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dexDisk\МОЭК Системы учета\"/>
    </mc:Choice>
  </mc:AlternateContent>
  <xr:revisionPtr revIDLastSave="0" documentId="8_{D50AFA8B-A2EF-4B02-A8AB-41B0455C370C}" xr6:coauthVersionLast="47" xr6:coauthVersionMax="47" xr10:uidLastSave="{00000000-0000-0000-0000-000000000000}"/>
  <bookViews>
    <workbookView xWindow="-108" yWindow="-108" windowWidth="23256" windowHeight="12168" xr2:uid="{EF392C08-5AC0-4EBA-A672-75AC4FAC756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" i="1" l="1"/>
  <c r="AE4" i="1"/>
  <c r="AE3" i="1"/>
  <c r="AE2" i="1"/>
  <c r="AC2" i="1" a="1"/>
  <c r="AC2" i="1" s="1"/>
  <c r="AB2" i="1" a="1"/>
  <c r="AB2" i="1" s="1"/>
  <c r="AA2" i="1" a="1"/>
  <c r="AA2" i="1" s="1"/>
  <c r="Z2" i="1" a="1"/>
  <c r="Z2" i="1" s="1"/>
  <c r="Y2" i="1" a="1"/>
  <c r="Y2" i="1" s="1"/>
  <c r="X2" i="1" a="1"/>
  <c r="X2" i="1" s="1"/>
  <c r="W2" i="1" a="1"/>
  <c r="W2" i="1" s="1"/>
  <c r="V2" i="1" a="1"/>
  <c r="V2" i="1" s="1"/>
  <c r="U2" i="1" a="1"/>
  <c r="U2" i="1" s="1"/>
  <c r="T2" i="1" a="1"/>
  <c r="T2" i="1" s="1"/>
  <c r="S2" i="1" a="1"/>
  <c r="S2" i="1" s="1"/>
  <c r="R2" i="1" a="1"/>
  <c r="R2" i="1" s="1"/>
  <c r="Q2" i="1" a="1"/>
  <c r="Q2" i="1" s="1"/>
  <c r="P2" i="1" a="1"/>
  <c r="P2" i="1" s="1"/>
  <c r="O2" i="1" a="1"/>
  <c r="O2" i="1" s="1"/>
  <c r="N2" i="1" a="1"/>
  <c r="N2" i="1" s="1"/>
  <c r="M2" i="1" a="1"/>
  <c r="M2" i="1" s="1"/>
  <c r="L2" i="1" a="1"/>
  <c r="L2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<sst xmlns="http://schemas.openxmlformats.org/spreadsheetml/2006/main" count="41" uniqueCount="39">
  <si>
    <t>Т066 100</t>
  </si>
  <si>
    <t>Т066 150</t>
  </si>
  <si>
    <t>Т066 200</t>
  </si>
  <si>
    <t>Т066 300</t>
  </si>
  <si>
    <t>Т066 400</t>
  </si>
  <si>
    <t>Т066 500</t>
  </si>
  <si>
    <t>ТШП 100</t>
  </si>
  <si>
    <t>ТШП 150</t>
  </si>
  <si>
    <t>ТШП 200</t>
  </si>
  <si>
    <t>ТШП 300</t>
  </si>
  <si>
    <t>ТШП 300 51x9</t>
  </si>
  <si>
    <t>ТПП 150</t>
  </si>
  <si>
    <t>ТПП 300</t>
  </si>
  <si>
    <t>М204-02</t>
  </si>
  <si>
    <t>М206 PRNO</t>
  </si>
  <si>
    <t>М234-02</t>
  </si>
  <si>
    <t>М234-03</t>
  </si>
  <si>
    <t>М236</t>
  </si>
  <si>
    <t>М204-02.G</t>
  </si>
  <si>
    <t>М234-02.G</t>
  </si>
  <si>
    <t>М234-03.G</t>
  </si>
  <si>
    <t>Шкаф ПТ</t>
  </si>
  <si>
    <t>Модем</t>
  </si>
  <si>
    <t>ККИ</t>
  </si>
  <si>
    <t>Вторичка</t>
  </si>
  <si>
    <t>Бокс</t>
  </si>
  <si>
    <t>Дата</t>
  </si>
  <si>
    <t>Адрес</t>
  </si>
  <si>
    <t>ТУ</t>
  </si>
  <si>
    <t>Остаток</t>
  </si>
  <si>
    <t>ТТ</t>
  </si>
  <si>
    <t>Приняли от Ларюкова</t>
  </si>
  <si>
    <t>приход</t>
  </si>
  <si>
    <t>ПУ</t>
  </si>
  <si>
    <t>Забрали в СИМ, 3828</t>
  </si>
  <si>
    <t>ПУ GSM/шкаф ПТ</t>
  </si>
  <si>
    <t>Ленинский пр-кт, д.97, корп.4</t>
  </si>
  <si>
    <t>МС-21-303-59276(596635)</t>
  </si>
  <si>
    <t>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</si>
</sst>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A3A3"/>
        <bgColor indexed="64"/>
      </patternFill>
    </fill>
    <fill>
      <patternFill patternType="solid">
        <fgColor rgb="FFD0DD2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2" borderId="1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3" borderId="2" xfId="0" applyFont="1" applyFill="1" applyBorder="1" applyAlignment="1">
      <alignment horizontal="center" textRotation="90"/>
    </xf>
    <xf numFmtId="0" fontId="1" fillId="3" borderId="3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/>
    </xf>
    <xf numFmtId="0" fontId="1" fillId="4" borderId="4" xfId="0" applyFont="1" applyFill="1" applyBorder="1" applyAlignment="1">
      <alignment horizontal="center" textRotation="90"/>
    </xf>
    <xf numFmtId="0" fontId="1" fillId="5" borderId="1" xfId="0" applyFont="1" applyFill="1" applyBorder="1" applyAlignment="1">
      <alignment horizontal="center" textRotation="90"/>
    </xf>
    <xf numFmtId="0" fontId="1" fillId="5" borderId="2" xfId="0" applyFont="1" applyFill="1" applyBorder="1" applyAlignment="1">
      <alignment horizontal="center" textRotation="90"/>
    </xf>
    <xf numFmtId="0" fontId="1" fillId="6" borderId="2" xfId="0" applyFont="1" applyFill="1" applyBorder="1" applyAlignment="1">
      <alignment horizontal="center" textRotation="90"/>
    </xf>
    <xf numFmtId="0" fontId="1" fillId="6" borderId="3" xfId="0" applyFont="1" applyFill="1" applyBorder="1" applyAlignment="1">
      <alignment horizontal="center" textRotation="90"/>
    </xf>
    <xf numFmtId="0" fontId="1" fillId="7" borderId="5" xfId="0" applyFont="1" applyFill="1" applyBorder="1" applyAlignment="1">
      <alignment horizontal="center" textRotation="90"/>
    </xf>
    <xf numFmtId="0" fontId="1" fillId="7" borderId="6" xfId="0" applyFont="1" applyFill="1" applyBorder="1" applyAlignment="1">
      <alignment horizontal="center" textRotation="90"/>
    </xf>
    <xf numFmtId="0" fontId="1" fillId="7" borderId="7" xfId="0" applyFont="1" applyFill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9" xfId="0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164" fontId="2" fillId="0" borderId="10" xfId="0" applyNumberFormat="1" applyFont="1" applyBorder="1"/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/>
    <xf numFmtId="0" fontId="3" fillId="0" borderId="18" xfId="0" applyFont="1" applyBorder="1" applyAlignment="1">
      <alignment horizontal="right"/>
    </xf>
    <xf numFmtId="0" fontId="1" fillId="0" borderId="19" xfId="0" applyFont="1" applyBorder="1"/>
    <xf numFmtId="0" fontId="1" fillId="8" borderId="19" xfId="0" applyFont="1" applyFill="1" applyBorder="1"/>
    <xf numFmtId="164" fontId="1" fillId="9" borderId="20" xfId="0" applyNumberFormat="1" applyFont="1" applyFill="1" applyBorder="1"/>
    <xf numFmtId="0" fontId="1" fillId="9" borderId="20" xfId="0" applyFont="1" applyFill="1" applyBorder="1"/>
    <xf numFmtId="0" fontId="1" fillId="9" borderId="21" xfId="0" applyFont="1" applyFill="1" applyBorder="1" applyAlignment="1">
      <alignment horizontal="right"/>
    </xf>
    <xf numFmtId="0" fontId="1" fillId="9" borderId="22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25" xfId="0" applyFont="1" applyFill="1" applyBorder="1"/>
    <xf numFmtId="0" fontId="1" fillId="9" borderId="0" xfId="0" applyFont="1" applyFill="1"/>
    <xf numFmtId="164" fontId="1" fillId="9" borderId="15" xfId="0" applyNumberFormat="1" applyFont="1" applyFill="1" applyBorder="1"/>
    <xf numFmtId="0" fontId="1" fillId="9" borderId="15" xfId="0" applyFont="1" applyFill="1" applyBorder="1"/>
    <xf numFmtId="0" fontId="1" fillId="9" borderId="26" xfId="0" applyFont="1" applyFill="1" applyBorder="1" applyAlignment="1">
      <alignment horizontal="right"/>
    </xf>
    <xf numFmtId="0" fontId="1" fillId="9" borderId="27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164" fontId="1" fillId="0" borderId="15" xfId="0" applyNumberFormat="1" applyFont="1" applyBorder="1"/>
    <xf numFmtId="0" fontId="1" fillId="0" borderId="15" xfId="0" applyFont="1" applyBorder="1"/>
    <xf numFmtId="0" fontId="1" fillId="0" borderId="26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0" borderId="28" xfId="0" applyFont="1" applyBorder="1"/>
    <xf numFmtId="0" fontId="1" fillId="8" borderId="0" xfId="0" applyFont="1" applyFill="1"/>
  </cellXfs>
  <cellStyles count="1">
    <cellStyle name="Обычный" xfId="0" builtinId="0"/>
  </cellStyles>
  <dxfs count="6"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276F-D3DE-4128-80B4-3E7AE703026E}">
  <dimension ref="A1:AG5"/>
  <sheetViews>
    <sheetView tabSelected="1" topLeftCell="K1" workbookViewId="0">
      <selection activeCell="AE2" sqref="AE2"/>
    </sheetView>
  </sheetViews>
  <sheetFormatPr defaultRowHeight="14.4" x14ac:dyDescent="0.3"/>
  <sheetData>
    <row r="1" spans="1:33" ht="78" thickBot="1" x14ac:dyDescent="0.35">
      <c r="A1" s="1"/>
      <c r="B1" s="2"/>
      <c r="C1" s="3"/>
      <c r="D1" s="4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6" t="s">
        <v>5</v>
      </c>
      <c r="J1" s="7" t="s">
        <v>6</v>
      </c>
      <c r="K1" s="8" t="s">
        <v>7</v>
      </c>
      <c r="L1" s="8" t="s">
        <v>8</v>
      </c>
      <c r="M1" s="9" t="s">
        <v>9</v>
      </c>
      <c r="N1" s="9" t="s">
        <v>10</v>
      </c>
      <c r="O1" s="10" t="s">
        <v>11</v>
      </c>
      <c r="P1" s="11" t="s">
        <v>12</v>
      </c>
      <c r="Q1" s="12" t="s">
        <v>13</v>
      </c>
      <c r="R1" s="13" t="s">
        <v>14</v>
      </c>
      <c r="S1" s="14" t="s">
        <v>15</v>
      </c>
      <c r="T1" s="14" t="s">
        <v>16</v>
      </c>
      <c r="U1" s="15" t="s">
        <v>17</v>
      </c>
      <c r="V1" s="16" t="s">
        <v>18</v>
      </c>
      <c r="W1" s="17" t="s">
        <v>19</v>
      </c>
      <c r="X1" s="17" t="s">
        <v>20</v>
      </c>
      <c r="Y1" s="18" t="s">
        <v>21</v>
      </c>
      <c r="Z1" s="19" t="s">
        <v>22</v>
      </c>
      <c r="AA1" s="20" t="s">
        <v>23</v>
      </c>
      <c r="AB1" s="20" t="s">
        <v>24</v>
      </c>
      <c r="AC1" s="20" t="s">
        <v>25</v>
      </c>
      <c r="AD1" s="21"/>
      <c r="AE1" s="22"/>
      <c r="AF1" s="23"/>
      <c r="AG1" s="23"/>
    </row>
    <row r="2" spans="1:33" ht="16.2" thickBot="1" x14ac:dyDescent="0.35">
      <c r="A2" s="24" t="s">
        <v>26</v>
      </c>
      <c r="B2" s="25" t="s">
        <v>27</v>
      </c>
      <c r="C2" s="26" t="s">
        <v>28</v>
      </c>
      <c r="D2" s="27" cm="1">
        <f t="array" ref="D2">SUMPRODUCT((D$3:D$201*($AD$3:$AD$201="приход"))+($AD$3:$AD$201="расход")*-D$3:D$201)</f>
        <v>1</v>
      </c>
      <c r="E2" s="28" cm="1">
        <f t="array" ref="E2">SUMPRODUCT((E$3:E$201*($AD$3:$AD$201="приход"))+($AD$3:$AD$201="расход")*-E$3:E$201)</f>
        <v>1</v>
      </c>
      <c r="F2" s="28" cm="1">
        <f t="array" ref="F2">SUMPRODUCT((F$3:F$201*($AD$3:$AD$201="приход"))+($AD$3:$AD$201="расход")*-F$3:F$201)</f>
        <v>2</v>
      </c>
      <c r="G2" s="28" cm="1">
        <f t="array" ref="G2">SUMPRODUCT((G$3:G$201*($AD$3:$AD$201="приход"))+($AD$3:$AD$201="расход")*-G$3:G$201)</f>
        <v>3</v>
      </c>
      <c r="H2" s="28" cm="1">
        <f t="array" ref="H2">SUMPRODUCT((H$3:H$201*($AD$3:$AD$201="приход"))+($AD$3:$AD$201="расход")*-H$3:H$201)</f>
        <v>2</v>
      </c>
      <c r="I2" s="29" cm="1">
        <f t="array" ref="I2">SUMPRODUCT((I$3:I$201*($AD$3:$AD$201="приход"))+($AD$3:$AD$201="расход")*-I$3:I$201)</f>
        <v>1</v>
      </c>
      <c r="J2" s="27" cm="1">
        <f t="array" ref="J2">SUMPRODUCT((J$3:J$201*($AD$3:$AD$201="приход"))+($AD$3:$AD$201="расход")*-J$3:J$201)</f>
        <v>0</v>
      </c>
      <c r="K2" s="28" cm="1">
        <f t="array" ref="K2">SUMPRODUCT((K$3:K$201*($AD$3:$AD$201="приход"))+($AD$3:$AD$201="расход")*-K$3:K$201)</f>
        <v>4</v>
      </c>
      <c r="L2" s="28" cm="1">
        <f t="array" ref="L2">SUMPRODUCT((L$3:L$201*($AD$3:$AD$201="приход"))+($AD$3:$AD$201="расход")*-L$3:L$201)</f>
        <v>2</v>
      </c>
      <c r="M2" s="28" cm="1">
        <f t="array" ref="M2">SUMPRODUCT((M$3:M$201*($AD$3:$AD$201="приход"))+($AD$3:$AD$201="расход")*-M$3:M$201)</f>
        <v>3</v>
      </c>
      <c r="N2" s="28" cm="1">
        <f t="array" ref="N2">SUMPRODUCT((N$3:N$201*($AD$3:$AD$201="приход"))+($AD$3:$AD$201="расход")*-N$3:N$201)</f>
        <v>0</v>
      </c>
      <c r="O2" s="28" cm="1">
        <f t="array" ref="O2">SUMPRODUCT((O$3:O$201*($AD$3:$AD$201="приход"))+($AD$3:$AD$201="расход")*-O$3:O$201)</f>
        <v>2</v>
      </c>
      <c r="P2" s="29" cm="1">
        <f t="array" ref="P2">SUMPRODUCT((P$3:P$201*($AD$3:$AD$201="приход"))+($AD$3:$AD$201="расход")*-P$3:P$201)</f>
        <v>0</v>
      </c>
      <c r="Q2" s="27" cm="1">
        <f t="array" ref="Q2">SUMPRODUCT((Q$3:Q$201*($AD$3:$AD$201="приход"))+($AD$3:$AD$201="расход")*-Q$3:Q$201)</f>
        <v>0</v>
      </c>
      <c r="R2" s="28" cm="1">
        <f t="array" ref="R2">SUMPRODUCT((R$3:R$201*($AD$3:$AD$201="приход"))+($AD$3:$AD$201="расход")*-R$3:R$201)</f>
        <v>0</v>
      </c>
      <c r="S2" s="28" cm="1">
        <f t="array" ref="S2">SUMPRODUCT((S$3:S$201*($AD$3:$AD$201="приход"))+($AD$3:$AD$201="расход")*-S$3:S$201)</f>
        <v>7</v>
      </c>
      <c r="T2" s="28" cm="1">
        <f t="array" ref="T2">SUMPRODUCT((T$3:T$201*($AD$3:$AD$201="приход"))+($AD$3:$AD$201="расход")*-T$3:T$201)</f>
        <v>15</v>
      </c>
      <c r="U2" s="30" cm="1">
        <f t="array" ref="U2">SUMPRODUCT((U$3:U$201*($AD$3:$AD$201="приход"))+($AD$3:$AD$201="расход")*-U$3:U$201)</f>
        <v>0</v>
      </c>
      <c r="V2" s="31" cm="1">
        <f t="array" ref="V2">SUMPRODUCT((V$3:V$201*($AD$3:$AD$201="приход"))+($AD$3:$AD$201="расход")*-V$3:V$201)</f>
        <v>0</v>
      </c>
      <c r="W2" s="32" cm="1">
        <f t="array" ref="W2">SUMPRODUCT((W$3:W$201*($AD$3:$AD$201="приход"))+($AD$3:$AD$201="расход")*-W$3:W$201)</f>
        <v>0</v>
      </c>
      <c r="X2" s="32" cm="1">
        <f t="array" ref="X2">SUMPRODUCT((X$3:X$201*($AD$3:$AD$201="приход"))+($AD$3:$AD$201="расход")*-X$3:X$201)</f>
        <v>0</v>
      </c>
      <c r="Y2" s="33" cm="1">
        <f t="array" ref="Y2">SUMPRODUCT((Y$3:Y$201*($AD$3:$AD$201="приход"))+($AD$3:$AD$201="расход")*-Y$3:Y$201)</f>
        <v>0</v>
      </c>
      <c r="Z2" s="34" cm="1">
        <f t="array" ref="Z2">SUMPRODUCT((Z$3:Z$201*($AD$3:$AD$201="приход"))+($AD$3:$AD$201="расход")*-Z$3:Z$201)</f>
        <v>43</v>
      </c>
      <c r="AA2" s="28" cm="1">
        <f t="array" ref="AA2">SUMPRODUCT((AA$3:AA$201*($AD$3:$AD$201="приход"))+($AD$3:$AD$201="расход")*-AA$3:AA$201)</f>
        <v>18</v>
      </c>
      <c r="AB2" s="28" cm="1">
        <f t="array" ref="AB2">SUMPRODUCT((AB$3:AB$201*($AD$3:$AD$201="приход"))+($AD$3:$AD$201="расход")*-AB$3:AB$201)</f>
        <v>8</v>
      </c>
      <c r="AC2" s="28" cm="1">
        <f t="array" ref="AC2">SUMPRODUCT((AC$3:AC$201*($AD$3:$AD$201="приход"))+($AD$3:$AD$201="расход")*-AC$3:AC$201)</f>
        <v>0</v>
      </c>
      <c r="AD2" s="35" t="s">
        <v>29</v>
      </c>
      <c r="AE2" s="36">
        <f>SUM(AE3:AE200)</f>
        <v>10000</v>
      </c>
      <c r="AF2" s="37" t="s">
        <v>30</v>
      </c>
      <c r="AG2" s="38">
        <v>1500</v>
      </c>
    </row>
    <row r="3" spans="1:33" ht="15.6" x14ac:dyDescent="0.3">
      <c r="A3" s="39">
        <v>44550</v>
      </c>
      <c r="B3" s="40" t="s">
        <v>31</v>
      </c>
      <c r="C3" s="41"/>
      <c r="D3" s="42">
        <v>1</v>
      </c>
      <c r="E3" s="43">
        <v>3</v>
      </c>
      <c r="F3" s="43">
        <v>2</v>
      </c>
      <c r="G3" s="43">
        <v>3</v>
      </c>
      <c r="H3" s="43">
        <v>2</v>
      </c>
      <c r="I3" s="44">
        <v>1</v>
      </c>
      <c r="J3" s="42"/>
      <c r="K3" s="45">
        <v>4</v>
      </c>
      <c r="L3" s="43"/>
      <c r="M3" s="46"/>
      <c r="N3" s="46"/>
      <c r="O3" s="43">
        <v>2</v>
      </c>
      <c r="P3" s="44"/>
      <c r="Q3" s="42"/>
      <c r="R3" s="43"/>
      <c r="S3" s="43">
        <v>7</v>
      </c>
      <c r="T3" s="43">
        <v>17</v>
      </c>
      <c r="U3" s="46"/>
      <c r="V3" s="47"/>
      <c r="W3" s="48"/>
      <c r="X3" s="48"/>
      <c r="Y3" s="49"/>
      <c r="Z3" s="45">
        <v>44</v>
      </c>
      <c r="AA3" s="43">
        <v>20</v>
      </c>
      <c r="AB3" s="43">
        <v>10</v>
      </c>
      <c r="AC3" s="43"/>
      <c r="AD3" s="50" t="s">
        <v>32</v>
      </c>
      <c r="AE3" s="22" t="str">
        <f t="shared" ref="AE3:AE4" si="0">IF(AD3="приход","0",IF(AD3="расход",SUM(D3:P3)*$AG$2+SUM(Q3:U3)*$AG$3+SUM(V3:Y3)*$AG$4+Z3*$AG$5))</f>
        <v>0</v>
      </c>
      <c r="AF3" s="51" t="s">
        <v>33</v>
      </c>
      <c r="AG3" s="51">
        <v>1500</v>
      </c>
    </row>
    <row r="4" spans="1:33" ht="15.6" x14ac:dyDescent="0.3">
      <c r="A4" s="52">
        <v>44551</v>
      </c>
      <c r="B4" s="53" t="s">
        <v>34</v>
      </c>
      <c r="C4" s="54"/>
      <c r="D4" s="47"/>
      <c r="E4" s="48"/>
      <c r="F4" s="48"/>
      <c r="G4" s="48"/>
      <c r="H4" s="48"/>
      <c r="I4" s="49"/>
      <c r="J4" s="47"/>
      <c r="K4" s="55"/>
      <c r="L4" s="48">
        <v>2</v>
      </c>
      <c r="M4" s="56">
        <v>3</v>
      </c>
      <c r="N4" s="56"/>
      <c r="O4" s="48"/>
      <c r="P4" s="49"/>
      <c r="Q4" s="47"/>
      <c r="R4" s="48"/>
      <c r="S4" s="48"/>
      <c r="T4" s="48"/>
      <c r="U4" s="56"/>
      <c r="V4" s="47"/>
      <c r="W4" s="48"/>
      <c r="X4" s="48"/>
      <c r="Y4" s="49"/>
      <c r="Z4" s="55"/>
      <c r="AA4" s="48"/>
      <c r="AB4" s="48"/>
      <c r="AC4" s="48"/>
      <c r="AD4" s="50" t="s">
        <v>32</v>
      </c>
      <c r="AE4" s="22" t="str">
        <f t="shared" si="0"/>
        <v>0</v>
      </c>
      <c r="AF4" s="51" t="s">
        <v>35</v>
      </c>
      <c r="AG4" s="51">
        <v>5500</v>
      </c>
    </row>
    <row r="5" spans="1:33" ht="15.6" x14ac:dyDescent="0.3">
      <c r="A5" s="57">
        <v>44552</v>
      </c>
      <c r="B5" s="58" t="s">
        <v>36</v>
      </c>
      <c r="C5" s="59" t="s">
        <v>37</v>
      </c>
      <c r="D5" s="60"/>
      <c r="E5" s="61">
        <v>2</v>
      </c>
      <c r="F5" s="61"/>
      <c r="G5" s="61"/>
      <c r="H5" s="61"/>
      <c r="I5" s="62"/>
      <c r="J5" s="60"/>
      <c r="K5" s="63"/>
      <c r="L5" s="61"/>
      <c r="M5" s="64"/>
      <c r="N5" s="64"/>
      <c r="O5" s="61"/>
      <c r="P5" s="62"/>
      <c r="Q5" s="65"/>
      <c r="R5" s="66"/>
      <c r="S5" s="67"/>
      <c r="T5" s="67">
        <v>2</v>
      </c>
      <c r="U5" s="68"/>
      <c r="V5" s="69"/>
      <c r="W5" s="70"/>
      <c r="X5" s="70"/>
      <c r="Y5" s="71"/>
      <c r="Z5" s="63">
        <v>1</v>
      </c>
      <c r="AA5" s="61">
        <v>2</v>
      </c>
      <c r="AB5" s="61">
        <v>2</v>
      </c>
      <c r="AC5" s="61"/>
      <c r="AD5" s="72" t="s">
        <v>38</v>
      </c>
      <c r="AE5" s="22">
        <f>IF(AD5="приход","0",IF(AD5="расход",SUM(D5:P5)*$AG$2+SUM(Q5:U5)*$AG$3+SUM(V5:Y5)*$AG$4+Z5*$AG$5))</f>
        <v>10000</v>
      </c>
      <c r="AF5" s="23" t="s">
        <v>22</v>
      </c>
      <c r="AG5" s="73">
        <v>4000</v>
      </c>
    </row>
  </sheetData>
  <conditionalFormatting sqref="T1:T5">
    <cfRule type="expression" dxfId="5" priority="5">
      <formula>$U1048574="приход"</formula>
    </cfRule>
  </conditionalFormatting>
  <conditionalFormatting sqref="T1:T5">
    <cfRule type="expression" dxfId="4" priority="6">
      <formula>$U1048573="приход"</formula>
    </cfRule>
  </conditionalFormatting>
  <conditionalFormatting sqref="D2:AC2">
    <cfRule type="cellIs" dxfId="3" priority="2" operator="between">
      <formula>1</formula>
      <formula>2</formula>
    </cfRule>
    <cfRule type="cellIs" dxfId="2" priority="3" operator="greaterThanOrEqual">
      <formula>3</formula>
    </cfRule>
    <cfRule type="cellIs" dxfId="1" priority="4" operator="lessThanOrEqual">
      <formula>0</formula>
    </cfRule>
  </conditionalFormatting>
  <conditionalFormatting sqref="AD3:AD4">
    <cfRule type="expression" dxfId="0" priority="1">
      <formula>IF($AD:$AD="приход",$3:$3)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Романченко ПС</dc:creator>
  <cp:lastModifiedBy>Романченко ПС</cp:lastModifiedBy>
  <dcterms:created xsi:type="dcterms:W3CDTF">2022-08-09T20:56:36Z</dcterms:created>
  <dcterms:modified xsi:type="dcterms:W3CDTF">2022-08-09T20:57:09Z</dcterms:modified>
</cp:coreProperties>
</file>