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7E7ADEDB-E46B-48B5-940C-C95192A8802F}" xr6:coauthVersionLast="47" xr6:coauthVersionMax="47" xr10:uidLastSave="{00000000-0000-0000-0000-000000000000}"/>
  <bookViews>
    <workbookView xWindow="-120" yWindow="-120" windowWidth="38640" windowHeight="15840" xr2:uid="{61199A26-6680-644C-8D32-840AAFAD24D2}"/>
  </bookViews>
  <sheets>
    <sheet name="ЭЭ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1" l="1"/>
  <c r="J29" i="1"/>
  <c r="P28" i="1"/>
  <c r="N28" i="1"/>
  <c r="L28" i="1"/>
  <c r="I28" i="1"/>
  <c r="G28" i="1"/>
  <c r="E28" i="1"/>
  <c r="Q27" i="1"/>
  <c r="J27" i="1"/>
  <c r="P26" i="1"/>
  <c r="Q26" i="1" s="1"/>
  <c r="N26" i="1"/>
  <c r="L26" i="1"/>
  <c r="I26" i="1"/>
  <c r="G26" i="1"/>
  <c r="E26" i="1"/>
  <c r="Q25" i="1"/>
  <c r="J25" i="1"/>
  <c r="P24" i="1"/>
  <c r="N24" i="1"/>
  <c r="L24" i="1"/>
  <c r="Q24" i="1" s="1"/>
  <c r="I24" i="1"/>
  <c r="G24" i="1"/>
  <c r="E24" i="1"/>
  <c r="Q23" i="1"/>
  <c r="J23" i="1"/>
  <c r="P22" i="1"/>
  <c r="Q22" i="1" s="1"/>
  <c r="N22" i="1"/>
  <c r="L22" i="1"/>
  <c r="I22" i="1"/>
  <c r="J22" i="1" s="1"/>
  <c r="G22" i="1"/>
  <c r="E22" i="1"/>
  <c r="Q21" i="1"/>
  <c r="J21" i="1"/>
  <c r="P20" i="1"/>
  <c r="N20" i="1"/>
  <c r="L20" i="1"/>
  <c r="I20" i="1"/>
  <c r="G20" i="1"/>
  <c r="E20" i="1"/>
  <c r="Q19" i="1"/>
  <c r="J19" i="1"/>
  <c r="P18" i="1"/>
  <c r="N18" i="1"/>
  <c r="L18" i="1"/>
  <c r="I18" i="1"/>
  <c r="G18" i="1"/>
  <c r="E18" i="1"/>
  <c r="Q17" i="1"/>
  <c r="J17" i="1"/>
  <c r="P16" i="1"/>
  <c r="N16" i="1"/>
  <c r="L16" i="1"/>
  <c r="I16" i="1"/>
  <c r="G16" i="1"/>
  <c r="E16" i="1"/>
  <c r="Q15" i="1"/>
  <c r="J15" i="1"/>
  <c r="P14" i="1"/>
  <c r="N14" i="1"/>
  <c r="L14" i="1"/>
  <c r="I14" i="1"/>
  <c r="G14" i="1"/>
  <c r="E14" i="1"/>
  <c r="Q13" i="1"/>
  <c r="J13" i="1"/>
  <c r="P12" i="1"/>
  <c r="N12" i="1"/>
  <c r="L12" i="1"/>
  <c r="Q12" i="1" s="1"/>
  <c r="I12" i="1"/>
  <c r="G12" i="1"/>
  <c r="E12" i="1"/>
  <c r="J12" i="1" s="1"/>
  <c r="Q11" i="1"/>
  <c r="J11" i="1"/>
  <c r="P10" i="1"/>
  <c r="Q10" i="1" s="1"/>
  <c r="N10" i="1"/>
  <c r="L10" i="1"/>
  <c r="I10" i="1"/>
  <c r="J10" i="1" s="1"/>
  <c r="G10" i="1"/>
  <c r="E10" i="1"/>
  <c r="Q9" i="1"/>
  <c r="J9" i="1"/>
  <c r="P8" i="1"/>
  <c r="N8" i="1"/>
  <c r="M29" i="1" s="1"/>
  <c r="L8" i="1"/>
  <c r="I8" i="1"/>
  <c r="G8" i="1"/>
  <c r="F29" i="1" s="1"/>
  <c r="E8" i="1"/>
  <c r="Q7" i="1"/>
  <c r="J7" i="1"/>
  <c r="P6" i="1"/>
  <c r="N6" i="1"/>
  <c r="L6" i="1"/>
  <c r="I6" i="1"/>
  <c r="G6" i="1"/>
  <c r="E6" i="1"/>
  <c r="Q5" i="1"/>
  <c r="J5" i="1"/>
  <c r="J14" i="1" l="1"/>
  <c r="J16" i="1"/>
  <c r="J26" i="1"/>
  <c r="J28" i="1"/>
  <c r="O29" i="1"/>
  <c r="Q8" i="1"/>
  <c r="Q18" i="1"/>
  <c r="Q20" i="1"/>
  <c r="J24" i="1"/>
  <c r="Q16" i="1"/>
  <c r="Q28" i="1"/>
  <c r="Q14" i="1"/>
  <c r="J6" i="1"/>
  <c r="J8" i="1"/>
  <c r="J18" i="1"/>
  <c r="J20" i="1"/>
  <c r="K29" i="1"/>
  <c r="Q6" i="1"/>
  <c r="H29" i="1"/>
  <c r="D29" i="1"/>
</calcChain>
</file>

<file path=xl/sharedStrings.xml><?xml version="1.0" encoding="utf-8"?>
<sst xmlns="http://schemas.openxmlformats.org/spreadsheetml/2006/main" count="39" uniqueCount="24">
  <si>
    <t>МЕСЯЦ</t>
  </si>
  <si>
    <t>ДАТА</t>
  </si>
  <si>
    <t>ДЕД</t>
  </si>
  <si>
    <t>ПИК</t>
  </si>
  <si>
    <t>НОЧЬ</t>
  </si>
  <si>
    <t>П/ПИК</t>
  </si>
  <si>
    <t>ИТОГО</t>
  </si>
  <si>
    <t>ПОКАЗ</t>
  </si>
  <si>
    <t>КВТ/Ч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</si>
  <si>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</si>
  <si>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</si>
  <si>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</si>
  <si>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</si>
  <si>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</si>
  <si>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</si>
  <si>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</si>
  <si>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</si>
  <si>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</si>
  <si>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</si>
  <si>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</si>
  <si>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</si>
  <si>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</si>
  <si>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МАМА</t>
  </si>
  <si>
    <t>ВО  ЭТУ СТРОКУ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</si>
</sst>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>
    <font>
      <sz val="12"/>
      <color theme="1"/>
      <name val="TimesNewRomanPSMT"/>
      <family val="2"/>
      <charset val="204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1" fontId="5" fillId="0" borderId="23" xfId="0" applyNumberFormat="1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vertical="center"/>
    </xf>
    <xf numFmtId="1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1" fontId="5" fillId="3" borderId="26" xfId="0" applyNumberFormat="1" applyFont="1" applyFill="1" applyBorder="1" applyAlignment="1">
      <alignment vertical="center"/>
    </xf>
    <xf numFmtId="1" fontId="5" fillId="3" borderId="27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vertical="center"/>
    </xf>
    <xf numFmtId="3" fontId="5" fillId="3" borderId="28" xfId="0" applyNumberFormat="1" applyFont="1" applyFill="1" applyBorder="1" applyAlignment="1">
      <alignment vertical="center"/>
    </xf>
    <xf numFmtId="1" fontId="1" fillId="3" borderId="27" xfId="0" applyNumberFormat="1" applyFont="1" applyFill="1" applyBorder="1" applyAlignment="1">
      <alignment horizontal="center" vertical="center"/>
    </xf>
    <xf numFmtId="3" fontId="5" fillId="3" borderId="29" xfId="0" applyNumberFormat="1" applyFont="1" applyFill="1" applyBorder="1" applyAlignment="1">
      <alignment vertical="center"/>
    </xf>
    <xf numFmtId="1" fontId="2" fillId="3" borderId="26" xfId="0" applyNumberFormat="1" applyFont="1" applyFill="1" applyBorder="1" applyAlignment="1">
      <alignment vertical="center"/>
    </xf>
    <xf numFmtId="1" fontId="2" fillId="3" borderId="27" xfId="0" applyNumberFormat="1" applyFont="1" applyFill="1" applyBorder="1" applyAlignment="1">
      <alignment vertical="center"/>
    </xf>
    <xf numFmtId="3" fontId="2" fillId="3" borderId="28" xfId="0" applyNumberFormat="1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1" fontId="5" fillId="3" borderId="15" xfId="0" applyNumberFormat="1" applyFont="1" applyFill="1" applyBorder="1" applyAlignment="1">
      <alignment vertical="center"/>
    </xf>
    <xf numFmtId="1" fontId="2" fillId="3" borderId="32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2" fillId="5" borderId="3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469900</xdr:colOff>
      <xdr:row>29</xdr:row>
      <xdr:rowOff>76200</xdr:rowOff>
    </xdr:from>
    <xdr:to>
      <xdr:col>9</xdr:col>
      <xdr:colOff>444500</xdr:colOff>
      <xdr:row>31</xdr:row>
      <xdr:rowOff>139700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15B0F3E0-D5CA-2543-85BF-9828ADC80AE4}"/>
            </a:ext>
          </a:extLst>
        </xdr:cNvPr>
        <xdr:cNvCxnSpPr/>
      </xdr:nvCxnSpPr>
      <xdr:spPr>
        <a:xfrm flipV="1">
          <a:off x="5473700" y="9283700"/>
          <a:ext cx="1257300" cy="698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431800</xdr:colOff>
      <xdr:row>29</xdr:row>
      <xdr:rowOff>63500</xdr:rowOff>
    </xdr:from>
    <xdr:to>
      <xdr:col>16</xdr:col>
      <xdr:colOff>266700</xdr:colOff>
      <xdr:row>31</xdr:row>
      <xdr:rowOff>165100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88095D5D-1E30-DC49-A35C-8A49A832C49C}"/>
            </a:ext>
          </a:extLst>
        </xdr:cNvPr>
        <xdr:cNvCxnSpPr/>
      </xdr:nvCxnSpPr>
      <xdr:spPr>
        <a:xfrm flipV="1">
          <a:off x="5435600" y="9271000"/>
          <a:ext cx="5981700" cy="736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014F-D2D0-3546-98A5-E9936D2042FC}">
  <sheetPr codeName="Лист4"/>
  <dimension ref="B1:Q32"/>
  <sheetViews>
    <sheetView tabSelected="1" workbookViewId="0">
      <pane xSplit="17" ySplit="4" topLeftCell="R19" activePane="bottomRight" state="frozen"/>
      <selection pane="topRight" activeCell="Y1" sqref="Y1"/>
      <selection pane="bottomLeft" activeCell="A5" sqref="A5"/>
      <selection pane="bottomRight" activeCell="Q29" sqref="Q29"/>
    </sheetView>
  </sheetViews>
  <sheetFormatPr defaultColWidth="25.77734375" defaultRowHeight="24.95" customHeight="1"/>
  <cols>
    <col min="1" max="1" width="4.33203125" style="1" customWidth="1"/>
    <col min="2" max="2" width="15.6640625" style="1" customWidth="1"/>
    <col min="3" max="3" width="12" style="1" customWidth="1"/>
    <col min="4" max="4" width="9" style="1" bestFit="1" customWidth="1"/>
    <col min="5" max="5" width="7.77734375" style="1" bestFit="1" customWidth="1"/>
    <col min="6" max="6" width="9" style="1" bestFit="1" customWidth="1"/>
    <col min="7" max="7" width="7.77734375" style="1" bestFit="1" customWidth="1"/>
    <col min="8" max="8" width="9" style="1" bestFit="1" customWidth="1"/>
    <col min="9" max="9" width="7.77734375" style="1" bestFit="1" customWidth="1"/>
    <col min="10" max="10" width="10.77734375" style="1" customWidth="1"/>
    <col min="11" max="11" width="9.33203125" style="1" bestFit="1" customWidth="1"/>
    <col min="12" max="12" width="8.33203125" style="1" bestFit="1" customWidth="1"/>
    <col min="13" max="13" width="9.33203125" style="1" bestFit="1" customWidth="1"/>
    <col min="14" max="14" width="8.33203125" style="1" bestFit="1" customWidth="1"/>
    <col min="15" max="15" width="9.33203125" style="1" bestFit="1" customWidth="1"/>
    <col min="16" max="16" width="8.33203125" style="1" bestFit="1" customWidth="1"/>
    <col min="17" max="17" width="10.77734375" style="1" bestFit="1" customWidth="1"/>
    <col min="18" max="26" width="9.77734375" style="1" customWidth="1"/>
    <col min="27" max="16384" width="25.77734375" style="1"/>
  </cols>
  <sheetData>
    <row r="1" spans="2:17" ht="24.95" customHeight="1" thickBot="1">
      <c r="M1" s="2"/>
      <c r="N1" s="2"/>
    </row>
    <row r="2" spans="2:17" ht="24.95" customHeight="1" thickBot="1">
      <c r="B2" s="54" t="s">
        <v>0</v>
      </c>
      <c r="C2" s="57" t="s">
        <v>1</v>
      </c>
      <c r="D2" s="60" t="s">
        <v>22</v>
      </c>
      <c r="E2" s="61"/>
      <c r="F2" s="61"/>
      <c r="G2" s="61"/>
      <c r="H2" s="61"/>
      <c r="I2" s="61"/>
      <c r="J2" s="62"/>
      <c r="K2" s="60" t="s">
        <v>2</v>
      </c>
      <c r="L2" s="61"/>
      <c r="M2" s="61"/>
      <c r="N2" s="61"/>
      <c r="O2" s="61"/>
      <c r="P2" s="61"/>
      <c r="Q2" s="62"/>
    </row>
    <row r="3" spans="2:17" ht="24.95" customHeight="1">
      <c r="B3" s="55"/>
      <c r="C3" s="58"/>
      <c r="D3" s="48" t="s">
        <v>3</v>
      </c>
      <c r="E3" s="49"/>
      <c r="F3" s="63" t="s">
        <v>4</v>
      </c>
      <c r="G3" s="64"/>
      <c r="H3" s="48" t="s">
        <v>5</v>
      </c>
      <c r="I3" s="49"/>
      <c r="J3" s="50" t="s">
        <v>6</v>
      </c>
      <c r="K3" s="48" t="s">
        <v>3</v>
      </c>
      <c r="L3" s="49"/>
      <c r="M3" s="63" t="s">
        <v>4</v>
      </c>
      <c r="N3" s="64"/>
      <c r="O3" s="48" t="s">
        <v>5</v>
      </c>
      <c r="P3" s="49"/>
      <c r="Q3" s="50" t="s">
        <v>6</v>
      </c>
    </row>
    <row r="4" spans="2:17" ht="24.95" customHeight="1" thickBot="1">
      <c r="B4" s="56"/>
      <c r="C4" s="59"/>
      <c r="D4" s="3" t="s">
        <v>7</v>
      </c>
      <c r="E4" s="4" t="s">
        <v>8</v>
      </c>
      <c r="F4" s="5" t="s">
        <v>7</v>
      </c>
      <c r="G4" s="6" t="s">
        <v>8</v>
      </c>
      <c r="H4" s="3" t="s">
        <v>7</v>
      </c>
      <c r="I4" s="4" t="s">
        <v>8</v>
      </c>
      <c r="J4" s="51"/>
      <c r="K4" s="3" t="s">
        <v>7</v>
      </c>
      <c r="L4" s="4" t="s">
        <v>8</v>
      </c>
      <c r="M4" s="5" t="s">
        <v>7</v>
      </c>
      <c r="N4" s="6" t="s">
        <v>8</v>
      </c>
      <c r="O4" s="3" t="s">
        <v>7</v>
      </c>
      <c r="P4" s="4" t="s">
        <v>8</v>
      </c>
      <c r="Q4" s="51"/>
    </row>
    <row r="5" spans="2:17" ht="24.95" customHeight="1">
      <c r="B5" s="52" t="s">
        <v>9</v>
      </c>
      <c r="C5" s="53">
        <v>44581</v>
      </c>
      <c r="D5" s="7">
        <v>3475</v>
      </c>
      <c r="E5" s="8"/>
      <c r="F5" s="9">
        <v>3114</v>
      </c>
      <c r="G5" s="8"/>
      <c r="H5" s="9">
        <v>5979</v>
      </c>
      <c r="I5" s="8"/>
      <c r="J5" s="10">
        <f>SUM(D5:I5)</f>
        <v>12568</v>
      </c>
      <c r="K5" s="11">
        <v>4604</v>
      </c>
      <c r="L5" s="12"/>
      <c r="M5" s="13">
        <v>4388</v>
      </c>
      <c r="N5" s="12"/>
      <c r="O5" s="13">
        <v>6587</v>
      </c>
      <c r="P5" s="12"/>
      <c r="Q5" s="14">
        <f>SUM(K5:P5)</f>
        <v>15579</v>
      </c>
    </row>
    <row r="6" spans="2:17" ht="24.95" customHeight="1">
      <c r="B6" s="45"/>
      <c r="C6" s="46"/>
      <c r="D6" s="15"/>
      <c r="E6" s="16">
        <f>D5-3432</f>
        <v>43</v>
      </c>
      <c r="F6" s="16"/>
      <c r="G6" s="16">
        <f>F5-3074</f>
        <v>40</v>
      </c>
      <c r="H6" s="16"/>
      <c r="I6" s="16">
        <f>H5-5906</f>
        <v>73</v>
      </c>
      <c r="J6" s="17">
        <f>SUM(D6:I6)</f>
        <v>156</v>
      </c>
      <c r="K6" s="15"/>
      <c r="L6" s="16">
        <f>K5-4546</f>
        <v>58</v>
      </c>
      <c r="M6" s="16"/>
      <c r="N6" s="16">
        <f>M5-4329</f>
        <v>59</v>
      </c>
      <c r="O6" s="16"/>
      <c r="P6" s="16">
        <f>O5-6497</f>
        <v>90</v>
      </c>
      <c r="Q6" s="18">
        <f>SUM(K6:P6)</f>
        <v>207</v>
      </c>
    </row>
    <row r="7" spans="2:17" ht="24.95" customHeight="1">
      <c r="B7" s="41" t="s">
        <v>10</v>
      </c>
      <c r="C7" s="47"/>
      <c r="D7" s="19">
        <v>3475</v>
      </c>
      <c r="E7" s="20"/>
      <c r="F7" s="21">
        <v>3114</v>
      </c>
      <c r="G7" s="20"/>
      <c r="H7" s="21">
        <v>5979</v>
      </c>
      <c r="I7" s="20"/>
      <c r="J7" s="22">
        <f t="shared" ref="J7:J28" si="0">SUM(D7:I7)</f>
        <v>12568</v>
      </c>
      <c r="K7" s="19">
        <v>4604</v>
      </c>
      <c r="L7" s="23"/>
      <c r="M7" s="21">
        <v>4388</v>
      </c>
      <c r="N7" s="23"/>
      <c r="O7" s="21">
        <v>6587</v>
      </c>
      <c r="P7" s="20"/>
      <c r="Q7" s="24">
        <f t="shared" ref="Q7:Q28" si="1">SUM(K7:P7)</f>
        <v>15579</v>
      </c>
    </row>
    <row r="8" spans="2:17" ht="24.95" customHeight="1">
      <c r="B8" s="41"/>
      <c r="C8" s="47"/>
      <c r="D8" s="25"/>
      <c r="E8" s="26">
        <f>D7-D5</f>
        <v>0</v>
      </c>
      <c r="F8" s="26"/>
      <c r="G8" s="26">
        <f>F7-F5</f>
        <v>0</v>
      </c>
      <c r="H8" s="26"/>
      <c r="I8" s="26">
        <f>H7-H5</f>
        <v>0</v>
      </c>
      <c r="J8" s="27">
        <f t="shared" si="0"/>
        <v>0</v>
      </c>
      <c r="K8" s="25"/>
      <c r="L8" s="26">
        <f>K7-K5</f>
        <v>0</v>
      </c>
      <c r="M8" s="26"/>
      <c r="N8" s="26">
        <f>M7-M5</f>
        <v>0</v>
      </c>
      <c r="O8" s="26"/>
      <c r="P8" s="26">
        <f>O7-O5</f>
        <v>0</v>
      </c>
      <c r="Q8" s="28">
        <f t="shared" si="1"/>
        <v>0</v>
      </c>
    </row>
    <row r="9" spans="2:17" ht="24.95" customHeight="1">
      <c r="B9" s="45" t="s">
        <v>11</v>
      </c>
      <c r="C9" s="46">
        <v>44640</v>
      </c>
      <c r="D9" s="29">
        <v>3565</v>
      </c>
      <c r="E9" s="30"/>
      <c r="F9" s="31">
        <v>3195</v>
      </c>
      <c r="G9" s="30"/>
      <c r="H9" s="31">
        <v>6128</v>
      </c>
      <c r="I9" s="30"/>
      <c r="J9" s="32">
        <f t="shared" si="0"/>
        <v>12888</v>
      </c>
      <c r="K9" s="29">
        <v>4725</v>
      </c>
      <c r="L9" s="30"/>
      <c r="M9" s="31">
        <v>4507</v>
      </c>
      <c r="N9" s="30"/>
      <c r="O9" s="31">
        <v>6751</v>
      </c>
      <c r="P9" s="30"/>
      <c r="Q9" s="33">
        <f t="shared" si="1"/>
        <v>15983</v>
      </c>
    </row>
    <row r="10" spans="2:17" ht="24.95" customHeight="1">
      <c r="B10" s="45"/>
      <c r="C10" s="46"/>
      <c r="D10" s="15"/>
      <c r="E10" s="16">
        <f t="shared" ref="E10" si="2">D9-D7</f>
        <v>90</v>
      </c>
      <c r="F10" s="16"/>
      <c r="G10" s="16">
        <f t="shared" ref="G10" si="3">F9-F7</f>
        <v>81</v>
      </c>
      <c r="H10" s="16"/>
      <c r="I10" s="16">
        <f t="shared" ref="I10" si="4">H9-H7</f>
        <v>149</v>
      </c>
      <c r="J10" s="17">
        <f t="shared" si="0"/>
        <v>320</v>
      </c>
      <c r="K10" s="15"/>
      <c r="L10" s="16">
        <f t="shared" ref="L10" si="5">K9-K7</f>
        <v>121</v>
      </c>
      <c r="M10" s="16"/>
      <c r="N10" s="16">
        <f t="shared" ref="N10" si="6">M9-M7</f>
        <v>119</v>
      </c>
      <c r="O10" s="16"/>
      <c r="P10" s="16">
        <f t="shared" ref="P10" si="7">O9-O7</f>
        <v>164</v>
      </c>
      <c r="Q10" s="18">
        <f t="shared" si="1"/>
        <v>404</v>
      </c>
    </row>
    <row r="11" spans="2:17" ht="24.95" customHeight="1">
      <c r="B11" s="41" t="s">
        <v>12</v>
      </c>
      <c r="C11" s="43">
        <v>44671</v>
      </c>
      <c r="D11" s="19">
        <v>3612</v>
      </c>
      <c r="E11" s="20"/>
      <c r="F11" s="21">
        <v>3235</v>
      </c>
      <c r="G11" s="20"/>
      <c r="H11" s="21">
        <v>6204</v>
      </c>
      <c r="I11" s="20"/>
      <c r="J11" s="22">
        <f t="shared" si="0"/>
        <v>13051</v>
      </c>
      <c r="K11" s="19">
        <v>4792</v>
      </c>
      <c r="L11" s="20"/>
      <c r="M11" s="21">
        <v>4574</v>
      </c>
      <c r="N11" s="20"/>
      <c r="O11" s="21">
        <v>6839</v>
      </c>
      <c r="P11" s="20"/>
      <c r="Q11" s="24">
        <f t="shared" si="1"/>
        <v>16205</v>
      </c>
    </row>
    <row r="12" spans="2:17" ht="24.95" customHeight="1">
      <c r="B12" s="41"/>
      <c r="C12" s="43"/>
      <c r="D12" s="25"/>
      <c r="E12" s="26">
        <f t="shared" ref="E12" si="8">D11-D9</f>
        <v>47</v>
      </c>
      <c r="F12" s="26"/>
      <c r="G12" s="26">
        <f t="shared" ref="G12" si="9">F11-F9</f>
        <v>40</v>
      </c>
      <c r="H12" s="26"/>
      <c r="I12" s="26">
        <f t="shared" ref="I12" si="10">H11-H9</f>
        <v>76</v>
      </c>
      <c r="J12" s="27">
        <f t="shared" si="0"/>
        <v>163</v>
      </c>
      <c r="K12" s="25"/>
      <c r="L12" s="26">
        <f t="shared" ref="L12" si="11">K11-K9</f>
        <v>67</v>
      </c>
      <c r="M12" s="26"/>
      <c r="N12" s="26">
        <f t="shared" ref="N12" si="12">M11-M9</f>
        <v>67</v>
      </c>
      <c r="O12" s="26"/>
      <c r="P12" s="26">
        <f t="shared" ref="P12" si="13">O11-O9</f>
        <v>88</v>
      </c>
      <c r="Q12" s="28">
        <f t="shared" si="1"/>
        <v>222</v>
      </c>
    </row>
    <row r="13" spans="2:17" ht="24.95" customHeight="1">
      <c r="B13" s="45" t="s">
        <v>13</v>
      </c>
      <c r="C13" s="46">
        <v>44706</v>
      </c>
      <c r="D13" s="29">
        <v>3669</v>
      </c>
      <c r="E13" s="30"/>
      <c r="F13" s="31">
        <v>3276</v>
      </c>
      <c r="G13" s="30"/>
      <c r="H13" s="31">
        <v>6281</v>
      </c>
      <c r="I13" s="30"/>
      <c r="J13" s="32">
        <f t="shared" si="0"/>
        <v>13226</v>
      </c>
      <c r="K13" s="29">
        <v>4858</v>
      </c>
      <c r="L13" s="30"/>
      <c r="M13" s="31">
        <v>4650</v>
      </c>
      <c r="N13" s="30"/>
      <c r="O13" s="31">
        <v>6936</v>
      </c>
      <c r="P13" s="30"/>
      <c r="Q13" s="33">
        <f t="shared" si="1"/>
        <v>16444</v>
      </c>
    </row>
    <row r="14" spans="2:17" ht="24.95" customHeight="1">
      <c r="B14" s="45"/>
      <c r="C14" s="46"/>
      <c r="D14" s="15"/>
      <c r="E14" s="16">
        <f t="shared" ref="E14" si="14">D13-D11</f>
        <v>57</v>
      </c>
      <c r="F14" s="16"/>
      <c r="G14" s="16">
        <f t="shared" ref="G14" si="15">F13-F11</f>
        <v>41</v>
      </c>
      <c r="H14" s="16"/>
      <c r="I14" s="16">
        <f t="shared" ref="I14" si="16">H13-H11</f>
        <v>77</v>
      </c>
      <c r="J14" s="17">
        <f t="shared" si="0"/>
        <v>175</v>
      </c>
      <c r="K14" s="15"/>
      <c r="L14" s="16">
        <f t="shared" ref="L14" si="17">K13-K11</f>
        <v>66</v>
      </c>
      <c r="M14" s="16"/>
      <c r="N14" s="16">
        <f t="shared" ref="N14" si="18">M13-M11</f>
        <v>76</v>
      </c>
      <c r="O14" s="16"/>
      <c r="P14" s="16">
        <f t="shared" ref="P14" si="19">O13-O11</f>
        <v>97</v>
      </c>
      <c r="Q14" s="18">
        <f t="shared" si="1"/>
        <v>239</v>
      </c>
    </row>
    <row r="15" spans="2:17" ht="24.95" customHeight="1">
      <c r="B15" s="41" t="s">
        <v>14</v>
      </c>
      <c r="C15" s="43">
        <v>44742</v>
      </c>
      <c r="D15" s="19">
        <v>3713</v>
      </c>
      <c r="E15" s="20"/>
      <c r="F15" s="21">
        <v>3320</v>
      </c>
      <c r="G15" s="20"/>
      <c r="H15" s="21">
        <v>6358</v>
      </c>
      <c r="I15" s="20"/>
      <c r="J15" s="22">
        <f t="shared" si="0"/>
        <v>13391</v>
      </c>
      <c r="K15" s="19">
        <v>4919</v>
      </c>
      <c r="L15" s="20"/>
      <c r="M15" s="21">
        <v>4720</v>
      </c>
      <c r="N15" s="20"/>
      <c r="O15" s="21">
        <v>7020</v>
      </c>
      <c r="P15" s="20"/>
      <c r="Q15" s="24">
        <f t="shared" si="1"/>
        <v>16659</v>
      </c>
    </row>
    <row r="16" spans="2:17" ht="24.95" customHeight="1">
      <c r="B16" s="41"/>
      <c r="C16" s="43"/>
      <c r="D16" s="25"/>
      <c r="E16" s="26">
        <f t="shared" ref="E16" si="20">D15-D13</f>
        <v>44</v>
      </c>
      <c r="F16" s="26"/>
      <c r="G16" s="26">
        <f t="shared" ref="G16" si="21">F15-F13</f>
        <v>44</v>
      </c>
      <c r="H16" s="26"/>
      <c r="I16" s="26">
        <f t="shared" ref="I16" si="22">H15-H13</f>
        <v>77</v>
      </c>
      <c r="J16" s="27">
        <f t="shared" si="0"/>
        <v>165</v>
      </c>
      <c r="K16" s="25"/>
      <c r="L16" s="26">
        <f t="shared" ref="L16" si="23">K15-K13</f>
        <v>61</v>
      </c>
      <c r="M16" s="26"/>
      <c r="N16" s="26">
        <f t="shared" ref="N16" si="24">M15-M13</f>
        <v>70</v>
      </c>
      <c r="O16" s="26"/>
      <c r="P16" s="26">
        <f t="shared" ref="P16" si="25">O15-O13</f>
        <v>84</v>
      </c>
      <c r="Q16" s="28">
        <f t="shared" si="1"/>
        <v>215</v>
      </c>
    </row>
    <row r="17" spans="2:17" ht="24.95" customHeight="1">
      <c r="B17" s="45" t="s">
        <v>15</v>
      </c>
      <c r="C17" s="46">
        <v>44767</v>
      </c>
      <c r="D17" s="29">
        <v>3755</v>
      </c>
      <c r="E17" s="30"/>
      <c r="F17" s="31">
        <v>3362</v>
      </c>
      <c r="G17" s="30"/>
      <c r="H17" s="31">
        <v>6440</v>
      </c>
      <c r="I17" s="30"/>
      <c r="J17" s="32">
        <f t="shared" si="0"/>
        <v>13557</v>
      </c>
      <c r="K17" s="29">
        <v>5021</v>
      </c>
      <c r="L17" s="30"/>
      <c r="M17" s="31">
        <v>4810</v>
      </c>
      <c r="N17" s="30"/>
      <c r="O17" s="31">
        <v>7159</v>
      </c>
      <c r="P17" s="30"/>
      <c r="Q17" s="33">
        <f t="shared" si="1"/>
        <v>16990</v>
      </c>
    </row>
    <row r="18" spans="2:17" ht="24.95" customHeight="1">
      <c r="B18" s="45"/>
      <c r="C18" s="46"/>
      <c r="D18" s="15"/>
      <c r="E18" s="16">
        <f t="shared" ref="E18" si="26">D17-D15</f>
        <v>42</v>
      </c>
      <c r="F18" s="16"/>
      <c r="G18" s="16">
        <f t="shared" ref="G18" si="27">F17-F15</f>
        <v>42</v>
      </c>
      <c r="H18" s="16"/>
      <c r="I18" s="16">
        <f t="shared" ref="I18" si="28">H17-H15</f>
        <v>82</v>
      </c>
      <c r="J18" s="17">
        <f t="shared" si="0"/>
        <v>166</v>
      </c>
      <c r="K18" s="15"/>
      <c r="L18" s="16">
        <f t="shared" ref="L18" si="29">K17-K15</f>
        <v>102</v>
      </c>
      <c r="M18" s="16"/>
      <c r="N18" s="16">
        <f t="shared" ref="N18" si="30">M17-M15</f>
        <v>90</v>
      </c>
      <c r="O18" s="16"/>
      <c r="P18" s="16">
        <f t="shared" ref="P18" si="31">O17-O15</f>
        <v>139</v>
      </c>
      <c r="Q18" s="18">
        <f t="shared" si="1"/>
        <v>331</v>
      </c>
    </row>
    <row r="19" spans="2:17" ht="24.95" customHeight="1">
      <c r="B19" s="41" t="s">
        <v>16</v>
      </c>
      <c r="C19" s="47"/>
      <c r="D19" s="19">
        <v>3755</v>
      </c>
      <c r="E19" s="20"/>
      <c r="F19" s="21">
        <v>3362</v>
      </c>
      <c r="G19" s="20"/>
      <c r="H19" s="21">
        <v>6440</v>
      </c>
      <c r="I19" s="20"/>
      <c r="J19" s="22">
        <f t="shared" si="0"/>
        <v>13557</v>
      </c>
      <c r="K19" s="19">
        <v>5021</v>
      </c>
      <c r="L19" s="20"/>
      <c r="M19" s="21">
        <v>4810</v>
      </c>
      <c r="N19" s="20"/>
      <c r="O19" s="21">
        <v>7159</v>
      </c>
      <c r="P19" s="20"/>
      <c r="Q19" s="24">
        <f t="shared" si="1"/>
        <v>16990</v>
      </c>
    </row>
    <row r="20" spans="2:17" ht="24.95" customHeight="1">
      <c r="B20" s="41"/>
      <c r="C20" s="47"/>
      <c r="D20" s="25"/>
      <c r="E20" s="26">
        <f t="shared" ref="E20" si="32">D19-D17</f>
        <v>0</v>
      </c>
      <c r="F20" s="26"/>
      <c r="G20" s="26">
        <f t="shared" ref="G20" si="33">F19-F17</f>
        <v>0</v>
      </c>
      <c r="H20" s="26"/>
      <c r="I20" s="26">
        <f t="shared" ref="I20" si="34">H19-H17</f>
        <v>0</v>
      </c>
      <c r="J20" s="27">
        <f t="shared" si="0"/>
        <v>0</v>
      </c>
      <c r="K20" s="25"/>
      <c r="L20" s="26">
        <f t="shared" ref="L20" si="35">K19-K17</f>
        <v>0</v>
      </c>
      <c r="M20" s="26"/>
      <c r="N20" s="26">
        <f t="shared" ref="N20" si="36">M19-M17</f>
        <v>0</v>
      </c>
      <c r="O20" s="26"/>
      <c r="P20" s="26">
        <f t="shared" ref="P20" si="37">O19-O17</f>
        <v>0</v>
      </c>
      <c r="Q20" s="28">
        <f t="shared" si="1"/>
        <v>0</v>
      </c>
    </row>
    <row r="21" spans="2:17" ht="24.95" customHeight="1">
      <c r="B21" s="45" t="s">
        <v>17</v>
      </c>
      <c r="C21" s="46"/>
      <c r="D21" s="29"/>
      <c r="E21" s="30"/>
      <c r="F21" s="31"/>
      <c r="G21" s="30"/>
      <c r="H21" s="31"/>
      <c r="I21" s="30"/>
      <c r="J21" s="32">
        <f t="shared" si="0"/>
        <v>0</v>
      </c>
      <c r="K21" s="29"/>
      <c r="L21" s="30"/>
      <c r="M21" s="31"/>
      <c r="N21" s="30"/>
      <c r="O21" s="31"/>
      <c r="P21" s="30"/>
      <c r="Q21" s="32">
        <f t="shared" si="1"/>
        <v>0</v>
      </c>
    </row>
    <row r="22" spans="2:17" ht="24.95" customHeight="1">
      <c r="B22" s="45"/>
      <c r="C22" s="46"/>
      <c r="D22" s="29"/>
      <c r="E22" s="16">
        <f>MAX(D21-D19,0)</f>
        <v>0</v>
      </c>
      <c r="F22" s="16"/>
      <c r="G22" s="16">
        <f>MAX(F21-F19,0)</f>
        <v>0</v>
      </c>
      <c r="H22" s="16"/>
      <c r="I22" s="16">
        <f>MAX(H21-H19,0)</f>
        <v>0</v>
      </c>
      <c r="J22" s="17">
        <f t="shared" si="0"/>
        <v>0</v>
      </c>
      <c r="K22" s="29"/>
      <c r="L22" s="16">
        <f>MAX(K21-K19,0)</f>
        <v>0</v>
      </c>
      <c r="M22" s="16"/>
      <c r="N22" s="16">
        <f>MAX(M21-M19,0)</f>
        <v>0</v>
      </c>
      <c r="O22" s="16"/>
      <c r="P22" s="16">
        <f>MAX(O21-O19,0)</f>
        <v>0</v>
      </c>
      <c r="Q22" s="17">
        <f t="shared" si="1"/>
        <v>0</v>
      </c>
    </row>
    <row r="23" spans="2:17" ht="24.95" customHeight="1">
      <c r="B23" s="41" t="s">
        <v>18</v>
      </c>
      <c r="C23" s="43"/>
      <c r="D23" s="19"/>
      <c r="E23" s="26"/>
      <c r="F23" s="26"/>
      <c r="G23" s="26"/>
      <c r="H23" s="26"/>
      <c r="I23" s="26"/>
      <c r="J23" s="27">
        <f t="shared" si="0"/>
        <v>0</v>
      </c>
      <c r="K23" s="19"/>
      <c r="L23" s="26"/>
      <c r="M23" s="26"/>
      <c r="N23" s="26"/>
      <c r="O23" s="26"/>
      <c r="P23" s="26"/>
      <c r="Q23" s="27">
        <f t="shared" si="1"/>
        <v>0</v>
      </c>
    </row>
    <row r="24" spans="2:17" ht="24.95" customHeight="1">
      <c r="B24" s="41"/>
      <c r="C24" s="43"/>
      <c r="D24" s="19"/>
      <c r="E24" s="26">
        <f t="shared" ref="E24:E28" si="38">MAX(D23-D21,0)</f>
        <v>0</v>
      </c>
      <c r="F24" s="26"/>
      <c r="G24" s="26">
        <f t="shared" ref="G24:G28" si="39">MAX(F23-F21,0)</f>
        <v>0</v>
      </c>
      <c r="H24" s="26"/>
      <c r="I24" s="26">
        <f t="shared" ref="I24:I28" si="40">MAX(H23-H21,0)</f>
        <v>0</v>
      </c>
      <c r="J24" s="27">
        <f t="shared" si="0"/>
        <v>0</v>
      </c>
      <c r="K24" s="19"/>
      <c r="L24" s="26">
        <f t="shared" ref="L24:L28" si="41">MAX(K23-K21,0)</f>
        <v>0</v>
      </c>
      <c r="M24" s="26"/>
      <c r="N24" s="26">
        <f t="shared" ref="N24:N28" si="42">MAX(M23-M21,0)</f>
        <v>0</v>
      </c>
      <c r="O24" s="26"/>
      <c r="P24" s="26">
        <f t="shared" ref="P24:P28" si="43">MAX(O23-O21,0)</f>
        <v>0</v>
      </c>
      <c r="Q24" s="27">
        <f t="shared" si="1"/>
        <v>0</v>
      </c>
    </row>
    <row r="25" spans="2:17" ht="24.95" customHeight="1">
      <c r="B25" s="45" t="s">
        <v>19</v>
      </c>
      <c r="C25" s="46"/>
      <c r="D25" s="29"/>
      <c r="E25" s="16"/>
      <c r="F25" s="16"/>
      <c r="G25" s="16"/>
      <c r="H25" s="16"/>
      <c r="I25" s="16"/>
      <c r="J25" s="17">
        <f t="shared" si="0"/>
        <v>0</v>
      </c>
      <c r="K25" s="29"/>
      <c r="L25" s="16"/>
      <c r="M25" s="16"/>
      <c r="N25" s="16"/>
      <c r="O25" s="16"/>
      <c r="P25" s="16"/>
      <c r="Q25" s="17">
        <f t="shared" si="1"/>
        <v>0</v>
      </c>
    </row>
    <row r="26" spans="2:17" ht="24.95" customHeight="1">
      <c r="B26" s="45"/>
      <c r="C26" s="46"/>
      <c r="D26" s="29"/>
      <c r="E26" s="16">
        <f t="shared" si="38"/>
        <v>0</v>
      </c>
      <c r="F26" s="16"/>
      <c r="G26" s="16">
        <f t="shared" si="39"/>
        <v>0</v>
      </c>
      <c r="H26" s="16"/>
      <c r="I26" s="16">
        <f t="shared" si="40"/>
        <v>0</v>
      </c>
      <c r="J26" s="17">
        <f t="shared" si="0"/>
        <v>0</v>
      </c>
      <c r="K26" s="29"/>
      <c r="L26" s="16">
        <f t="shared" si="41"/>
        <v>0</v>
      </c>
      <c r="M26" s="16"/>
      <c r="N26" s="16">
        <f t="shared" si="42"/>
        <v>0</v>
      </c>
      <c r="O26" s="16"/>
      <c r="P26" s="16">
        <f t="shared" si="43"/>
        <v>0</v>
      </c>
      <c r="Q26" s="17">
        <f t="shared" si="1"/>
        <v>0</v>
      </c>
    </row>
    <row r="27" spans="2:17" ht="24.95" customHeight="1">
      <c r="B27" s="41" t="s">
        <v>20</v>
      </c>
      <c r="C27" s="43"/>
      <c r="D27" s="19"/>
      <c r="E27" s="26"/>
      <c r="F27" s="26"/>
      <c r="G27" s="26"/>
      <c r="H27" s="26"/>
      <c r="I27" s="26"/>
      <c r="J27" s="27">
        <f t="shared" si="0"/>
        <v>0</v>
      </c>
      <c r="K27" s="19"/>
      <c r="L27" s="26"/>
      <c r="M27" s="26"/>
      <c r="N27" s="26"/>
      <c r="O27" s="26"/>
      <c r="P27" s="26"/>
      <c r="Q27" s="27">
        <f t="shared" si="1"/>
        <v>0</v>
      </c>
    </row>
    <row r="28" spans="2:17" ht="24.95" customHeight="1" thickBot="1">
      <c r="B28" s="42"/>
      <c r="C28" s="44"/>
      <c r="D28" s="34"/>
      <c r="E28" s="35">
        <f t="shared" si="38"/>
        <v>0</v>
      </c>
      <c r="F28" s="35"/>
      <c r="G28" s="35">
        <f t="shared" si="39"/>
        <v>0</v>
      </c>
      <c r="H28" s="35"/>
      <c r="I28" s="35">
        <f t="shared" si="40"/>
        <v>0</v>
      </c>
      <c r="J28" s="36">
        <f t="shared" si="0"/>
        <v>0</v>
      </c>
      <c r="K28" s="34"/>
      <c r="L28" s="35">
        <f t="shared" si="41"/>
        <v>0</v>
      </c>
      <c r="M28" s="35"/>
      <c r="N28" s="35">
        <f t="shared" si="42"/>
        <v>0</v>
      </c>
      <c r="O28" s="35"/>
      <c r="P28" s="35">
        <f t="shared" si="43"/>
        <v>0</v>
      </c>
      <c r="Q28" s="36">
        <f t="shared" si="1"/>
        <v>0</v>
      </c>
    </row>
    <row r="29" spans="2:17" ht="24.95" customHeight="1" thickBot="1">
      <c r="B29" s="37" t="s">
        <v>6</v>
      </c>
      <c r="C29" s="38" t="s">
        <v>21</v>
      </c>
      <c r="D29" s="39">
        <f>SUM(E5:E28)</f>
        <v>323</v>
      </c>
      <c r="E29" s="40"/>
      <c r="F29" s="39">
        <f>SUM(G5:G28)</f>
        <v>288</v>
      </c>
      <c r="G29" s="40"/>
      <c r="H29" s="39">
        <f>SUM(I5:I28)</f>
        <v>534</v>
      </c>
      <c r="I29" s="40"/>
      <c r="J29" s="65">
        <f>SUMIF($B$5:$B$28,"=",J$5:J$28)</f>
        <v>1145</v>
      </c>
      <c r="K29" s="39">
        <f>SUM(L5:L28)</f>
        <v>475</v>
      </c>
      <c r="L29" s="40"/>
      <c r="M29" s="39">
        <f>SUM(N5:N28)</f>
        <v>481</v>
      </c>
      <c r="N29" s="40"/>
      <c r="O29" s="39">
        <f>SUM(P5:P28)</f>
        <v>662</v>
      </c>
      <c r="P29" s="40"/>
      <c r="Q29" s="65">
        <f>SUMIF($B$5:$B$28,"=",Q$5:Q$28)</f>
        <v>1618</v>
      </c>
    </row>
    <row r="32" spans="2:17" ht="24.95" customHeight="1">
      <c r="G32" s="1" t="s">
        <v>23</v>
      </c>
    </row>
  </sheetData>
  <mergeCells count="42">
    <mergeCell ref="O3:P3"/>
    <mergeCell ref="Q3:Q4"/>
    <mergeCell ref="B5:B6"/>
    <mergeCell ref="C5:C6"/>
    <mergeCell ref="B7:B8"/>
    <mergeCell ref="C7:C8"/>
    <mergeCell ref="B2:B4"/>
    <mergeCell ref="C2:C4"/>
    <mergeCell ref="D2:J2"/>
    <mergeCell ref="K2:Q2"/>
    <mergeCell ref="D3:E3"/>
    <mergeCell ref="F3:G3"/>
    <mergeCell ref="H3:I3"/>
    <mergeCell ref="J3:J4"/>
    <mergeCell ref="K3:L3"/>
    <mergeCell ref="M3:N3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M29:N29"/>
    <mergeCell ref="O29:P29"/>
    <mergeCell ref="B27:B28"/>
    <mergeCell ref="C27:C28"/>
    <mergeCell ref="D29:E29"/>
    <mergeCell ref="F29:G29"/>
    <mergeCell ref="H29:I29"/>
    <mergeCell ref="K29:L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ЭЭ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Elena</cp:lastModifiedBy>
  <dcterms:created xsi:type="dcterms:W3CDTF">2022-09-03T09:16:59Z</dcterms:created>
  <dcterms:modified xsi:type="dcterms:W3CDTF">2022-09-03T10:34:22Z</dcterms:modified>
</cp:coreProperties>
</file>