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7665" windowWidth="14805" windowHeight="3315"/>
  </bookViews>
  <sheets>
    <sheet name="Сентябрь 2022" sheetId="99" r:id="rId1"/>
  </sheets>
  <calcPr calcId="145621"/>
</workbook>
</file>

<file path=xl/calcChain.xml><?xml version="1.0" encoding="utf-8"?>
<calcChain xmlns="http://schemas.openxmlformats.org/spreadsheetml/2006/main">
  <c r="N61" i="99" l="1"/>
  <c r="E31" i="99"/>
  <c r="E4" i="99" s="1"/>
  <c r="B25" i="99"/>
  <c r="I42" i="99" s="1"/>
  <c r="B9" i="99"/>
  <c r="A9" i="99"/>
  <c r="I4" i="99"/>
  <c r="C4" i="99"/>
  <c r="F4" i="99" l="1"/>
  <c r="C9" i="99"/>
  <c r="D9" i="99" s="1"/>
  <c r="E9" i="99" l="1"/>
  <c r="G4" i="99"/>
  <c r="K4" i="99" s="1"/>
</calcChain>
</file>

<file path=xl/sharedStrings.xml><?xml version="1.0" encoding="utf-8"?>
<sst xmlns="http://schemas.openxmlformats.org/spreadsheetml/2006/main" count="38" uniqueCount="34">
  <si>
    <t>Кол-во смен</t>
  </si>
  <si>
    <t>Дата</t>
  </si>
  <si>
    <t>Стоимость</t>
  </si>
  <si>
    <t>Услуги</t>
  </si>
  <si>
    <t xml:space="preserve"> </t>
  </si>
  <si>
    <t>Ретушь студия</t>
  </si>
  <si>
    <t>Уборка</t>
  </si>
  <si>
    <t>Услуги 50 %</t>
  </si>
  <si>
    <t>Премия 15%</t>
  </si>
  <si>
    <t>Итог</t>
  </si>
  <si>
    <t>кол-во смен</t>
  </si>
  <si>
    <t>стоимость</t>
  </si>
  <si>
    <t>за месяц</t>
  </si>
  <si>
    <t>Разница</t>
  </si>
  <si>
    <t>Центр</t>
  </si>
  <si>
    <t>Описание услуги</t>
  </si>
  <si>
    <t>%</t>
  </si>
  <si>
    <t>Ретушь</t>
  </si>
  <si>
    <t>Выручка за месяц (своя минус услуги 50%)</t>
  </si>
  <si>
    <t>За день</t>
  </si>
  <si>
    <t>Сумма с вычетом усл</t>
  </si>
  <si>
    <t>оклад</t>
  </si>
  <si>
    <t>Кол-во смен х 3450</t>
  </si>
  <si>
    <t>кол-во</t>
  </si>
  <si>
    <t>Замена</t>
  </si>
  <si>
    <t>Оператор</t>
  </si>
  <si>
    <t>сьемка</t>
  </si>
  <si>
    <t>сумма</t>
  </si>
  <si>
    <t>Жук,тел</t>
  </si>
  <si>
    <t>ретушь</t>
  </si>
  <si>
    <t>фотокнига</t>
  </si>
  <si>
    <t>Олег</t>
  </si>
  <si>
    <t>Орликовой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</si>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</sst>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Bookman Old Styl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 wrapText="1"/>
    </xf>
    <xf numFmtId="9" fontId="0" fillId="2" borderId="2" xfId="0" applyNumberForma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7" fillId="0" borderId="9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0" fillId="7" borderId="1" xfId="0" applyFill="1" applyBorder="1"/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16" fontId="0" fillId="0" borderId="1" xfId="0" applyNumberFormat="1" applyFill="1" applyBorder="1"/>
    <xf numFmtId="16" fontId="1" fillId="0" borderId="1" xfId="0" applyNumberFormat="1" applyFon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1" fillId="0" borderId="1" xfId="0" applyFont="1" applyFill="1" applyBorder="1"/>
    <xf numFmtId="0" fontId="0" fillId="2" borderId="6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/>
    </xf>
    <xf numFmtId="16" fontId="11" fillId="5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4" fillId="0" borderId="1" xfId="0" applyFont="1" applyFill="1" applyBorder="1"/>
    <xf numFmtId="0" fontId="14" fillId="7" borderId="1" xfId="0" applyFont="1" applyFill="1" applyBorder="1"/>
    <xf numFmtId="14" fontId="15" fillId="3" borderId="1" xfId="0" applyNumberFormat="1" applyFont="1" applyFill="1" applyBorder="1" applyAlignment="1">
      <alignment vertical="top"/>
    </xf>
    <xf numFmtId="0" fontId="9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65E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="84" zoomScaleNormal="84" workbookViewId="0">
      <pane ySplit="4" topLeftCell="A5" activePane="bottomLeft" state="frozen"/>
      <selection pane="bottomLeft" activeCell="I4" sqref="I1:I1048576"/>
    </sheetView>
  </sheetViews>
  <sheetFormatPr defaultRowHeight="14.25"/>
  <cols>
    <col min="1" max="1" width="12.75" style="40" customWidth="1"/>
    <col min="2" max="2" width="10.375" style="40" customWidth="1"/>
    <col min="3" max="3" width="10" style="40" customWidth="1"/>
    <col min="4" max="4" width="10.375" style="40" customWidth="1"/>
    <col min="5" max="6" width="10.625" style="40" customWidth="1"/>
    <col min="7" max="7" width="8.875" style="40" customWidth="1"/>
    <col min="8" max="8" width="8.625" style="40" customWidth="1"/>
    <col min="9" max="9" width="9" style="40" customWidth="1"/>
    <col min="10" max="10" width="7.75" style="40" customWidth="1"/>
    <col min="11" max="11" width="11.875" style="40" customWidth="1"/>
    <col min="12" max="12" width="12" style="40" customWidth="1"/>
    <col min="13" max="13" width="19.375" style="40" customWidth="1"/>
    <col min="14" max="14" width="8.875" style="40" customWidth="1"/>
    <col min="15" max="15" width="12.75" style="40" customWidth="1"/>
    <col min="16" max="16384" width="9" style="40"/>
  </cols>
  <sheetData>
    <row r="1" spans="1:15" ht="24" thickBot="1">
      <c r="A1" s="23">
        <v>44743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15" customHeight="1">
      <c r="A2" s="25" t="s">
        <v>21</v>
      </c>
      <c r="B2" s="26"/>
      <c r="C2" s="27"/>
      <c r="D2" s="28" t="s">
        <v>6</v>
      </c>
      <c r="E2" s="30" t="s">
        <v>7</v>
      </c>
      <c r="F2" s="32">
        <v>0.1</v>
      </c>
      <c r="G2" s="30" t="s">
        <v>8</v>
      </c>
      <c r="H2" s="34" t="s">
        <v>28</v>
      </c>
      <c r="I2" s="34" t="s">
        <v>17</v>
      </c>
      <c r="J2" s="36"/>
      <c r="K2" s="38" t="s">
        <v>9</v>
      </c>
      <c r="L2" s="42"/>
      <c r="M2" s="42"/>
      <c r="N2" s="42"/>
    </row>
    <row r="3" spans="1:15" ht="15.75" customHeight="1" thickBot="1">
      <c r="A3" s="70" t="s">
        <v>10</v>
      </c>
      <c r="B3" s="71" t="s">
        <v>11</v>
      </c>
      <c r="C3" s="72" t="s">
        <v>12</v>
      </c>
      <c r="D3" s="29"/>
      <c r="E3" s="31"/>
      <c r="F3" s="33"/>
      <c r="G3" s="31"/>
      <c r="H3" s="35"/>
      <c r="I3" s="35"/>
      <c r="J3" s="37"/>
      <c r="K3" s="39"/>
      <c r="L3" s="42"/>
      <c r="M3" s="42"/>
      <c r="N3" s="42"/>
    </row>
    <row r="4" spans="1:15" ht="21.75" customHeight="1" thickBot="1">
      <c r="A4" s="41">
        <v>27</v>
      </c>
      <c r="B4" s="50">
        <v>900</v>
      </c>
      <c r="C4" s="52">
        <f>SUM(B4*A4)</f>
        <v>24300</v>
      </c>
      <c r="D4" s="53">
        <v>1000</v>
      </c>
      <c r="E4" s="52">
        <f>SUM(E31)</f>
        <v>500</v>
      </c>
      <c r="F4" s="54">
        <f>IF(I42&lt;A9,I42/100*10,IF(I42=A9,A9/100*10,IF(I42&gt;A9,A9/100*10)))</f>
        <v>8925</v>
      </c>
      <c r="G4" s="52">
        <f>MAX(D9/100*15,0)</f>
        <v>0</v>
      </c>
      <c r="H4" s="51">
        <v>3000</v>
      </c>
      <c r="I4" s="41">
        <f>N61</f>
        <v>0</v>
      </c>
      <c r="J4" s="50"/>
      <c r="K4" s="55">
        <f>SUM(C4+D4+E4+F4+G4+H4+I4-J4)</f>
        <v>37725</v>
      </c>
      <c r="L4" s="42"/>
      <c r="M4" s="52"/>
      <c r="N4" s="42"/>
    </row>
    <row r="6" spans="1:15" hidden="1"/>
    <row r="7" spans="1:15" ht="0.75" hidden="1" customHeight="1"/>
    <row r="8" spans="1:15" ht="55.5" customHeight="1" thickBot="1">
      <c r="A8" s="69" t="s">
        <v>22</v>
      </c>
      <c r="B8" s="69" t="s">
        <v>0</v>
      </c>
      <c r="C8" s="84" t="s">
        <v>18</v>
      </c>
      <c r="D8" s="69" t="s">
        <v>13</v>
      </c>
      <c r="E8" s="79" t="s">
        <v>8</v>
      </c>
    </row>
    <row r="9" spans="1:15" ht="21" customHeight="1" thickBot="1">
      <c r="A9" s="41">
        <f>A4*3450</f>
        <v>93150</v>
      </c>
      <c r="B9" s="41">
        <f>SUM(A4)</f>
        <v>27</v>
      </c>
      <c r="C9" s="41">
        <f>SUM(I42)</f>
        <v>89250</v>
      </c>
      <c r="D9" s="50">
        <f>SUM(C9-A9)</f>
        <v>-3900</v>
      </c>
      <c r="E9" s="52">
        <f>SUM(D9/100*15)</f>
        <v>-585</v>
      </c>
      <c r="G9" s="11">
        <v>0.1</v>
      </c>
      <c r="H9" s="12"/>
      <c r="I9" s="13"/>
      <c r="J9" s="43"/>
      <c r="K9" s="46"/>
      <c r="M9" s="46"/>
    </row>
    <row r="10" spans="1:15" ht="17.25" customHeight="1">
      <c r="A10" s="56"/>
      <c r="B10" s="56"/>
      <c r="C10" s="14"/>
      <c r="D10" s="14"/>
      <c r="E10" s="56"/>
      <c r="G10" s="80" t="s">
        <v>1</v>
      </c>
      <c r="H10" s="80" t="s">
        <v>25</v>
      </c>
      <c r="I10" s="80" t="s">
        <v>19</v>
      </c>
      <c r="J10" s="80" t="s">
        <v>24</v>
      </c>
      <c r="L10" s="15" t="s">
        <v>5</v>
      </c>
      <c r="M10" s="16"/>
      <c r="N10" s="17"/>
    </row>
    <row r="11" spans="1:15" ht="15.75" customHeight="1">
      <c r="A11" s="18" t="s">
        <v>3</v>
      </c>
      <c r="B11" s="19"/>
      <c r="C11" s="19"/>
      <c r="D11" s="19"/>
      <c r="E11" s="20"/>
      <c r="G11" s="45">
        <v>1</v>
      </c>
      <c r="H11" s="86"/>
      <c r="I11" s="45">
        <v>3460</v>
      </c>
      <c r="J11" s="45"/>
      <c r="K11" s="48"/>
      <c r="L11" s="82" t="s">
        <v>23</v>
      </c>
      <c r="M11" s="44" t="s">
        <v>26</v>
      </c>
      <c r="N11" s="81" t="s">
        <v>27</v>
      </c>
    </row>
    <row r="12" spans="1:15" ht="15" customHeight="1">
      <c r="A12" s="57" t="s">
        <v>1</v>
      </c>
      <c r="B12" s="57" t="s">
        <v>14</v>
      </c>
      <c r="C12" s="21" t="s">
        <v>15</v>
      </c>
      <c r="D12" s="22"/>
      <c r="E12" s="57" t="s">
        <v>2</v>
      </c>
      <c r="G12" s="45">
        <v>2</v>
      </c>
      <c r="H12" s="86"/>
      <c r="I12" s="45">
        <v>1790</v>
      </c>
      <c r="J12" s="45"/>
      <c r="K12" s="48"/>
      <c r="L12" s="75"/>
      <c r="M12" s="45"/>
      <c r="N12" s="45"/>
      <c r="O12" s="48"/>
    </row>
    <row r="13" spans="1:15" ht="15.75" customHeight="1">
      <c r="A13" s="83">
        <v>44761</v>
      </c>
      <c r="B13" s="67"/>
      <c r="C13" s="5" t="s">
        <v>29</v>
      </c>
      <c r="D13" s="6"/>
      <c r="E13" s="67">
        <v>200</v>
      </c>
      <c r="G13" s="45">
        <v>3</v>
      </c>
      <c r="H13" s="86"/>
      <c r="I13" s="45">
        <v>430</v>
      </c>
      <c r="J13" s="45"/>
      <c r="K13" s="48"/>
      <c r="L13" s="75"/>
      <c r="M13" s="74"/>
      <c r="N13" s="45"/>
      <c r="O13" s="48"/>
    </row>
    <row r="14" spans="1:15" ht="15.75">
      <c r="A14" s="83">
        <v>44769</v>
      </c>
      <c r="B14" s="67"/>
      <c r="C14" s="5" t="s">
        <v>30</v>
      </c>
      <c r="D14" s="6"/>
      <c r="E14" s="67">
        <v>800</v>
      </c>
      <c r="G14" s="45">
        <v>4</v>
      </c>
      <c r="H14" s="86"/>
      <c r="I14" s="45">
        <v>5190</v>
      </c>
      <c r="J14" s="45"/>
      <c r="K14" s="48"/>
      <c r="L14" s="75"/>
      <c r="M14" s="45"/>
      <c r="N14" s="45"/>
      <c r="O14" s="48"/>
    </row>
    <row r="15" spans="1:15" ht="15.75">
      <c r="A15" s="83"/>
      <c r="B15" s="67"/>
      <c r="C15" s="5"/>
      <c r="D15" s="6"/>
      <c r="E15" s="67"/>
      <c r="G15" s="45">
        <v>5</v>
      </c>
      <c r="H15" s="86"/>
      <c r="I15" s="45">
        <v>5450</v>
      </c>
      <c r="J15" s="45"/>
      <c r="K15" s="48"/>
      <c r="L15" s="77"/>
      <c r="M15" s="45"/>
      <c r="N15" s="45"/>
      <c r="O15" s="48"/>
    </row>
    <row r="16" spans="1:15" ht="15.75">
      <c r="A16" s="83"/>
      <c r="B16" s="67"/>
      <c r="C16" s="5"/>
      <c r="D16" s="6"/>
      <c r="E16" s="67"/>
      <c r="G16" s="45">
        <v>6</v>
      </c>
      <c r="H16" s="86"/>
      <c r="I16" s="45">
        <v>4410</v>
      </c>
      <c r="J16" s="45"/>
      <c r="K16" s="48"/>
      <c r="L16" s="77"/>
      <c r="M16" s="73"/>
      <c r="N16" s="45"/>
      <c r="O16" s="48"/>
    </row>
    <row r="17" spans="1:15" ht="15.75">
      <c r="A17" s="83"/>
      <c r="B17" s="67"/>
      <c r="C17" s="5"/>
      <c r="D17" s="6"/>
      <c r="E17" s="67"/>
      <c r="G17" s="45">
        <v>7</v>
      </c>
      <c r="H17" s="86"/>
      <c r="I17" s="45">
        <v>3785</v>
      </c>
      <c r="J17" s="45"/>
      <c r="K17" s="48"/>
      <c r="L17" s="77"/>
      <c r="M17" s="45"/>
      <c r="N17" s="45"/>
      <c r="O17" s="48"/>
    </row>
    <row r="18" spans="1:15" ht="15.75">
      <c r="A18" s="83"/>
      <c r="B18" s="67"/>
      <c r="C18" s="5"/>
      <c r="D18" s="6"/>
      <c r="E18" s="67"/>
      <c r="G18" s="68">
        <v>8</v>
      </c>
      <c r="H18" s="87" t="s">
        <v>31</v>
      </c>
      <c r="I18" s="68">
        <v>0</v>
      </c>
      <c r="J18" s="68">
        <v>1880</v>
      </c>
      <c r="K18" s="48"/>
      <c r="L18" s="77"/>
      <c r="M18" s="45"/>
      <c r="N18" s="45"/>
      <c r="O18" s="48"/>
    </row>
    <row r="19" spans="1:15" ht="15.75">
      <c r="A19" s="83"/>
      <c r="B19" s="67"/>
      <c r="C19" s="9"/>
      <c r="D19" s="10"/>
      <c r="E19" s="67"/>
      <c r="G19" s="45">
        <v>9</v>
      </c>
      <c r="H19" s="86"/>
      <c r="I19" s="45">
        <v>2270</v>
      </c>
      <c r="J19" s="45"/>
      <c r="K19" s="48"/>
      <c r="L19" s="77"/>
      <c r="M19" s="45"/>
      <c r="N19" s="45"/>
      <c r="O19" s="48"/>
    </row>
    <row r="20" spans="1:15" ht="15.75">
      <c r="A20" s="83"/>
      <c r="B20" s="67"/>
      <c r="C20" s="5"/>
      <c r="D20" s="6"/>
      <c r="E20" s="67"/>
      <c r="G20" s="45">
        <v>10</v>
      </c>
      <c r="H20" s="86"/>
      <c r="I20" s="45">
        <v>3190</v>
      </c>
      <c r="J20" s="45"/>
      <c r="K20" s="48"/>
      <c r="L20" s="77"/>
      <c r="M20" s="45"/>
      <c r="N20" s="45"/>
      <c r="O20" s="48"/>
    </row>
    <row r="21" spans="1:15" ht="15.75">
      <c r="A21" s="83"/>
      <c r="B21" s="67"/>
      <c r="C21" s="5"/>
      <c r="D21" s="6"/>
      <c r="E21" s="67"/>
      <c r="G21" s="45">
        <v>11</v>
      </c>
      <c r="H21" s="86"/>
      <c r="I21" s="45">
        <v>6925</v>
      </c>
      <c r="J21" s="45"/>
      <c r="K21" s="48"/>
      <c r="L21" s="77"/>
      <c r="M21" s="45"/>
      <c r="N21" s="45"/>
      <c r="O21" s="48"/>
    </row>
    <row r="22" spans="1:15" ht="15.75">
      <c r="A22" s="83"/>
      <c r="B22" s="67"/>
      <c r="C22" s="5"/>
      <c r="D22" s="6"/>
      <c r="E22" s="67"/>
      <c r="G22" s="45">
        <v>12</v>
      </c>
      <c r="H22" s="86"/>
      <c r="I22" s="45">
        <v>3305</v>
      </c>
      <c r="J22" s="45"/>
      <c r="K22" s="48"/>
      <c r="L22" s="77"/>
      <c r="M22" s="45"/>
      <c r="N22" s="45"/>
      <c r="O22" s="48"/>
    </row>
    <row r="23" spans="1:15" ht="15.75">
      <c r="A23" s="83"/>
      <c r="B23" s="67"/>
      <c r="C23" s="5"/>
      <c r="D23" s="6"/>
      <c r="E23" s="67"/>
      <c r="G23" s="45">
        <v>13</v>
      </c>
      <c r="H23" s="86"/>
      <c r="I23" s="45">
        <v>2745</v>
      </c>
      <c r="J23" s="45"/>
      <c r="K23" s="48"/>
      <c r="L23" s="77"/>
      <c r="M23" s="45"/>
      <c r="N23" s="45"/>
    </row>
    <row r="24" spans="1:15" ht="15.75">
      <c r="A24" s="83"/>
      <c r="B24" s="67"/>
      <c r="C24" s="5"/>
      <c r="D24" s="6"/>
      <c r="E24" s="67"/>
      <c r="G24" s="45">
        <v>14</v>
      </c>
      <c r="H24" s="86"/>
      <c r="I24" s="45">
        <v>1745</v>
      </c>
      <c r="J24" s="45"/>
      <c r="K24" s="48"/>
      <c r="L24" s="77"/>
      <c r="M24" s="45"/>
      <c r="N24" s="45"/>
    </row>
    <row r="25" spans="1:15" ht="15.75">
      <c r="A25" s="88" t="s">
        <v>32</v>
      </c>
      <c r="B25" s="85">
        <f>E13+E14+E15+E16+E17+E18+E19+E20+E21+E22+E23+E24</f>
        <v>1000</v>
      </c>
      <c r="C25" s="5"/>
      <c r="D25" s="6"/>
      <c r="E25" s="67"/>
      <c r="G25" s="68">
        <v>15</v>
      </c>
      <c r="H25" s="87" t="s">
        <v>31</v>
      </c>
      <c r="I25" s="68">
        <v>0</v>
      </c>
      <c r="J25" s="68">
        <v>4165</v>
      </c>
      <c r="K25" s="48"/>
      <c r="L25" s="77"/>
      <c r="M25" s="45"/>
      <c r="N25" s="45"/>
    </row>
    <row r="26" spans="1:15" ht="15.75">
      <c r="A26" s="83"/>
      <c r="B26" s="67"/>
      <c r="C26" s="5"/>
      <c r="D26" s="6"/>
      <c r="E26" s="67"/>
      <c r="G26" s="78">
        <v>16</v>
      </c>
      <c r="H26" s="86"/>
      <c r="I26" s="45">
        <v>2230</v>
      </c>
      <c r="J26" s="78"/>
      <c r="K26" s="48"/>
      <c r="L26" s="77"/>
      <c r="M26" s="45"/>
      <c r="N26" s="45"/>
    </row>
    <row r="27" spans="1:15" ht="15.75">
      <c r="A27" s="58"/>
      <c r="B27" s="59"/>
      <c r="C27" s="7"/>
      <c r="D27" s="8"/>
      <c r="E27" s="59"/>
      <c r="G27" s="45">
        <v>17</v>
      </c>
      <c r="H27" s="86"/>
      <c r="I27" s="45">
        <v>910</v>
      </c>
      <c r="J27" s="45"/>
      <c r="K27" s="48"/>
      <c r="L27" s="77"/>
      <c r="M27" s="45"/>
      <c r="N27" s="45"/>
    </row>
    <row r="28" spans="1:15" ht="15.75">
      <c r="A28" s="58"/>
      <c r="B28" s="59"/>
      <c r="C28" s="7"/>
      <c r="D28" s="8"/>
      <c r="E28" s="59"/>
      <c r="G28" s="45">
        <v>18</v>
      </c>
      <c r="H28" s="86"/>
      <c r="I28" s="45">
        <v>3885</v>
      </c>
      <c r="J28" s="45"/>
      <c r="K28" s="48"/>
      <c r="L28" s="77"/>
      <c r="M28" s="45"/>
      <c r="N28" s="45"/>
    </row>
    <row r="29" spans="1:15" ht="15.75">
      <c r="A29" s="58"/>
      <c r="B29" s="59"/>
      <c r="C29" s="7"/>
      <c r="D29" s="8"/>
      <c r="E29" s="59"/>
      <c r="G29" s="45">
        <v>19</v>
      </c>
      <c r="H29" s="45"/>
      <c r="I29" s="45">
        <v>7200</v>
      </c>
      <c r="J29" s="45"/>
      <c r="K29" s="48" t="s">
        <v>4</v>
      </c>
      <c r="L29" s="77"/>
      <c r="M29" s="45"/>
      <c r="N29" s="45"/>
    </row>
    <row r="30" spans="1:15" ht="16.5" thickBot="1">
      <c r="A30" s="58"/>
      <c r="B30" s="59"/>
      <c r="C30" s="7"/>
      <c r="D30" s="8"/>
      <c r="E30" s="60"/>
      <c r="G30" s="45">
        <v>20</v>
      </c>
      <c r="H30" s="86"/>
      <c r="I30" s="45">
        <v>4325</v>
      </c>
      <c r="J30" s="45"/>
      <c r="K30" s="48"/>
      <c r="L30" s="77"/>
      <c r="M30" s="45"/>
      <c r="N30" s="45"/>
    </row>
    <row r="31" spans="1:15" ht="16.5" thickBot="1">
      <c r="A31" s="61"/>
      <c r="B31" s="66"/>
      <c r="C31" s="61"/>
      <c r="D31" s="62" t="s">
        <v>16</v>
      </c>
      <c r="E31" s="63">
        <f>SUM(E13+E14+E15+E19+E16+E17+E18+E20+E21+E22+E23+E24+E25+E26+E27+E28+E29+E30)/2</f>
        <v>500</v>
      </c>
      <c r="G31" s="45">
        <v>21</v>
      </c>
      <c r="H31" s="86"/>
      <c r="I31" s="45">
        <v>3595</v>
      </c>
      <c r="J31" s="45"/>
      <c r="K31" s="48"/>
      <c r="L31" s="77"/>
      <c r="M31" s="45"/>
      <c r="N31" s="45"/>
    </row>
    <row r="32" spans="1:15">
      <c r="B32" s="48"/>
      <c r="G32" s="68">
        <v>22</v>
      </c>
      <c r="H32" s="68" t="s">
        <v>31</v>
      </c>
      <c r="I32" s="68">
        <v>0</v>
      </c>
      <c r="J32" s="68">
        <v>2535</v>
      </c>
      <c r="K32" s="48"/>
      <c r="L32" s="77"/>
      <c r="M32" s="41"/>
      <c r="N32" s="45"/>
    </row>
    <row r="33" spans="1:14" ht="15" customHeight="1">
      <c r="A33" s="4"/>
      <c r="B33" s="4"/>
      <c r="C33" s="4"/>
      <c r="D33" s="4"/>
      <c r="E33" s="4"/>
      <c r="G33" s="45">
        <v>23</v>
      </c>
      <c r="H33" s="45"/>
      <c r="I33" s="45">
        <v>1170</v>
      </c>
      <c r="J33" s="45"/>
      <c r="K33" s="48"/>
      <c r="L33" s="77"/>
      <c r="M33" s="41"/>
      <c r="N33" s="45"/>
    </row>
    <row r="34" spans="1:14">
      <c r="A34" s="56"/>
      <c r="B34" s="56"/>
      <c r="C34" s="2"/>
      <c r="D34" s="2"/>
      <c r="E34" s="56"/>
      <c r="G34" s="45">
        <v>24</v>
      </c>
      <c r="H34" s="45"/>
      <c r="I34" s="45">
        <v>1510</v>
      </c>
      <c r="J34" s="45"/>
      <c r="K34" s="48"/>
      <c r="L34" s="77"/>
      <c r="M34" s="41"/>
      <c r="N34" s="45"/>
    </row>
    <row r="35" spans="1:14" ht="15.75">
      <c r="A35" s="64"/>
      <c r="B35" s="65"/>
      <c r="C35" s="1"/>
      <c r="D35" s="1"/>
      <c r="E35" s="65"/>
      <c r="G35" s="45">
        <v>25</v>
      </c>
      <c r="H35" s="86"/>
      <c r="I35" s="45">
        <v>4250</v>
      </c>
      <c r="J35" s="45"/>
      <c r="K35" s="48"/>
      <c r="L35" s="77"/>
      <c r="M35" s="45"/>
      <c r="N35" s="45"/>
    </row>
    <row r="36" spans="1:14" ht="15.75">
      <c r="A36" s="45"/>
      <c r="B36" s="65"/>
      <c r="C36" s="1"/>
      <c r="D36" s="1"/>
      <c r="E36" s="65"/>
      <c r="G36" s="45">
        <v>26</v>
      </c>
      <c r="H36" s="86"/>
      <c r="I36" s="45">
        <v>2175</v>
      </c>
      <c r="J36" s="45"/>
      <c r="K36" s="48"/>
      <c r="L36" s="77"/>
      <c r="M36" s="45"/>
      <c r="N36" s="45"/>
    </row>
    <row r="37" spans="1:14" ht="15.75">
      <c r="A37" s="64"/>
      <c r="B37" s="65"/>
      <c r="C37" s="1"/>
      <c r="D37" s="1"/>
      <c r="E37" s="65"/>
      <c r="G37" s="45">
        <v>27</v>
      </c>
      <c r="H37" s="45"/>
      <c r="I37" s="45">
        <v>6245</v>
      </c>
      <c r="J37" s="45"/>
      <c r="K37" s="48"/>
      <c r="L37" s="77"/>
      <c r="M37" s="45"/>
      <c r="N37" s="45"/>
    </row>
    <row r="38" spans="1:14" ht="15.75">
      <c r="A38" s="64"/>
      <c r="B38" s="65"/>
      <c r="C38" s="1"/>
      <c r="D38" s="1"/>
      <c r="E38" s="65"/>
      <c r="G38" s="68">
        <v>28</v>
      </c>
      <c r="H38" s="87" t="s">
        <v>33</v>
      </c>
      <c r="I38" s="68">
        <v>0</v>
      </c>
      <c r="J38" s="68">
        <v>1850</v>
      </c>
      <c r="K38" s="48"/>
      <c r="L38" s="77"/>
      <c r="M38" s="45"/>
      <c r="N38" s="45"/>
    </row>
    <row r="39" spans="1:14" ht="15.75">
      <c r="A39" s="64"/>
      <c r="B39" s="65"/>
      <c r="C39" s="1"/>
      <c r="D39" s="1"/>
      <c r="E39" s="65"/>
      <c r="G39" s="45">
        <v>29</v>
      </c>
      <c r="H39" s="86"/>
      <c r="I39" s="45">
        <v>4590</v>
      </c>
      <c r="J39" s="45"/>
      <c r="K39" s="48"/>
      <c r="L39" s="77"/>
      <c r="M39" s="45"/>
      <c r="N39" s="45"/>
    </row>
    <row r="40" spans="1:14" ht="15.75" customHeight="1">
      <c r="A40" s="64"/>
      <c r="B40" s="65"/>
      <c r="C40" s="1"/>
      <c r="D40" s="1"/>
      <c r="E40" s="65"/>
      <c r="G40" s="45">
        <v>30</v>
      </c>
      <c r="H40" s="45"/>
      <c r="I40" s="45">
        <v>1100</v>
      </c>
      <c r="J40" s="45"/>
      <c r="K40" s="48"/>
      <c r="L40" s="77"/>
      <c r="M40" s="45"/>
      <c r="N40" s="45"/>
    </row>
    <row r="41" spans="1:14" ht="15.75" customHeight="1" thickBot="1">
      <c r="A41" s="64"/>
      <c r="B41" s="65"/>
      <c r="C41" s="3"/>
      <c r="D41" s="3"/>
      <c r="E41" s="65"/>
      <c r="G41" s="45">
        <v>31</v>
      </c>
      <c r="H41" s="45"/>
      <c r="I41" s="45">
        <v>2370</v>
      </c>
      <c r="J41" s="45"/>
      <c r="K41" s="48"/>
      <c r="L41" s="77"/>
      <c r="M41" s="73"/>
      <c r="N41" s="45"/>
    </row>
    <row r="42" spans="1:14" ht="16.5" customHeight="1" thickBot="1">
      <c r="A42" s="64"/>
      <c r="B42" s="65"/>
      <c r="C42" s="1"/>
      <c r="D42" s="1"/>
      <c r="E42" s="65"/>
      <c r="G42" s="89" t="s">
        <v>20</v>
      </c>
      <c r="H42" s="89"/>
      <c r="I42" s="52">
        <f>SUM(I11:I41)-B25</f>
        <v>89250</v>
      </c>
      <c r="K42" s="48"/>
      <c r="L42" s="77"/>
      <c r="M42" s="45"/>
      <c r="N42" s="45"/>
    </row>
    <row r="43" spans="1:14" ht="0.75" hidden="1" customHeight="1">
      <c r="A43" s="64"/>
      <c r="B43" s="65"/>
      <c r="C43" s="1"/>
      <c r="D43" s="1"/>
      <c r="E43" s="65"/>
      <c r="K43" s="48"/>
      <c r="L43" s="76"/>
      <c r="M43" s="45"/>
      <c r="N43" s="45"/>
    </row>
    <row r="44" spans="1:14" ht="15.75" hidden="1">
      <c r="A44" s="64"/>
      <c r="B44" s="65"/>
      <c r="C44" s="1"/>
      <c r="D44" s="1"/>
      <c r="E44" s="65"/>
      <c r="G44" s="47"/>
      <c r="H44" s="47"/>
      <c r="I44" s="47"/>
      <c r="K44" s="48"/>
      <c r="L44" s="76"/>
      <c r="M44" s="45"/>
      <c r="N44" s="45"/>
    </row>
    <row r="45" spans="1:14" ht="15.75" hidden="1">
      <c r="A45" s="64"/>
      <c r="B45" s="65"/>
      <c r="C45" s="1"/>
      <c r="D45" s="1"/>
      <c r="E45" s="65"/>
      <c r="J45" s="48"/>
      <c r="K45" s="48"/>
      <c r="L45" s="76"/>
      <c r="M45" s="45"/>
      <c r="N45" s="45"/>
    </row>
    <row r="46" spans="1:14" ht="15.75" hidden="1">
      <c r="A46" s="64"/>
      <c r="B46" s="65"/>
      <c r="C46" s="1"/>
      <c r="D46" s="1"/>
      <c r="E46" s="65"/>
      <c r="J46" s="48"/>
      <c r="K46" s="48"/>
      <c r="L46" s="76"/>
      <c r="M46" s="45"/>
      <c r="N46" s="45"/>
    </row>
    <row r="47" spans="1:14" ht="15.75" hidden="1">
      <c r="A47" s="64"/>
      <c r="B47" s="65"/>
      <c r="C47" s="1"/>
      <c r="D47" s="1"/>
      <c r="E47" s="65"/>
      <c r="J47" s="48"/>
      <c r="L47" s="76"/>
      <c r="M47" s="45"/>
      <c r="N47" s="45"/>
    </row>
    <row r="48" spans="1:14" ht="15.75" hidden="1">
      <c r="A48" s="64"/>
      <c r="B48" s="65"/>
      <c r="C48" s="1"/>
      <c r="D48" s="1"/>
      <c r="E48" s="65"/>
      <c r="J48" s="48"/>
      <c r="L48" s="76"/>
      <c r="M48" s="45"/>
      <c r="N48" s="45"/>
    </row>
    <row r="49" spans="1:14" ht="15.75" hidden="1">
      <c r="A49" s="64"/>
      <c r="B49" s="65"/>
      <c r="C49" s="1"/>
      <c r="D49" s="1"/>
      <c r="E49" s="65"/>
      <c r="J49" s="48"/>
      <c r="L49" s="45"/>
      <c r="M49" s="45"/>
      <c r="N49" s="45"/>
    </row>
    <row r="50" spans="1:14" ht="15.75" hidden="1">
      <c r="A50" s="64"/>
      <c r="B50" s="65"/>
      <c r="C50" s="1"/>
      <c r="D50" s="1"/>
      <c r="E50" s="65"/>
      <c r="J50" s="48"/>
      <c r="L50" s="45"/>
      <c r="M50" s="45"/>
      <c r="N50" s="45"/>
    </row>
    <row r="51" spans="1:14" ht="15.75" hidden="1">
      <c r="A51" s="64"/>
      <c r="B51" s="65"/>
      <c r="C51" s="1"/>
      <c r="D51" s="1"/>
      <c r="E51" s="65"/>
      <c r="L51" s="45"/>
      <c r="M51" s="45"/>
      <c r="N51" s="45"/>
    </row>
    <row r="52" spans="1:14" ht="15.75" hidden="1">
      <c r="A52" s="64"/>
      <c r="B52" s="65"/>
      <c r="C52" s="1"/>
      <c r="D52" s="1"/>
      <c r="E52" s="65"/>
      <c r="L52" s="45"/>
      <c r="M52" s="45"/>
      <c r="N52" s="45"/>
    </row>
    <row r="53" spans="1:14" ht="15.75" hidden="1">
      <c r="A53" s="66"/>
      <c r="B53" s="66"/>
      <c r="C53" s="66"/>
      <c r="D53" s="66"/>
      <c r="E53" s="66"/>
      <c r="L53" s="45"/>
      <c r="M53" s="45"/>
      <c r="N53" s="45"/>
    </row>
    <row r="54" spans="1:14" hidden="1">
      <c r="L54" s="45"/>
      <c r="M54" s="73"/>
      <c r="N54" s="45"/>
    </row>
    <row r="55" spans="1:14" hidden="1">
      <c r="L55" s="45"/>
      <c r="M55" s="73"/>
      <c r="N55" s="45"/>
    </row>
    <row r="56" spans="1:14" hidden="1">
      <c r="L56" s="45"/>
      <c r="M56" s="73"/>
      <c r="N56" s="45"/>
    </row>
    <row r="57" spans="1:14" hidden="1">
      <c r="L57" s="45"/>
      <c r="M57" s="73"/>
      <c r="N57" s="45"/>
    </row>
    <row r="58" spans="1:14" hidden="1">
      <c r="L58" s="45"/>
      <c r="M58" s="73"/>
      <c r="N58" s="45"/>
    </row>
    <row r="59" spans="1:14" hidden="1">
      <c r="L59" s="45"/>
      <c r="M59" s="45"/>
      <c r="N59" s="45"/>
    </row>
    <row r="60" spans="1:14" hidden="1">
      <c r="L60" s="45"/>
      <c r="M60" s="45"/>
      <c r="N60" s="45"/>
    </row>
    <row r="61" spans="1:14">
      <c r="L61" s="45"/>
      <c r="M61" s="45"/>
      <c r="N61" s="49">
        <f>SUM($N$12:$N$60)</f>
        <v>0</v>
      </c>
    </row>
  </sheetData>
  <mergeCells count="53">
    <mergeCell ref="A1:K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C19:D19"/>
    <mergeCell ref="G9:I9"/>
    <mergeCell ref="C10:D10"/>
    <mergeCell ref="L10:N10"/>
    <mergeCell ref="A11:E11"/>
    <mergeCell ref="C12:D12"/>
    <mergeCell ref="C13:D13"/>
    <mergeCell ref="C14:D14"/>
    <mergeCell ref="C15:D15"/>
    <mergeCell ref="C16:D16"/>
    <mergeCell ref="C17:D17"/>
    <mergeCell ref="C18:D18"/>
    <mergeCell ref="A33:E3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52:D52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2022-08-29T08:28:51Z</dcterms:modified>
</cp:coreProperties>
</file>