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petrovav\Desktop\"/>
    </mc:Choice>
  </mc:AlternateContent>
  <bookViews>
    <workbookView xWindow="0" yWindow="0" windowWidth="28800" windowHeight="12300"/>
  </bookViews>
  <sheets>
    <sheet name="Лист1" sheetId="1" r:id="rId1"/>
  </sheets>
  <definedNames>
    <definedName name="solver_adj" localSheetId="0" hidden="1">Лист1!#REF!</definedName>
    <definedName name="solver_eng" localSheetId="0" hidden="1">1</definedName>
    <definedName name="solver_lhs1" localSheetId="0" hidden="1">Лист1!#REF!</definedName>
    <definedName name="solver_neg" localSheetId="0" hidden="1">1</definedName>
    <definedName name="solver_num" localSheetId="0" hidden="1">1</definedName>
    <definedName name="solver_opt" localSheetId="0" hidden="1">Лист1!$R$8</definedName>
    <definedName name="solver_rel1" localSheetId="0" hidden="1">4</definedName>
    <definedName name="solver_rhs1" localSheetId="0" hidden="1">"целое"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H5" i="1"/>
  <c r="I23" i="1"/>
  <c r="J23" i="1"/>
  <c r="H23" i="1"/>
  <c r="L16" i="1" l="1"/>
  <c r="L17" i="1"/>
  <c r="L18" i="1"/>
  <c r="L19" i="1"/>
  <c r="L20" i="1"/>
  <c r="L21" i="1"/>
  <c r="L22" i="1"/>
  <c r="L15" i="1"/>
  <c r="H10" i="1"/>
  <c r="J9" i="1"/>
  <c r="J8" i="1"/>
  <c r="I6" i="1"/>
  <c r="I10" i="1" s="1"/>
  <c r="J6" i="1"/>
  <c r="J10" i="1" s="1"/>
  <c r="H6" i="1"/>
  <c r="H8" i="1" s="1"/>
  <c r="N8" i="1" s="1"/>
  <c r="I9" i="1" l="1"/>
  <c r="I8" i="1"/>
  <c r="H9" i="1"/>
  <c r="L23" i="1"/>
  <c r="N10" i="1" l="1"/>
  <c r="N9" i="1"/>
  <c r="O10" i="1"/>
  <c r="R10" i="1" s="1"/>
  <c r="R8" i="1"/>
  <c r="P10" i="1"/>
  <c r="O8" i="1"/>
  <c r="P8" i="1"/>
  <c r="O9" i="1"/>
  <c r="P9" i="1"/>
  <c r="R9" i="1" l="1"/>
</calcChain>
</file>

<file path=xl/sharedStrings.xml><?xml version="1.0" encoding="utf-8"?>
<sst xmlns="http://schemas.openxmlformats.org/spreadsheetml/2006/main" count="41" uniqueCount="24">
  <si>
    <t>bi</t>
  </si>
  <si>
    <t>st</t>
  </si>
  <si>
    <t>pri</t>
  </si>
  <si>
    <t>res</t>
  </si>
  <si>
    <t>b</t>
  </si>
  <si>
    <t>t</t>
  </si>
  <si>
    <t>tot</t>
  </si>
  <si>
    <t>koef</t>
  </si>
  <si>
    <t>base</t>
  </si>
  <si>
    <t>add b</t>
  </si>
  <si>
    <t>add t</t>
  </si>
  <si>
    <t>add %</t>
  </si>
  <si>
    <t>sum</t>
  </si>
  <si>
    <t>tot %</t>
  </si>
  <si>
    <t>k</t>
  </si>
  <si>
    <t>add k</t>
  </si>
  <si>
    <t xml:space="preserve"> %</t>
  </si>
  <si>
    <t>all</t>
  </si>
  <si>
    <t>hea</t>
  </si>
  <si>
    <t>mods</t>
  </si>
  <si>
    <t>add effect</t>
  </si>
  <si>
    <t>M</t>
  </si>
  <si>
    <t>E</t>
  </si>
  <si>
    <t>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</si>
</sst>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1" applyFont="1"/>
    <xf numFmtId="0" fontId="0" fillId="0" borderId="1" xfId="0" applyBorder="1"/>
    <xf numFmtId="9" fontId="0" fillId="0" borderId="1" xfId="1" applyFont="1" applyBorder="1"/>
    <xf numFmtId="0" fontId="0" fillId="2" borderId="0" xfId="0" applyFill="1"/>
    <xf numFmtId="0" fontId="0" fillId="2" borderId="1" xfId="0" applyFill="1" applyBorder="1"/>
    <xf numFmtId="9" fontId="0" fillId="0" borderId="0" xfId="0" applyNumberFormat="1"/>
    <xf numFmtId="0" fontId="0" fillId="3" borderId="1" xfId="0" applyFill="1" applyBorder="1"/>
    <xf numFmtId="9" fontId="0" fillId="3" borderId="1" xfId="0" applyNumberFormat="1" applyFill="1" applyBorder="1"/>
    <xf numFmtId="164" fontId="0" fillId="0" borderId="0" xfId="1" applyNumberFormat="1" applyFont="1"/>
    <xf numFmtId="0" fontId="0" fillId="0" borderId="1" xfId="0" applyFill="1" applyBorder="1"/>
    <xf numFmtId="0" fontId="0" fillId="0" borderId="0" xfId="0" applyFill="1" applyBorder="1"/>
    <xf numFmtId="9" fontId="0" fillId="0" borderId="1" xfId="0" applyNumberFormat="1" applyBorder="1"/>
    <xf numFmtId="9" fontId="0" fillId="2" borderId="0" xfId="1" applyFont="1" applyFill="1"/>
    <xf numFmtId="0" fontId="0" fillId="4" borderId="1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4:AB24"/>
  <sheetViews>
    <sheetView tabSelected="1" workbookViewId="0">
      <selection activeCell="J23" sqref="J23"/>
    </sheetView>
  </sheetViews>
  <sheetFormatPr defaultRowHeight="15" x14ac:dyDescent="0.25"/>
  <cols>
    <col min="8" max="8" width="10.28515625" bestFit="1" customWidth="1"/>
    <col min="24" max="24" width="19.28515625" bestFit="1" customWidth="1"/>
    <col min="25" max="25" width="8.140625" customWidth="1"/>
    <col min="26" max="26" width="6.28515625" customWidth="1"/>
    <col min="27" max="27" width="6.7109375" customWidth="1"/>
  </cols>
  <sheetData>
    <row r="4" spans="4:28" x14ac:dyDescent="0.25">
      <c r="G4" s="2"/>
      <c r="H4" s="2" t="s">
        <v>4</v>
      </c>
      <c r="I4" s="2" t="s">
        <v>14</v>
      </c>
      <c r="J4" s="2" t="s">
        <v>5</v>
      </c>
    </row>
    <row r="5" spans="4:28" x14ac:dyDescent="0.25">
      <c r="G5" s="2" t="s">
        <v>3</v>
      </c>
      <c r="H5" s="3">
        <f>50%+H23</f>
        <v>0.5</v>
      </c>
      <c r="I5" s="3">
        <f>40%+I23</f>
        <v>0.4</v>
      </c>
      <c r="J5" s="3">
        <f>-20%+J23</f>
        <v>-0.2</v>
      </c>
    </row>
    <row r="6" spans="4:28" x14ac:dyDescent="0.25">
      <c r="G6" s="2" t="s">
        <v>7</v>
      </c>
      <c r="H6" s="2">
        <f>$E$8/($E$8-$E$8*H5)</f>
        <v>2</v>
      </c>
      <c r="I6" s="2">
        <f t="shared" ref="I6:J6" si="0">$E$8/($E$8-$E$8*I5)</f>
        <v>1.6666666666666665</v>
      </c>
      <c r="J6" s="2">
        <f t="shared" si="0"/>
        <v>0.83333333333333326</v>
      </c>
    </row>
    <row r="7" spans="4:28" x14ac:dyDescent="0.25">
      <c r="N7" s="2" t="s">
        <v>4</v>
      </c>
      <c r="O7" s="2" t="s">
        <v>14</v>
      </c>
      <c r="P7" s="2" t="s">
        <v>5</v>
      </c>
      <c r="R7" s="14" t="s">
        <v>12</v>
      </c>
    </row>
    <row r="8" spans="4:28" x14ac:dyDescent="0.25">
      <c r="D8" s="2" t="s">
        <v>0</v>
      </c>
      <c r="E8" s="2">
        <v>763</v>
      </c>
      <c r="G8" t="s">
        <v>23</v>
      </c>
      <c r="H8" s="2">
        <f>H6*$E$8</f>
        <v>1526</v>
      </c>
      <c r="I8" s="2">
        <f>I6*$E$8</f>
        <v>1271.6666666666665</v>
      </c>
      <c r="J8" s="2">
        <f>J6*$E$8</f>
        <v>635.83333333333326</v>
      </c>
      <c r="M8" s="10" t="s">
        <v>6</v>
      </c>
      <c r="N8" s="10">
        <f>H8+H8*$L$23</f>
        <v>3967.6</v>
      </c>
      <c r="O8" s="10">
        <f>I8+I8*$L$23</f>
        <v>3306.333333333333</v>
      </c>
      <c r="P8" s="10">
        <f>J8+J8*$L$23</f>
        <v>1653.1666666666665</v>
      </c>
      <c r="R8" s="14">
        <f>SUM(N8:P8)</f>
        <v>8927.0999999999985</v>
      </c>
    </row>
    <row r="9" spans="4:28" hidden="1" x14ac:dyDescent="0.25">
      <c r="D9" s="2" t="s">
        <v>1</v>
      </c>
      <c r="E9" s="2">
        <v>923</v>
      </c>
      <c r="H9" s="2">
        <f>H6*$E$9</f>
        <v>1846</v>
      </c>
      <c r="I9" s="2">
        <f t="shared" ref="I9:J9" si="1">I6*$E$9</f>
        <v>1538.3333333333333</v>
      </c>
      <c r="J9" s="2">
        <f t="shared" si="1"/>
        <v>769.16666666666663</v>
      </c>
      <c r="N9" s="5">
        <f>H9+H9*$L$23</f>
        <v>4799.6000000000004</v>
      </c>
      <c r="O9" s="5">
        <f>I9+I9*$L$23</f>
        <v>3999.6666666666661</v>
      </c>
      <c r="P9" s="5">
        <f>J9+J9*$L$23</f>
        <v>1999.833333333333</v>
      </c>
      <c r="R9" s="10">
        <f t="shared" ref="R9:R10" si="2">SUM(N9:P9)</f>
        <v>10799.099999999999</v>
      </c>
    </row>
    <row r="10" spans="4:28" hidden="1" x14ac:dyDescent="0.25">
      <c r="D10" s="2" t="s">
        <v>2</v>
      </c>
      <c r="E10" s="2">
        <v>1123</v>
      </c>
      <c r="H10" s="2">
        <f>H6*$E$10</f>
        <v>2246</v>
      </c>
      <c r="I10" s="2">
        <f t="shared" ref="I10:J10" si="3">I6*$E$10</f>
        <v>1871.6666666666665</v>
      </c>
      <c r="J10" s="2">
        <f t="shared" si="3"/>
        <v>935.83333333333326</v>
      </c>
      <c r="N10" s="5">
        <f>H10+H10*$L$23</f>
        <v>5839.6</v>
      </c>
      <c r="O10" s="5">
        <f>I10+I10*$L$23</f>
        <v>4866.3333333333321</v>
      </c>
      <c r="P10" s="5">
        <f>J10+J10*$L$23</f>
        <v>2433.1666666666661</v>
      </c>
      <c r="R10" s="10">
        <f t="shared" si="2"/>
        <v>13139.099999999999</v>
      </c>
    </row>
    <row r="13" spans="4:28" x14ac:dyDescent="0.25">
      <c r="O13" s="1"/>
      <c r="P13" s="1"/>
      <c r="Q13" s="1"/>
      <c r="R13" s="13" t="s">
        <v>21</v>
      </c>
      <c r="S13" s="1"/>
      <c r="T13" s="1"/>
      <c r="U13" s="1"/>
      <c r="V13" s="1"/>
      <c r="W13" s="1"/>
      <c r="X13" s="1"/>
      <c r="Y13" s="1"/>
      <c r="Z13" s="4" t="s">
        <v>22</v>
      </c>
    </row>
    <row r="14" spans="4:28" x14ac:dyDescent="0.25">
      <c r="F14" s="2"/>
      <c r="G14" s="2" t="s">
        <v>8</v>
      </c>
      <c r="H14" s="2" t="s">
        <v>9</v>
      </c>
      <c r="I14" s="2" t="s">
        <v>15</v>
      </c>
      <c r="J14" s="2" t="s">
        <v>10</v>
      </c>
      <c r="K14" s="2" t="s">
        <v>11</v>
      </c>
      <c r="L14" s="2" t="s">
        <v>13</v>
      </c>
    </row>
    <row r="15" spans="4:28" x14ac:dyDescent="0.25">
      <c r="F15" s="2">
        <v>1</v>
      </c>
      <c r="G15" s="3">
        <v>0.2</v>
      </c>
      <c r="H15" s="7"/>
      <c r="I15" s="7"/>
      <c r="J15" s="7"/>
      <c r="K15" s="8">
        <v>0</v>
      </c>
      <c r="L15" s="12">
        <f>G15+K15</f>
        <v>0.2</v>
      </c>
      <c r="P15" t="s">
        <v>19</v>
      </c>
      <c r="Q15" t="s">
        <v>4</v>
      </c>
      <c r="R15" t="s">
        <v>14</v>
      </c>
      <c r="S15" t="s">
        <v>5</v>
      </c>
      <c r="T15" t="s">
        <v>16</v>
      </c>
      <c r="X15" t="s">
        <v>20</v>
      </c>
      <c r="Y15" t="s">
        <v>4</v>
      </c>
      <c r="Z15" t="s">
        <v>14</v>
      </c>
      <c r="AA15" t="s">
        <v>5</v>
      </c>
      <c r="AB15" t="s">
        <v>16</v>
      </c>
    </row>
    <row r="16" spans="4:28" x14ac:dyDescent="0.25">
      <c r="F16" s="2">
        <v>2</v>
      </c>
      <c r="G16" s="3">
        <v>0.2</v>
      </c>
      <c r="H16" s="7"/>
      <c r="I16" s="7"/>
      <c r="J16" s="7"/>
      <c r="K16" s="8">
        <v>0</v>
      </c>
      <c r="L16" s="12">
        <f t="shared" ref="L16:L22" si="4">G16+K16</f>
        <v>0.2</v>
      </c>
      <c r="P16" t="s">
        <v>4</v>
      </c>
      <c r="Q16">
        <v>27</v>
      </c>
      <c r="R16">
        <v>-4</v>
      </c>
      <c r="S16">
        <v>-4</v>
      </c>
      <c r="T16" s="9">
        <v>0</v>
      </c>
      <c r="X16" t="s">
        <v>4</v>
      </c>
      <c r="Y16">
        <v>2</v>
      </c>
      <c r="Z16">
        <v>0</v>
      </c>
      <c r="AA16">
        <v>0</v>
      </c>
      <c r="AB16" s="9">
        <v>-1.4E-2</v>
      </c>
    </row>
    <row r="17" spans="4:28" x14ac:dyDescent="0.25">
      <c r="F17" s="2">
        <v>3</v>
      </c>
      <c r="G17" s="3">
        <v>0.2</v>
      </c>
      <c r="H17" s="7"/>
      <c r="I17" s="7"/>
      <c r="J17" s="7"/>
      <c r="K17" s="8">
        <v>0</v>
      </c>
      <c r="L17" s="12">
        <f t="shared" si="4"/>
        <v>0.2</v>
      </c>
      <c r="P17" t="s">
        <v>14</v>
      </c>
      <c r="Q17">
        <v>-4</v>
      </c>
      <c r="R17">
        <v>27</v>
      </c>
      <c r="S17">
        <v>-4</v>
      </c>
      <c r="T17" s="9">
        <v>0</v>
      </c>
      <c r="X17" t="s">
        <v>14</v>
      </c>
      <c r="Y17">
        <v>0</v>
      </c>
      <c r="Z17">
        <v>2</v>
      </c>
      <c r="AA17">
        <v>0</v>
      </c>
      <c r="AB17" s="9">
        <v>-1.4E-2</v>
      </c>
    </row>
    <row r="18" spans="4:28" x14ac:dyDescent="0.25">
      <c r="F18" s="2">
        <v>4</v>
      </c>
      <c r="G18" s="3">
        <v>0.2</v>
      </c>
      <c r="H18" s="7"/>
      <c r="I18" s="7"/>
      <c r="J18" s="7"/>
      <c r="K18" s="8">
        <v>0</v>
      </c>
      <c r="L18" s="12">
        <f t="shared" si="4"/>
        <v>0.2</v>
      </c>
      <c r="P18" t="s">
        <v>5</v>
      </c>
      <c r="Q18">
        <v>-4</v>
      </c>
      <c r="R18">
        <v>-4</v>
      </c>
      <c r="S18">
        <v>27</v>
      </c>
      <c r="T18" s="9">
        <v>0</v>
      </c>
      <c r="X18" t="s">
        <v>5</v>
      </c>
      <c r="Y18">
        <v>0</v>
      </c>
      <c r="Z18">
        <v>0</v>
      </c>
      <c r="AA18">
        <v>2</v>
      </c>
      <c r="AB18" s="9">
        <v>-1.4E-2</v>
      </c>
    </row>
    <row r="19" spans="4:28" x14ac:dyDescent="0.25">
      <c r="F19" s="2">
        <v>5</v>
      </c>
      <c r="G19" s="3">
        <v>0.2</v>
      </c>
      <c r="H19" s="7"/>
      <c r="I19" s="7"/>
      <c r="J19" s="7"/>
      <c r="K19" s="8">
        <v>0</v>
      </c>
      <c r="L19" s="12">
        <f t="shared" si="4"/>
        <v>0.2</v>
      </c>
      <c r="P19" t="s">
        <v>17</v>
      </c>
      <c r="Q19">
        <v>17</v>
      </c>
      <c r="R19">
        <v>17</v>
      </c>
      <c r="S19">
        <v>17</v>
      </c>
      <c r="T19" s="9">
        <v>0</v>
      </c>
      <c r="X19" t="s">
        <v>18</v>
      </c>
      <c r="Y19">
        <v>-2</v>
      </c>
      <c r="Z19">
        <v>-2</v>
      </c>
      <c r="AA19">
        <v>-2</v>
      </c>
      <c r="AB19" s="9">
        <v>8.4000000000000005E-2</v>
      </c>
    </row>
    <row r="20" spans="4:28" x14ac:dyDescent="0.25">
      <c r="F20" s="2">
        <v>6</v>
      </c>
      <c r="G20" s="3">
        <v>0.2</v>
      </c>
      <c r="H20" s="7"/>
      <c r="I20" s="7"/>
      <c r="J20" s="7"/>
      <c r="K20" s="8">
        <v>0</v>
      </c>
      <c r="L20" s="12">
        <f t="shared" si="4"/>
        <v>0.2</v>
      </c>
      <c r="P20" t="s">
        <v>18</v>
      </c>
      <c r="Q20">
        <v>0</v>
      </c>
      <c r="R20">
        <v>0</v>
      </c>
      <c r="S20">
        <v>0</v>
      </c>
      <c r="T20" s="9">
        <v>0.65600000000000003</v>
      </c>
    </row>
    <row r="21" spans="4:28" x14ac:dyDescent="0.25">
      <c r="F21" s="2">
        <v>7</v>
      </c>
      <c r="G21" s="3">
        <v>0.2</v>
      </c>
      <c r="H21" s="7"/>
      <c r="I21" s="7"/>
      <c r="J21" s="7"/>
      <c r="K21" s="8">
        <v>0</v>
      </c>
      <c r="L21" s="12">
        <f t="shared" si="4"/>
        <v>0.2</v>
      </c>
    </row>
    <row r="22" spans="4:28" x14ac:dyDescent="0.25">
      <c r="F22" s="2">
        <v>8</v>
      </c>
      <c r="G22" s="3">
        <v>0.2</v>
      </c>
      <c r="H22" s="7"/>
      <c r="I22" s="7"/>
      <c r="J22" s="7"/>
      <c r="K22" s="8">
        <v>0</v>
      </c>
      <c r="L22" s="12">
        <f t="shared" si="4"/>
        <v>0.2</v>
      </c>
    </row>
    <row r="23" spans="4:28" x14ac:dyDescent="0.25">
      <c r="H23">
        <f>SUM(H15:H22)</f>
        <v>0</v>
      </c>
      <c r="I23">
        <f t="shared" ref="I23:J23" si="5">SUM(I15:I22)</f>
        <v>0</v>
      </c>
      <c r="J23">
        <f t="shared" si="5"/>
        <v>0</v>
      </c>
      <c r="L23" s="6">
        <f>SUM(L15:L22)</f>
        <v>1.5999999999999999</v>
      </c>
    </row>
    <row r="24" spans="4:28" x14ac:dyDescent="0.25">
      <c r="D24" s="11"/>
      <c r="E24" s="11"/>
      <c r="F24" s="11"/>
      <c r="G24" s="11"/>
      <c r="H24" s="11"/>
      <c r="I24" s="11"/>
      <c r="J24" s="11"/>
      <c r="K2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Алексей Владимирович</dc:creator>
  <cp:lastModifiedBy>Петров Алексей Владимирович</cp:lastModifiedBy>
  <dcterms:created xsi:type="dcterms:W3CDTF">2022-09-20T08:14:06Z</dcterms:created>
  <dcterms:modified xsi:type="dcterms:W3CDTF">2022-09-22T14:58:49Z</dcterms:modified>
</cp:coreProperties>
</file>