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-120" yWindow="-120" windowWidth="32280" windowHeight="17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L5" i="1" l="1"/>
  <c r="L6" i="1" l="1"/>
  <c r="L7" i="1" s="1"/>
  <c r="L8" i="1" l="1"/>
  <c r="L9" i="1" s="1"/>
  <c r="L10" i="1" l="1"/>
  <c r="L11" i="1"/>
  <c r="L12" i="1" l="1"/>
  <c r="L13" i="1" s="1"/>
  <c r="L14" i="1" l="1"/>
  <c r="L15" i="1" s="1"/>
  <c r="L16" i="1" l="1"/>
  <c r="L17" i="1"/>
  <c r="L18" i="1" s="1"/>
  <c r="L19" i="1" s="1"/>
  <c r="L20" i="1" s="1"/>
  <c r="L21" i="1" s="1"/>
  <c r="L22" i="1" s="1"/>
  <c r="K3" i="1" s="1"/>
  <c r="K4" i="1" l="1"/>
  <c r="J3" i="1"/>
  <c r="K5" i="1" l="1"/>
  <c r="J4" i="1"/>
  <c r="K6" i="1" l="1"/>
  <c r="J5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J6" i="1"/>
  <c r="J22" i="1" l="1"/>
  <c r="J7" i="1"/>
  <c r="J8" i="1" l="1"/>
  <c r="J9" i="1" l="1"/>
  <c r="J10" i="1" l="1"/>
  <c r="J11" i="1" l="1"/>
  <c r="J12" i="1"/>
  <c r="J13" i="1" l="1"/>
  <c r="J14" i="1" l="1"/>
  <c r="J15" i="1" l="1"/>
  <c r="J16" i="1" l="1"/>
  <c r="J17" i="1" l="1"/>
  <c r="J18" i="1" l="1"/>
  <c r="J19" i="1" l="1"/>
  <c r="J20" i="1" l="1"/>
  <c r="J21" i="1" l="1"/>
</calcChain>
</file>

<file path=xl/sharedStrings.xml><?xml version="1.0" encoding="utf-8"?>
<sst xmlns="http://schemas.openxmlformats.org/spreadsheetml/2006/main" count="30" uniqueCount="29">
  <si>
    <t>сотрудник 1</t>
  </si>
  <si>
    <t>сотрудник2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</si>
  <si>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</si>
  <si>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</si>
  <si>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</si>
  <si>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</si>
  <si>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</si>
  <si>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</si>
  <si>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</si>
  <si>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</si>
  <si>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</si>
  <si>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</si>
  <si>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</si>
  <si>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</si>
  <si>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</si>
  <si>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</si>
  <si>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сотрудник 17</t>
  </si>
  <si>
    <t>сотрудник 18</t>
  </si>
  <si>
    <t>Сотрудник</t>
  </si>
  <si>
    <t>Оборот</t>
  </si>
  <si>
    <t>премия</t>
  </si>
  <si>
    <t>Базовая премия</t>
  </si>
  <si>
    <t>УсловиеОборота</t>
  </si>
  <si>
    <t>надбавка</t>
  </si>
  <si>
    <t>мин</t>
  </si>
  <si>
    <t>макс</t>
  </si>
  <si>
    <t>Справочно</t>
  </si>
  <si>
    <t>Премия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</si>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</sst>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0" applyNumberFormat="1"/>
    <xf numFmtId="0" fontId="3" fillId="2" borderId="1" xfId="0" applyFont="1" applyFill="1" applyBorder="1"/>
    <xf numFmtId="164" fontId="3" fillId="0" borderId="1" xfId="1" applyNumberFormat="1" applyFont="1" applyBorder="1"/>
    <xf numFmtId="10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4"/>
  <sheetViews>
    <sheetView tabSelected="1" workbookViewId="0">
      <selection activeCell="C3" sqref="C3"/>
    </sheetView>
  </sheetViews>
  <sheetFormatPr defaultRowHeight="15" x14ac:dyDescent="0.25"/>
  <cols>
    <col min="1" max="1" width="12.28515625" bestFit="1" customWidth="1"/>
    <col min="2" max="2" width="15.5703125" bestFit="1" customWidth="1"/>
    <col min="14" max="14" width="13.28515625" bestFit="1" customWidth="1"/>
    <col min="15" max="15" width="13" bestFit="1" customWidth="1"/>
    <col min="16" max="17" width="13.28515625" bestFit="1" customWidth="1"/>
    <col min="19" max="19" width="11.28515625" bestFit="1" customWidth="1"/>
  </cols>
  <sheetData>
    <row r="1" spans="1:19" x14ac:dyDescent="0.25">
      <c r="I1" s="10" t="s">
        <v>26</v>
      </c>
      <c r="J1" s="9"/>
      <c r="K1" s="8"/>
    </row>
    <row r="2" spans="1:19" x14ac:dyDescent="0.25">
      <c r="A2" t="s">
        <v>18</v>
      </c>
      <c r="B2" t="s">
        <v>19</v>
      </c>
      <c r="C2" t="s">
        <v>20</v>
      </c>
      <c r="I2" s="8" t="s">
        <v>19</v>
      </c>
      <c r="J2" s="9" t="s">
        <v>27</v>
      </c>
      <c r="K2" s="8" t="s">
        <v>28</v>
      </c>
    </row>
    <row r="3" spans="1:19" x14ac:dyDescent="0.25">
      <c r="A3" t="s">
        <v>0</v>
      </c>
      <c r="B3" s="1">
        <v>957062</v>
      </c>
      <c r="C3" s="7">
        <f>TRUNC(B3%%%)*(O$4+(B3&gt;P$4)*(TRUNC(MIN(B3,P$5)%%%)-TRUNC(P$4%%%))*(O$5-O$4)/ROUNDUP((P$5-P$4)%%%,0))</f>
        <v>0</v>
      </c>
      <c r="I3">
        <v>1</v>
      </c>
      <c r="J3" s="7">
        <f t="shared" ref="J3:J21" si="0">I3*K3</f>
        <v>4340</v>
      </c>
      <c r="K3" s="7">
        <f>I3*(O$4+SUM(L$3:L$22)*(I3&gt;TRUNC(P$4%%%)))</f>
        <v>4340</v>
      </c>
      <c r="L3" t="str">
        <f>IF((I3&gt;TRUNC(P$4%%%))*NOT(SUM(L$2:L2)),(O$5-O$4)/ROUNDUP((P$5-P$4)%%%,0),"")</f>
        <v/>
      </c>
      <c r="O3" s="2" t="s">
        <v>21</v>
      </c>
      <c r="P3" s="2" t="s">
        <v>22</v>
      </c>
      <c r="Q3" s="2" t="s">
        <v>23</v>
      </c>
    </row>
    <row r="4" spans="1:19" x14ac:dyDescent="0.25">
      <c r="A4" t="s">
        <v>1</v>
      </c>
      <c r="B4" s="1">
        <v>4654292</v>
      </c>
      <c r="C4" s="7">
        <f t="shared" ref="C4:C20" si="1">TRUNC(B4%%%)*(O$4+(B4&gt;P$4)*(TRUNC(MIN(B4,P$5)%%%)-TRUNC(P$4%%%))*(O$5-O$4)/ROUNDUP((P$5-P$4)%%%,0))</f>
        <v>17360</v>
      </c>
      <c r="I4">
        <v>2</v>
      </c>
      <c r="J4" s="7">
        <f t="shared" si="0"/>
        <v>8680</v>
      </c>
      <c r="K4" s="7">
        <f t="shared" ref="K3:K6" si="2">K3+SUM(L$3:L$22)*(I4&gt;TRUNC(P$4%%%))</f>
        <v>4340</v>
      </c>
      <c r="L4" t="str">
        <f>IF((I4&gt;TRUNC(P$4%%%))*NOT(SUM(L$2:L3)),(O$5-O$4)/ROUNDUP((P$5-P$4)%%%,0),"")</f>
        <v/>
      </c>
      <c r="N4" t="s">
        <v>24</v>
      </c>
      <c r="O4" s="3">
        <v>4340</v>
      </c>
      <c r="P4" s="3">
        <v>4999999</v>
      </c>
      <c r="Q4" s="11">
        <v>500</v>
      </c>
      <c r="S4" s="6"/>
    </row>
    <row r="5" spans="1:19" x14ac:dyDescent="0.25">
      <c r="A5" t="s">
        <v>2</v>
      </c>
      <c r="B5" s="1">
        <v>3195967</v>
      </c>
      <c r="C5" s="7">
        <f t="shared" si="1"/>
        <v>13020</v>
      </c>
      <c r="I5">
        <v>3</v>
      </c>
      <c r="J5" s="7">
        <f t="shared" si="0"/>
        <v>13020</v>
      </c>
      <c r="K5" s="7">
        <f t="shared" si="2"/>
        <v>4340</v>
      </c>
      <c r="L5" t="str">
        <f>IF((I5&gt;TRUNC(P$4%%%))*NOT(SUM(L$2:L4)),(O$5-O$4)/ROUNDUP((P$5-P$4)%%%,0),"")</f>
        <v/>
      </c>
      <c r="N5" t="s">
        <v>25</v>
      </c>
      <c r="O5" s="5">
        <v>6000</v>
      </c>
      <c r="P5" s="5">
        <v>20000000</v>
      </c>
      <c r="Q5" s="4"/>
      <c r="S5" s="6"/>
    </row>
    <row r="6" spans="1:19" x14ac:dyDescent="0.25">
      <c r="A6" t="s">
        <v>3</v>
      </c>
      <c r="B6" s="1">
        <v>85430</v>
      </c>
      <c r="C6" s="7">
        <f t="shared" si="1"/>
        <v>0</v>
      </c>
      <c r="I6">
        <v>4</v>
      </c>
      <c r="J6" s="7">
        <f t="shared" si="0"/>
        <v>17360</v>
      </c>
      <c r="K6" s="7">
        <f>K5+SUM(L$3:L$22)*(I6&gt;TRUNC(P$4%%%))</f>
        <v>4340</v>
      </c>
      <c r="L6" t="str">
        <f>IF((I6&gt;TRUNC(P$4%%%))*NOT(SUM(L$2:L5)),(O$5-O$4)/ROUNDUP((P$5-P$4)%%%,0),"")</f>
        <v/>
      </c>
    </row>
    <row r="7" spans="1:19" x14ac:dyDescent="0.25">
      <c r="A7" t="s">
        <v>4</v>
      </c>
      <c r="B7" s="1">
        <v>6283239</v>
      </c>
      <c r="C7" s="7">
        <f t="shared" si="1"/>
        <v>27285</v>
      </c>
      <c r="I7">
        <v>5</v>
      </c>
      <c r="J7" s="7">
        <f t="shared" si="0"/>
        <v>22218.75</v>
      </c>
      <c r="K7" s="7">
        <f>K6+SUM(L$3:L$22)*(I7&gt;TRUNC(P$4%%%))</f>
        <v>4443.75</v>
      </c>
      <c r="L7">
        <f>IF((I7&gt;TRUNC(P$4%%%))*NOT(SUM(L$2:L6)),(O$5-O$4)/ROUNDUP((P$5-P$4)%%%,0),"")</f>
        <v>103.75</v>
      </c>
    </row>
    <row r="8" spans="1:19" x14ac:dyDescent="0.25">
      <c r="A8" t="s">
        <v>5</v>
      </c>
      <c r="B8" s="1"/>
      <c r="C8" s="7">
        <f t="shared" si="1"/>
        <v>0</v>
      </c>
      <c r="I8">
        <v>6</v>
      </c>
      <c r="J8" s="7">
        <f t="shared" si="0"/>
        <v>27285</v>
      </c>
      <c r="K8" s="7">
        <f>K7+L$7</f>
        <v>4547.5</v>
      </c>
      <c r="L8" t="str">
        <f>IF((I8&gt;TRUNC(P$4%%%))*NOT(SUM(L$2:L7)),(O$5-O$4)/ROUNDUP((P$5-P$4)%%%,0),"")</f>
        <v/>
      </c>
    </row>
    <row r="9" spans="1:19" x14ac:dyDescent="0.25">
      <c r="A9" t="s">
        <v>6</v>
      </c>
      <c r="B9" s="1">
        <v>8497477.75</v>
      </c>
      <c r="C9" s="7">
        <f t="shared" si="1"/>
        <v>38040</v>
      </c>
      <c r="I9">
        <v>7</v>
      </c>
      <c r="J9" s="7">
        <f t="shared" si="0"/>
        <v>32558.75</v>
      </c>
      <c r="K9" s="7">
        <f>K8+L$7</f>
        <v>4651.25</v>
      </c>
      <c r="L9" t="str">
        <f>IF((I9&gt;TRUNC(P$4%%%))*NOT(SUM(L$2:L8)),(O$5-O$4)/ROUNDUP((P$5-P$4)%%%,0),"")</f>
        <v/>
      </c>
    </row>
    <row r="10" spans="1:19" x14ac:dyDescent="0.25">
      <c r="A10" t="s">
        <v>7</v>
      </c>
      <c r="B10" s="1">
        <v>1439858</v>
      </c>
      <c r="C10" s="7">
        <f t="shared" si="1"/>
        <v>4340</v>
      </c>
      <c r="I10">
        <v>8</v>
      </c>
      <c r="J10" s="7">
        <f t="shared" si="0"/>
        <v>38040</v>
      </c>
      <c r="K10" s="7">
        <f>K9+L$7</f>
        <v>4755</v>
      </c>
      <c r="L10" t="str">
        <f>IF((I10&gt;TRUNC(P$4%%%))*NOT(SUM(L$2:L9)),(O$5-O$4)/ROUNDUP((P$5-P$4)%%%,0),"")</f>
        <v/>
      </c>
    </row>
    <row r="11" spans="1:19" x14ac:dyDescent="0.25">
      <c r="A11" t="s">
        <v>8</v>
      </c>
      <c r="B11" s="1">
        <v>3359798</v>
      </c>
      <c r="C11" s="7">
        <f t="shared" si="1"/>
        <v>13020</v>
      </c>
      <c r="I11">
        <v>9</v>
      </c>
      <c r="J11" s="7">
        <f t="shared" si="0"/>
        <v>43728.75</v>
      </c>
      <c r="K11" s="7">
        <f>K10+L$7</f>
        <v>4858.75</v>
      </c>
      <c r="L11" t="str">
        <f>IF((I11&gt;TRUNC(P$4%%%))*NOT(SUM(L$2:L10)),(O$5-O$4)/ROUNDUP((P$5-P$4)%%%,0),"")</f>
        <v/>
      </c>
    </row>
    <row r="12" spans="1:19" x14ac:dyDescent="0.25">
      <c r="A12" t="s">
        <v>9</v>
      </c>
      <c r="B12" s="1">
        <v>1050</v>
      </c>
      <c r="C12" s="7">
        <f t="shared" si="1"/>
        <v>0</v>
      </c>
      <c r="I12">
        <v>10</v>
      </c>
      <c r="J12" s="7">
        <f t="shared" si="0"/>
        <v>49625</v>
      </c>
      <c r="K12" s="7">
        <f>K11+L$7</f>
        <v>4962.5</v>
      </c>
      <c r="L12" t="str">
        <f>IF((I12&gt;TRUNC(P$4%%%))*NOT(SUM(L$2:L11)),(O$5-O$4)/ROUNDUP((P$5-P$4)%%%,0),"")</f>
        <v/>
      </c>
    </row>
    <row r="13" spans="1:19" x14ac:dyDescent="0.25">
      <c r="A13" t="s">
        <v>10</v>
      </c>
      <c r="B13" s="1">
        <v>19500000</v>
      </c>
      <c r="C13" s="7">
        <f t="shared" si="1"/>
        <v>112028.75</v>
      </c>
      <c r="I13">
        <v>11</v>
      </c>
      <c r="J13" s="7">
        <f t="shared" si="0"/>
        <v>55728.75</v>
      </c>
      <c r="K13" s="7">
        <f>K12+L$7</f>
        <v>5066.25</v>
      </c>
      <c r="L13" t="str">
        <f>IF((I13&gt;TRUNC(P$4%%%))*NOT(SUM(L$2:L12)),(O$5-O$4)/ROUNDUP((P$5-P$4)%%%,0),"")</f>
        <v/>
      </c>
    </row>
    <row r="14" spans="1:19" x14ac:dyDescent="0.25">
      <c r="A14" t="s">
        <v>11</v>
      </c>
      <c r="B14" s="1">
        <v>20000000</v>
      </c>
      <c r="C14" s="7">
        <f t="shared" si="1"/>
        <v>120000</v>
      </c>
      <c r="I14">
        <v>12</v>
      </c>
      <c r="J14" s="7">
        <f t="shared" si="0"/>
        <v>62040</v>
      </c>
      <c r="K14" s="7">
        <f>K13+L$7</f>
        <v>5170</v>
      </c>
      <c r="L14" t="str">
        <f>IF((I14&gt;TRUNC(P$4%%%))*NOT(SUM(L$2:L13)),(O$5-O$4)/ROUNDUP((P$5-P$4)%%%,0),"")</f>
        <v/>
      </c>
    </row>
    <row r="15" spans="1:19" x14ac:dyDescent="0.25">
      <c r="A15" t="s">
        <v>12</v>
      </c>
      <c r="B15" s="1">
        <v>30000000</v>
      </c>
      <c r="C15" s="7">
        <f t="shared" si="1"/>
        <v>180000</v>
      </c>
      <c r="I15">
        <v>13</v>
      </c>
      <c r="J15" s="7">
        <f t="shared" si="0"/>
        <v>68558.75</v>
      </c>
      <c r="K15" s="7">
        <f>K14+L$7</f>
        <v>5273.75</v>
      </c>
      <c r="L15" t="str">
        <f>IF((I15&gt;TRUNC(P$4%%%))*NOT(SUM(L$2:L14)),(O$5-O$4)/ROUNDUP((P$5-P$4)%%%,0),"")</f>
        <v/>
      </c>
    </row>
    <row r="16" spans="1:19" x14ac:dyDescent="0.25">
      <c r="A16" t="s">
        <v>13</v>
      </c>
      <c r="B16" s="1">
        <v>1634751</v>
      </c>
      <c r="C16" s="7">
        <f t="shared" si="1"/>
        <v>4340</v>
      </c>
      <c r="I16">
        <v>14</v>
      </c>
      <c r="J16" s="7">
        <f t="shared" si="0"/>
        <v>75285</v>
      </c>
      <c r="K16" s="7">
        <f>K15+L$7</f>
        <v>5377.5</v>
      </c>
      <c r="L16" t="str">
        <f>IF((I16&gt;TRUNC(P$4%%%))*NOT(SUM(L$2:L15)),(O$5-O$4)/ROUNDUP((P$5-P$4)%%%,0),"")</f>
        <v/>
      </c>
    </row>
    <row r="17" spans="1:12" x14ac:dyDescent="0.25">
      <c r="A17" t="s">
        <v>14</v>
      </c>
      <c r="B17" s="1">
        <v>7880117</v>
      </c>
      <c r="C17" s="7">
        <f t="shared" si="1"/>
        <v>32558.75</v>
      </c>
      <c r="I17">
        <v>15</v>
      </c>
      <c r="J17" s="7">
        <f t="shared" si="0"/>
        <v>82218.75</v>
      </c>
      <c r="K17" s="7">
        <f>K16+L$7</f>
        <v>5481.25</v>
      </c>
      <c r="L17" t="str">
        <f>IF((I17&gt;TRUNC(P$4%%%))*NOT(SUM(L$2:L16)),(O$5-O$4)/ROUNDUP((P$5-P$4)%%%,0),"")</f>
        <v/>
      </c>
    </row>
    <row r="18" spans="1:12" x14ac:dyDescent="0.25">
      <c r="A18" t="s">
        <v>15</v>
      </c>
      <c r="B18" s="1">
        <v>5802323</v>
      </c>
      <c r="C18" s="7">
        <f t="shared" si="1"/>
        <v>22218.75</v>
      </c>
      <c r="I18">
        <v>16</v>
      </c>
      <c r="J18" s="7">
        <f t="shared" si="0"/>
        <v>89360</v>
      </c>
      <c r="K18" s="7">
        <f>K17+L$7</f>
        <v>5585</v>
      </c>
      <c r="L18" t="str">
        <f>IF((I18&gt;TRUNC(P$4%%%))*NOT(SUM(L$2:L17)),(O$5-O$4)/ROUNDUP((P$5-P$4)%%%,0),"")</f>
        <v/>
      </c>
    </row>
    <row r="19" spans="1:12" x14ac:dyDescent="0.25">
      <c r="A19" t="s">
        <v>16</v>
      </c>
      <c r="B19" s="1">
        <v>4274398</v>
      </c>
      <c r="C19" s="7">
        <f t="shared" si="1"/>
        <v>17360</v>
      </c>
      <c r="I19">
        <v>17</v>
      </c>
      <c r="J19" s="7">
        <f t="shared" si="0"/>
        <v>96708.75</v>
      </c>
      <c r="K19" s="7">
        <f>K18+L$7</f>
        <v>5688.75</v>
      </c>
      <c r="L19" t="str">
        <f>IF((I19&gt;TRUNC(P$4%%%))*NOT(SUM(L$2:L18)),(O$5-O$4)/ROUNDUP((P$5-P$4)%%%,0),"")</f>
        <v/>
      </c>
    </row>
    <row r="20" spans="1:12" x14ac:dyDescent="0.25">
      <c r="A20" t="s">
        <v>17</v>
      </c>
      <c r="B20" s="1">
        <v>4288673</v>
      </c>
      <c r="C20" s="7">
        <f t="shared" si="1"/>
        <v>17360</v>
      </c>
      <c r="I20">
        <v>18</v>
      </c>
      <c r="J20" s="7">
        <f t="shared" si="0"/>
        <v>104265</v>
      </c>
      <c r="K20" s="7">
        <f>K19+L$7</f>
        <v>5792.5</v>
      </c>
      <c r="L20" t="str">
        <f>IF((I20&gt;TRUNC(P$4%%%))*NOT(SUM(L$2:L19)),(O$5-O$4)/ROUNDUP((P$5-P$4)%%%,0),"")</f>
        <v/>
      </c>
    </row>
    <row r="21" spans="1:12" x14ac:dyDescent="0.25">
      <c r="I21">
        <v>19</v>
      </c>
      <c r="J21" s="7">
        <f t="shared" si="0"/>
        <v>112028.75</v>
      </c>
      <c r="K21" s="7">
        <f>K20+L$7</f>
        <v>5896.25</v>
      </c>
      <c r="L21" t="str">
        <f>IF((I21&gt;TRUNC(P$4%%%))*NOT(SUM(L$2:L20)),(O$5-O$4)/ROUNDUP((P$5-P$4)%%%,0),"")</f>
        <v/>
      </c>
    </row>
    <row r="22" spans="1:12" x14ac:dyDescent="0.25">
      <c r="I22">
        <v>20</v>
      </c>
      <c r="J22" s="7">
        <f>I22*K22</f>
        <v>120000</v>
      </c>
      <c r="K22" s="7">
        <f>K21+L$7</f>
        <v>6000</v>
      </c>
      <c r="L22" t="str">
        <f>IF((I22&gt;TRUNC(P$4%%%))*NOT(SUM(L$2:L21)),(O$5-O$4)/ROUNDUP((P$5-P$4)%%%,0),"")</f>
        <v/>
      </c>
    </row>
    <row r="23" spans="1:12" x14ac:dyDescent="0.25">
      <c r="K23" s="7"/>
    </row>
    <row r="24" spans="1:12" x14ac:dyDescent="0.25">
      <c r="K24" s="7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Романович Павел Алексеевич</dc:creator>
  <cp:lastModifiedBy>Гусев Александр Валентинович</cp:lastModifiedBy>
  <dcterms:created xsi:type="dcterms:W3CDTF">2015-06-05T18:19:34Z</dcterms:created>
  <dcterms:modified xsi:type="dcterms:W3CDTF">2022-09-23T08:14:50Z</dcterms:modified>
</cp:coreProperties>
</file>