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petrovav\Desktop\"/>
    </mc:Choice>
  </mc:AlternateContent>
  <bookViews>
    <workbookView xWindow="0" yWindow="0" windowWidth="28800" windowHeight="12885" activeTab="1"/>
  </bookViews>
  <sheets>
    <sheet name="ex1" sheetId="1" r:id="rId1"/>
    <sheet name="ex2" sheetId="2" r:id="rId2"/>
  </sheets>
  <definedNames>
    <definedName name="solver_adj" localSheetId="0" hidden="1">'ex1'!#REF!</definedName>
    <definedName name="solver_adj" localSheetId="1" hidden="1">'ex2'!#REF!</definedName>
    <definedName name="solver_eng" localSheetId="0" hidden="1">1</definedName>
    <definedName name="solver_eng" localSheetId="1" hidden="1">1</definedName>
    <definedName name="solver_lhs1" localSheetId="0" hidden="1">'ex1'!#REF!</definedName>
    <definedName name="solver_lhs1" localSheetId="1" hidden="1">'ex2'!#REF!</definedName>
    <definedName name="solver_neg" localSheetId="0" hidden="1">1</definedName>
    <definedName name="solver_neg" localSheetId="1" hidden="1">1</definedName>
    <definedName name="solver_num" localSheetId="0" hidden="1">1</definedName>
    <definedName name="solver_num" localSheetId="1" hidden="1">1</definedName>
    <definedName name="solver_opt" localSheetId="0" hidden="1">'ex1'!$R$8</definedName>
    <definedName name="solver_opt" localSheetId="1" hidden="1">'ex2'!$R$8</definedName>
    <definedName name="solver_rel1" localSheetId="0" hidden="1">4</definedName>
    <definedName name="solver_rel1" localSheetId="1" hidden="1">4</definedName>
    <definedName name="solver_rhs1" localSheetId="0" hidden="1">"целое"</definedName>
    <definedName name="solver_rhs1" localSheetId="1" hidden="1">"целое"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4" i="2" s="1"/>
  <c r="J25" i="2" s="1"/>
  <c r="J26" i="2" s="1"/>
  <c r="J27" i="2" s="1"/>
  <c r="J28" i="2" s="1"/>
  <c r="E5" i="2" s="1"/>
  <c r="E6" i="2" s="1"/>
  <c r="I23" i="2"/>
  <c r="I24" i="2" s="1"/>
  <c r="I25" i="2" s="1"/>
  <c r="I26" i="2" s="1"/>
  <c r="I27" i="2" s="1"/>
  <c r="I28" i="2" s="1"/>
  <c r="D5" i="2" s="1"/>
  <c r="D6" i="2" s="1"/>
  <c r="H23" i="2"/>
  <c r="H24" i="2" s="1"/>
  <c r="H25" i="2" s="1"/>
  <c r="H26" i="2" s="1"/>
  <c r="H27" i="2" s="1"/>
  <c r="H28" i="2" s="1"/>
  <c r="C5" i="2" s="1"/>
  <c r="C6" i="2" s="1"/>
  <c r="L22" i="2"/>
  <c r="L21" i="2"/>
  <c r="L20" i="2"/>
  <c r="L19" i="2"/>
  <c r="L18" i="2"/>
  <c r="L17" i="2"/>
  <c r="L16" i="2"/>
  <c r="L15" i="2"/>
  <c r="E4" i="2"/>
  <c r="D4" i="2"/>
  <c r="C4" i="2"/>
  <c r="D6" i="1"/>
  <c r="C6" i="1"/>
  <c r="D5" i="1"/>
  <c r="C5" i="1"/>
  <c r="I23" i="1"/>
  <c r="I24" i="1" s="1"/>
  <c r="I25" i="1" s="1"/>
  <c r="I26" i="1" s="1"/>
  <c r="I27" i="1" s="1"/>
  <c r="I28" i="1" s="1"/>
  <c r="J23" i="1"/>
  <c r="J24" i="1" s="1"/>
  <c r="J25" i="1" s="1"/>
  <c r="J26" i="1" s="1"/>
  <c r="J27" i="1" s="1"/>
  <c r="J28" i="1" s="1"/>
  <c r="E5" i="1" s="1"/>
  <c r="E6" i="1" s="1"/>
  <c r="H28" i="1"/>
  <c r="H27" i="1"/>
  <c r="H26" i="1"/>
  <c r="H25" i="1"/>
  <c r="H24" i="1"/>
  <c r="H23" i="1"/>
  <c r="D4" i="1"/>
  <c r="E4" i="1"/>
  <c r="C4" i="1"/>
  <c r="L23" i="2" l="1"/>
  <c r="N8" i="2" s="1"/>
  <c r="P8" i="2"/>
  <c r="L16" i="1"/>
  <c r="L17" i="1"/>
  <c r="L18" i="1"/>
  <c r="L19" i="1"/>
  <c r="L20" i="1"/>
  <c r="L21" i="1"/>
  <c r="L22" i="1"/>
  <c r="L15" i="1"/>
  <c r="N10" i="2" l="1"/>
  <c r="R10" i="2" s="1"/>
  <c r="O9" i="2"/>
  <c r="O10" i="2"/>
  <c r="O8" i="2"/>
  <c r="R8" i="2" s="1"/>
  <c r="P10" i="2"/>
  <c r="N9" i="2"/>
  <c r="R9" i="2" s="1"/>
  <c r="P9" i="2"/>
  <c r="L23" i="1"/>
  <c r="O10" i="1" l="1"/>
  <c r="P10" i="1"/>
  <c r="O8" i="1"/>
  <c r="P8" i="1"/>
  <c r="O9" i="1"/>
  <c r="P9" i="1"/>
  <c r="N8" i="1" l="1"/>
  <c r="R8" i="1" s="1"/>
  <c r="N9" i="1"/>
  <c r="R9" i="1" s="1"/>
  <c r="N10" i="1"/>
  <c r="R10" i="1" s="1"/>
</calcChain>
</file>

<file path=xl/sharedStrings.xml><?xml version="1.0" encoding="utf-8"?>
<sst xmlns="http://schemas.openxmlformats.org/spreadsheetml/2006/main" count="84" uniqueCount="25">
  <si>
    <t>bi</t>
  </si>
  <si>
    <t>st</t>
  </si>
  <si>
    <t>pri</t>
  </si>
  <si>
    <t>b</t>
  </si>
  <si>
    <t>t</t>
  </si>
  <si>
    <t>tot</t>
  </si>
  <si>
    <t>koef</t>
  </si>
  <si>
    <t>base</t>
  </si>
  <si>
    <t>add b</t>
  </si>
  <si>
    <t>add t</t>
  </si>
  <si>
    <t>add %</t>
  </si>
  <si>
    <t>sum</t>
  </si>
  <si>
    <t>tot %</t>
  </si>
  <si>
    <t>k</t>
  </si>
  <si>
    <t>add k</t>
  </si>
  <si>
    <t xml:space="preserve"> %</t>
  </si>
  <si>
    <t>all</t>
  </si>
  <si>
    <t>hea</t>
  </si>
  <si>
    <t>mods</t>
  </si>
  <si>
    <t>add effect</t>
  </si>
  <si>
    <t>M</t>
  </si>
  <si>
    <t>E</t>
  </si>
  <si>
    <t>raw</t>
  </si>
  <si>
    <t>base res</t>
  </si>
  <si>
    <t>final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</si>
</sst>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74" formatCode="0.000"/>
  </numFmts>
  <fonts count="2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0" fillId="2" borderId="0" xfId="0" applyFill="1"/>
    <xf numFmtId="0" fontId="0" fillId="2" borderId="1" xfId="0" applyFill="1" applyBorder="1"/>
    <xf numFmtId="9" fontId="0" fillId="0" borderId="0" xfId="0" applyNumberFormat="1"/>
    <xf numFmtId="164" fontId="0" fillId="0" borderId="0" xfId="1" applyNumberFormat="1" applyFont="1"/>
    <xf numFmtId="0" fontId="0" fillId="0" borderId="1" xfId="0" applyFill="1" applyBorder="1"/>
    <xf numFmtId="0" fontId="0" fillId="0" borderId="0" xfId="0" applyFill="1" applyBorder="1"/>
    <xf numFmtId="9" fontId="0" fillId="2" borderId="0" xfId="1" applyFont="1" applyFill="1"/>
    <xf numFmtId="0" fontId="0" fillId="4" borderId="1" xfId="0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0" fontId="0" fillId="0" borderId="0" xfId="0" applyBorder="1"/>
    <xf numFmtId="2" fontId="0" fillId="0" borderId="1" xfId="1" applyNumberFormat="1" applyFont="1" applyBorder="1"/>
    <xf numFmtId="2" fontId="0" fillId="3" borderId="1" xfId="0" applyNumberFormat="1" applyFill="1" applyBorder="1"/>
    <xf numFmtId="174" fontId="0" fillId="0" borderId="0" xfId="0" applyNumberFormat="1"/>
    <xf numFmtId="174" fontId="0" fillId="0" borderId="0" xfId="0" applyNumberFormat="1" applyFill="1" applyBorder="1"/>
    <xf numFmtId="174" fontId="0" fillId="5" borderId="0" xfId="0" applyNumberFormat="1" applyFill="1"/>
    <xf numFmtId="0" fontId="0" fillId="5" borderId="1" xfId="0" applyFill="1" applyBorder="1"/>
    <xf numFmtId="0" fontId="0" fillId="5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AB28"/>
  <sheetViews>
    <sheetView topLeftCell="B1" workbookViewId="0">
      <selection activeCell="F39" sqref="F39"/>
    </sheetView>
  </sheetViews>
  <sheetFormatPr defaultRowHeight="15" x14ac:dyDescent="0.25"/>
  <cols>
    <col min="8" max="10" width="12.5703125" bestFit="1" customWidth="1"/>
    <col min="24" max="24" width="19.28515625" bestFit="1" customWidth="1"/>
    <col min="25" max="25" width="8.140625" customWidth="1"/>
    <col min="26" max="26" width="6.28515625" customWidth="1"/>
    <col min="27" max="27" width="6.7109375" customWidth="1"/>
  </cols>
  <sheetData>
    <row r="2" spans="2:28" x14ac:dyDescent="0.25">
      <c r="B2" s="2"/>
      <c r="C2" s="2" t="s">
        <v>3</v>
      </c>
      <c r="D2" s="2" t="s">
        <v>13</v>
      </c>
      <c r="E2" s="2" t="s">
        <v>4</v>
      </c>
      <c r="F2" s="14"/>
      <c r="G2" s="14"/>
      <c r="H2" s="14"/>
      <c r="I2" s="14"/>
      <c r="J2" s="14"/>
    </row>
    <row r="3" spans="2:28" x14ac:dyDescent="0.25">
      <c r="B3" s="2" t="s">
        <v>23</v>
      </c>
      <c r="C3" s="15">
        <v>50</v>
      </c>
      <c r="D3" s="15">
        <v>40</v>
      </c>
      <c r="E3" s="15">
        <v>-20</v>
      </c>
    </row>
    <row r="4" spans="2:28" x14ac:dyDescent="0.25">
      <c r="B4" s="2" t="s">
        <v>6</v>
      </c>
      <c r="C4" s="2">
        <f>(100-C3)/100</f>
        <v>0.5</v>
      </c>
      <c r="D4" s="2">
        <f t="shared" ref="D4:E4" si="0">(100-D3)/100</f>
        <v>0.6</v>
      </c>
      <c r="E4" s="2">
        <f t="shared" si="0"/>
        <v>1.2</v>
      </c>
    </row>
    <row r="5" spans="2:28" x14ac:dyDescent="0.25">
      <c r="C5">
        <f>1/(1-H28)</f>
        <v>4.3232529838448892</v>
      </c>
      <c r="D5">
        <f t="shared" ref="D5:E5" si="1">1/(1-I28)</f>
        <v>3.6027108198707412</v>
      </c>
      <c r="E5">
        <f t="shared" si="1"/>
        <v>1.8825967083701167</v>
      </c>
    </row>
    <row r="6" spans="2:28" x14ac:dyDescent="0.25">
      <c r="B6" s="21" t="s">
        <v>22</v>
      </c>
      <c r="C6" s="20">
        <f>C5*$E$8</f>
        <v>3298.6420266736504</v>
      </c>
      <c r="D6" s="20">
        <f>D5*$E$8</f>
        <v>2748.8683555613757</v>
      </c>
      <c r="E6" s="20">
        <f>E5*$E$8</f>
        <v>1436.4212884863991</v>
      </c>
    </row>
    <row r="7" spans="2:28" x14ac:dyDescent="0.25">
      <c r="N7" s="2" t="s">
        <v>3</v>
      </c>
      <c r="O7" s="2" t="s">
        <v>13</v>
      </c>
      <c r="P7" s="2" t="s">
        <v>4</v>
      </c>
      <c r="R7" s="11" t="s">
        <v>11</v>
      </c>
    </row>
    <row r="8" spans="2:28" x14ac:dyDescent="0.25">
      <c r="D8" s="20" t="s">
        <v>0</v>
      </c>
      <c r="E8" s="20">
        <v>763</v>
      </c>
      <c r="M8" s="8" t="s">
        <v>5</v>
      </c>
      <c r="N8" s="8">
        <f>C6+C6*$L$23</f>
        <v>8207.0213623640411</v>
      </c>
      <c r="O8" s="8">
        <f>D6+D6*$L$23</f>
        <v>6839.1844686367021</v>
      </c>
      <c r="P8" s="8">
        <f>E6+E6*$L$23</f>
        <v>3573.8161657541609</v>
      </c>
      <c r="R8" s="11">
        <f>SUM(N8:P8)</f>
        <v>18620.021996754906</v>
      </c>
    </row>
    <row r="9" spans="2:28" hidden="1" x14ac:dyDescent="0.25">
      <c r="D9" s="2" t="s">
        <v>1</v>
      </c>
      <c r="E9" s="2">
        <v>923</v>
      </c>
      <c r="H9" s="2"/>
      <c r="I9" s="2"/>
      <c r="J9" s="14"/>
      <c r="N9" s="5" t="e">
        <f>#REF!+#REF!*$L$23</f>
        <v>#REF!</v>
      </c>
      <c r="O9" s="5" t="e">
        <f>#REF!+#REF!*$L$23</f>
        <v>#REF!</v>
      </c>
      <c r="P9" s="5" t="e">
        <f>#REF!+#REF!*$L$23</f>
        <v>#REF!</v>
      </c>
      <c r="R9" s="8" t="e">
        <f t="shared" ref="R9:R10" si="2">SUM(N9:P9)</f>
        <v>#REF!</v>
      </c>
    </row>
    <row r="10" spans="2:28" hidden="1" x14ac:dyDescent="0.25">
      <c r="D10" s="2" t="s">
        <v>2</v>
      </c>
      <c r="E10" s="2">
        <v>1123</v>
      </c>
      <c r="H10" s="2"/>
      <c r="I10" s="2"/>
      <c r="J10" s="14"/>
      <c r="N10" s="5" t="e">
        <f>#REF!+#REF!*$L$23</f>
        <v>#REF!</v>
      </c>
      <c r="O10" s="5" t="e">
        <f>#REF!+#REF!*$L$23</f>
        <v>#REF!</v>
      </c>
      <c r="P10" s="5" t="e">
        <f>#REF!+#REF!*$L$23</f>
        <v>#REF!</v>
      </c>
      <c r="R10" s="8" t="e">
        <f t="shared" si="2"/>
        <v>#REF!</v>
      </c>
    </row>
    <row r="13" spans="2:28" x14ac:dyDescent="0.25">
      <c r="O13" s="1"/>
      <c r="P13" s="1"/>
      <c r="Q13" s="1"/>
      <c r="R13" s="10" t="s">
        <v>20</v>
      </c>
      <c r="S13" s="1"/>
      <c r="T13" s="1"/>
      <c r="U13" s="1"/>
      <c r="V13" s="1"/>
      <c r="W13" s="1"/>
      <c r="X13" s="1"/>
      <c r="Y13" s="1"/>
      <c r="Z13" s="4" t="s">
        <v>21</v>
      </c>
    </row>
    <row r="14" spans="2:28" x14ac:dyDescent="0.25">
      <c r="F14" s="2"/>
      <c r="G14" s="2" t="s">
        <v>7</v>
      </c>
      <c r="H14" s="2" t="s">
        <v>8</v>
      </c>
      <c r="I14" s="2" t="s">
        <v>14</v>
      </c>
      <c r="J14" s="2" t="s">
        <v>9</v>
      </c>
      <c r="K14" s="2" t="s">
        <v>10</v>
      </c>
      <c r="L14" s="2" t="s">
        <v>12</v>
      </c>
    </row>
    <row r="15" spans="2:28" x14ac:dyDescent="0.25">
      <c r="F15" s="2">
        <v>1</v>
      </c>
      <c r="G15" s="3">
        <v>0.2</v>
      </c>
      <c r="H15" s="16">
        <v>17</v>
      </c>
      <c r="I15" s="16">
        <v>17</v>
      </c>
      <c r="J15" s="16">
        <v>19</v>
      </c>
      <c r="K15" s="12">
        <v>-1.4E-2</v>
      </c>
      <c r="L15" s="13">
        <f>G15+K15</f>
        <v>0.186</v>
      </c>
      <c r="P15" t="s">
        <v>18</v>
      </c>
      <c r="Q15" t="s">
        <v>3</v>
      </c>
      <c r="R15" t="s">
        <v>13</v>
      </c>
      <c r="S15" t="s">
        <v>4</v>
      </c>
      <c r="T15" t="s">
        <v>15</v>
      </c>
      <c r="X15" t="s">
        <v>19</v>
      </c>
      <c r="Y15" t="s">
        <v>3</v>
      </c>
      <c r="Z15" t="s">
        <v>13</v>
      </c>
      <c r="AA15" t="s">
        <v>4</v>
      </c>
      <c r="AB15" t="s">
        <v>15</v>
      </c>
    </row>
    <row r="16" spans="2:28" x14ac:dyDescent="0.25">
      <c r="F16" s="2">
        <v>2</v>
      </c>
      <c r="G16" s="3">
        <v>0.2</v>
      </c>
      <c r="H16" s="16">
        <v>17</v>
      </c>
      <c r="I16" s="16">
        <v>17</v>
      </c>
      <c r="J16" s="16">
        <v>19</v>
      </c>
      <c r="K16" s="12">
        <v>-1.4E-2</v>
      </c>
      <c r="L16" s="13">
        <f>G16+K16</f>
        <v>0.186</v>
      </c>
      <c r="P16" t="s">
        <v>3</v>
      </c>
      <c r="Q16">
        <v>27</v>
      </c>
      <c r="R16">
        <v>-4</v>
      </c>
      <c r="S16">
        <v>-4</v>
      </c>
      <c r="T16" s="7">
        <v>0</v>
      </c>
      <c r="X16" t="s">
        <v>3</v>
      </c>
      <c r="Y16">
        <v>2</v>
      </c>
      <c r="Z16">
        <v>0</v>
      </c>
      <c r="AA16">
        <v>0</v>
      </c>
      <c r="AB16" s="7">
        <v>-1.4E-2</v>
      </c>
    </row>
    <row r="17" spans="4:28" x14ac:dyDescent="0.25">
      <c r="F17" s="2">
        <v>3</v>
      </c>
      <c r="G17" s="3">
        <v>0.2</v>
      </c>
      <c r="H17" s="16">
        <v>17</v>
      </c>
      <c r="I17" s="16">
        <v>17</v>
      </c>
      <c r="J17" s="16">
        <v>19</v>
      </c>
      <c r="K17" s="12">
        <v>-1.4E-2</v>
      </c>
      <c r="L17" s="13">
        <f>G17+K17</f>
        <v>0.186</v>
      </c>
      <c r="P17" t="s">
        <v>13</v>
      </c>
      <c r="Q17">
        <v>-4</v>
      </c>
      <c r="R17">
        <v>27</v>
      </c>
      <c r="S17">
        <v>-4</v>
      </c>
      <c r="T17" s="7">
        <v>0</v>
      </c>
      <c r="X17" t="s">
        <v>13</v>
      </c>
      <c r="Y17">
        <v>0</v>
      </c>
      <c r="Z17">
        <v>2</v>
      </c>
      <c r="AA17">
        <v>0</v>
      </c>
      <c r="AB17" s="7">
        <v>-1.4E-2</v>
      </c>
    </row>
    <row r="18" spans="4:28" x14ac:dyDescent="0.25">
      <c r="F18" s="2">
        <v>4</v>
      </c>
      <c r="G18" s="3">
        <v>0.2</v>
      </c>
      <c r="H18" s="16">
        <v>17</v>
      </c>
      <c r="I18" s="16">
        <v>17</v>
      </c>
      <c r="J18" s="16">
        <v>19</v>
      </c>
      <c r="K18" s="12">
        <v>-1.4E-2</v>
      </c>
      <c r="L18" s="13">
        <f>G18+K18</f>
        <v>0.186</v>
      </c>
      <c r="P18" t="s">
        <v>4</v>
      </c>
      <c r="Q18">
        <v>-4</v>
      </c>
      <c r="R18">
        <v>-4</v>
      </c>
      <c r="S18">
        <v>27</v>
      </c>
      <c r="T18" s="7">
        <v>0</v>
      </c>
      <c r="X18" t="s">
        <v>4</v>
      </c>
      <c r="Y18">
        <v>0</v>
      </c>
      <c r="Z18">
        <v>0</v>
      </c>
      <c r="AA18">
        <v>2</v>
      </c>
      <c r="AB18" s="7">
        <v>-1.4E-2</v>
      </c>
    </row>
    <row r="19" spans="4:28" x14ac:dyDescent="0.25">
      <c r="F19" s="2">
        <v>5</v>
      </c>
      <c r="G19" s="3">
        <v>0.2</v>
      </c>
      <c r="H19" s="16">
        <v>17</v>
      </c>
      <c r="I19" s="16">
        <v>17</v>
      </c>
      <c r="J19" s="16">
        <v>19</v>
      </c>
      <c r="K19" s="12">
        <v>-1.4E-2</v>
      </c>
      <c r="L19" s="13">
        <f>G19+K19</f>
        <v>0.186</v>
      </c>
      <c r="P19" t="s">
        <v>16</v>
      </c>
      <c r="Q19">
        <v>17</v>
      </c>
      <c r="R19">
        <v>17</v>
      </c>
      <c r="S19">
        <v>17</v>
      </c>
      <c r="T19" s="7">
        <v>0</v>
      </c>
      <c r="X19" t="s">
        <v>17</v>
      </c>
      <c r="Y19">
        <v>-2</v>
      </c>
      <c r="Z19">
        <v>-2</v>
      </c>
      <c r="AA19">
        <v>-2</v>
      </c>
      <c r="AB19" s="7">
        <v>8.4000000000000005E-2</v>
      </c>
    </row>
    <row r="20" spans="4:28" x14ac:dyDescent="0.25">
      <c r="F20" s="2">
        <v>6</v>
      </c>
      <c r="G20" s="3">
        <v>0.2</v>
      </c>
      <c r="H20" s="16">
        <v>17</v>
      </c>
      <c r="I20" s="16">
        <v>17</v>
      </c>
      <c r="J20" s="16">
        <v>19</v>
      </c>
      <c r="K20" s="12">
        <v>-1.4E-2</v>
      </c>
      <c r="L20" s="13">
        <f>G20+K20</f>
        <v>0.186</v>
      </c>
      <c r="P20" t="s">
        <v>17</v>
      </c>
      <c r="Q20">
        <v>0</v>
      </c>
      <c r="R20">
        <v>0</v>
      </c>
      <c r="S20">
        <v>0</v>
      </c>
      <c r="T20" s="7">
        <v>0.65600000000000003</v>
      </c>
    </row>
    <row r="21" spans="4:28" x14ac:dyDescent="0.25">
      <c r="F21" s="2">
        <v>7</v>
      </c>
      <c r="G21" s="3">
        <v>0.2</v>
      </c>
      <c r="H21" s="16">
        <v>17</v>
      </c>
      <c r="I21" s="16">
        <v>17</v>
      </c>
      <c r="J21" s="16">
        <v>19</v>
      </c>
      <c r="K21" s="12">
        <v>-1.4E-2</v>
      </c>
      <c r="L21" s="13">
        <f>G21+K21</f>
        <v>0.186</v>
      </c>
    </row>
    <row r="22" spans="4:28" x14ac:dyDescent="0.25">
      <c r="F22" s="2">
        <v>8</v>
      </c>
      <c r="G22" s="3">
        <v>0.2</v>
      </c>
      <c r="H22" s="16">
        <v>17</v>
      </c>
      <c r="I22" s="16">
        <v>17</v>
      </c>
      <c r="J22" s="16">
        <v>19</v>
      </c>
      <c r="K22" s="12">
        <v>-1.4E-2</v>
      </c>
      <c r="L22" s="13">
        <f>G22+K22</f>
        <v>0.186</v>
      </c>
    </row>
    <row r="23" spans="4:28" x14ac:dyDescent="0.25">
      <c r="H23" s="17">
        <f>((100-H15)/100)*((100-H16)/100)*((100-H17)/100)*((100-H18)/100)*((100-H19)/100)*((100-H20)/100)*((100-H21)/100)*((100-H22)/100)</f>
        <v>0.22522922321390401</v>
      </c>
      <c r="I23" s="17">
        <f t="shared" ref="I23:J23" si="3">((100-I15)/100)*((100-I16)/100)*((100-I17)/100)*((100-I18)/100)*((100-I19)/100)*((100-I20)/100)*((100-I21)/100)*((100-I22)/100)</f>
        <v>0.22522922321390401</v>
      </c>
      <c r="J23" s="17">
        <f t="shared" si="3"/>
        <v>0.18530201888518424</v>
      </c>
      <c r="L23" s="6">
        <f>SUM(L15:L22)</f>
        <v>1.4879999999999998</v>
      </c>
    </row>
    <row r="24" spans="4:28" x14ac:dyDescent="0.25">
      <c r="D24" s="9"/>
      <c r="E24" s="9"/>
      <c r="F24" s="9"/>
      <c r="G24" s="9"/>
      <c r="H24" s="18">
        <f>0.7-H23</f>
        <v>0.47477077678609592</v>
      </c>
      <c r="I24" s="18">
        <f t="shared" ref="I24:J24" si="4">0.7-I23</f>
        <v>0.47477077678609592</v>
      </c>
      <c r="J24" s="18">
        <f t="shared" si="4"/>
        <v>0.51469798111481568</v>
      </c>
      <c r="K24" s="9"/>
    </row>
    <row r="25" spans="4:28" x14ac:dyDescent="0.25">
      <c r="H25" s="17">
        <f>H24/2</f>
        <v>0.23738538839304796</v>
      </c>
      <c r="I25" s="17">
        <f t="shared" ref="I25:J25" si="5">I24/2</f>
        <v>0.23738538839304796</v>
      </c>
      <c r="J25" s="17">
        <f t="shared" si="5"/>
        <v>0.25734899055740784</v>
      </c>
    </row>
    <row r="26" spans="4:28" x14ac:dyDescent="0.25">
      <c r="H26" s="17">
        <f>0.7-H25</f>
        <v>0.462614611606952</v>
      </c>
      <c r="I26" s="17">
        <f t="shared" ref="I26:J26" si="6">0.7-I25</f>
        <v>0.462614611606952</v>
      </c>
      <c r="J26" s="17">
        <f t="shared" si="6"/>
        <v>0.44265100944259211</v>
      </c>
    </row>
    <row r="27" spans="4:28" x14ac:dyDescent="0.25">
      <c r="H27" s="17">
        <f>H26*C4</f>
        <v>0.231307305803476</v>
      </c>
      <c r="I27" s="17">
        <f t="shared" ref="I27:J27" si="7">I26*D4</f>
        <v>0.27756876696417121</v>
      </c>
      <c r="J27" s="17">
        <f t="shared" si="7"/>
        <v>0.53118121133111051</v>
      </c>
    </row>
    <row r="28" spans="4:28" x14ac:dyDescent="0.25">
      <c r="F28" s="21" t="s">
        <v>24</v>
      </c>
      <c r="H28" s="19">
        <f>1-H27</f>
        <v>0.76869269419652397</v>
      </c>
      <c r="I28" s="19">
        <f t="shared" ref="I28:J28" si="8">1-I27</f>
        <v>0.72243123303582879</v>
      </c>
      <c r="J28" s="19">
        <f t="shared" si="8"/>
        <v>0.46881878866888949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8"/>
  <sheetViews>
    <sheetView tabSelected="1" topLeftCell="B5" workbookViewId="0">
      <selection activeCell="L32" sqref="L32"/>
    </sheetView>
  </sheetViews>
  <sheetFormatPr defaultRowHeight="15" x14ac:dyDescent="0.25"/>
  <cols>
    <col min="8" max="10" width="12.5703125" bestFit="1" customWidth="1"/>
    <col min="24" max="24" width="19.28515625" bestFit="1" customWidth="1"/>
    <col min="25" max="25" width="8.140625" customWidth="1"/>
    <col min="26" max="26" width="6.28515625" customWidth="1"/>
    <col min="27" max="27" width="6.7109375" customWidth="1"/>
  </cols>
  <sheetData>
    <row r="2" spans="2:28" x14ac:dyDescent="0.25">
      <c r="B2" s="2"/>
      <c r="C2" s="2" t="s">
        <v>3</v>
      </c>
      <c r="D2" s="2" t="s">
        <v>13</v>
      </c>
      <c r="E2" s="2" t="s">
        <v>4</v>
      </c>
      <c r="F2" s="14"/>
      <c r="G2" s="14"/>
      <c r="H2" s="14"/>
      <c r="I2" s="14"/>
      <c r="J2" s="14"/>
    </row>
    <row r="3" spans="2:28" x14ac:dyDescent="0.25">
      <c r="B3" s="2" t="s">
        <v>23</v>
      </c>
      <c r="C3" s="15">
        <v>50</v>
      </c>
      <c r="D3" s="15">
        <v>40</v>
      </c>
      <c r="E3" s="15">
        <v>-20</v>
      </c>
    </row>
    <row r="4" spans="2:28" x14ac:dyDescent="0.25">
      <c r="B4" s="2" t="s">
        <v>6</v>
      </c>
      <c r="C4" s="2">
        <f>(100-C3)/100</f>
        <v>0.5</v>
      </c>
      <c r="D4" s="2">
        <f t="shared" ref="D4:E4" si="0">(100-D3)/100</f>
        <v>0.6</v>
      </c>
      <c r="E4" s="2">
        <f t="shared" si="0"/>
        <v>1.2</v>
      </c>
    </row>
    <row r="5" spans="2:28" x14ac:dyDescent="0.25">
      <c r="C5">
        <f>1/(1-H28)</f>
        <v>3.1619644695555946</v>
      </c>
      <c r="D5">
        <f t="shared" ref="D5:E5" si="1">1/(1-I28)</f>
        <v>2.6349703912963283</v>
      </c>
      <c r="E5">
        <f t="shared" si="1"/>
        <v>1.3174851956481644</v>
      </c>
    </row>
    <row r="6" spans="2:28" x14ac:dyDescent="0.25">
      <c r="B6" s="21" t="s">
        <v>22</v>
      </c>
      <c r="C6" s="20">
        <f>C5*$E$8</f>
        <v>2412.5788902709187</v>
      </c>
      <c r="D6" s="20">
        <f>D5*$E$8</f>
        <v>2010.4824085590985</v>
      </c>
      <c r="E6" s="20">
        <f>E5*$E$8</f>
        <v>1005.2412042795494</v>
      </c>
    </row>
    <row r="7" spans="2:28" x14ac:dyDescent="0.25">
      <c r="N7" s="2" t="s">
        <v>3</v>
      </c>
      <c r="O7" s="2" t="s">
        <v>13</v>
      </c>
      <c r="P7" s="2" t="s">
        <v>4</v>
      </c>
      <c r="R7" s="11" t="s">
        <v>11</v>
      </c>
    </row>
    <row r="8" spans="2:28" x14ac:dyDescent="0.25">
      <c r="D8" s="20" t="s">
        <v>0</v>
      </c>
      <c r="E8" s="20">
        <v>763</v>
      </c>
      <c r="M8" s="8" t="s">
        <v>5</v>
      </c>
      <c r="N8" s="8">
        <f>C6+C6*$L$23</f>
        <v>14224.565137037336</v>
      </c>
      <c r="O8" s="8">
        <f>D6+D6*$L$23</f>
        <v>11853.804280864446</v>
      </c>
      <c r="P8" s="8">
        <f>E6+E6*$L$23</f>
        <v>5926.902140432223</v>
      </c>
      <c r="R8" s="11">
        <f>SUM(N8:P8)</f>
        <v>32005.271558334007</v>
      </c>
    </row>
    <row r="9" spans="2:28" hidden="1" x14ac:dyDescent="0.25">
      <c r="D9" s="2" t="s">
        <v>1</v>
      </c>
      <c r="E9" s="2">
        <v>923</v>
      </c>
      <c r="H9" s="2"/>
      <c r="I9" s="2"/>
      <c r="J9" s="14"/>
      <c r="N9" s="5" t="e">
        <f>#REF!+#REF!*$L$23</f>
        <v>#REF!</v>
      </c>
      <c r="O9" s="5" t="e">
        <f>#REF!+#REF!*$L$23</f>
        <v>#REF!</v>
      </c>
      <c r="P9" s="5" t="e">
        <f>#REF!+#REF!*$L$23</f>
        <v>#REF!</v>
      </c>
      <c r="R9" s="8" t="e">
        <f t="shared" ref="R9:R10" si="2">SUM(N9:P9)</f>
        <v>#REF!</v>
      </c>
    </row>
    <row r="10" spans="2:28" hidden="1" x14ac:dyDescent="0.25">
      <c r="D10" s="2" t="s">
        <v>2</v>
      </c>
      <c r="E10" s="2">
        <v>1123</v>
      </c>
      <c r="H10" s="2"/>
      <c r="I10" s="2"/>
      <c r="J10" s="14"/>
      <c r="N10" s="5" t="e">
        <f>#REF!+#REF!*$L$23</f>
        <v>#REF!</v>
      </c>
      <c r="O10" s="5" t="e">
        <f>#REF!+#REF!*$L$23</f>
        <v>#REF!</v>
      </c>
      <c r="P10" s="5" t="e">
        <f>#REF!+#REF!*$L$23</f>
        <v>#REF!</v>
      </c>
      <c r="R10" s="8" t="e">
        <f t="shared" si="2"/>
        <v>#REF!</v>
      </c>
    </row>
    <row r="13" spans="2:28" x14ac:dyDescent="0.25">
      <c r="O13" s="1"/>
      <c r="P13" s="1"/>
      <c r="Q13" s="1"/>
      <c r="R13" s="10" t="s">
        <v>20</v>
      </c>
      <c r="S13" s="1"/>
      <c r="T13" s="1"/>
      <c r="U13" s="1"/>
      <c r="V13" s="1"/>
      <c r="W13" s="1"/>
      <c r="X13" s="1"/>
      <c r="Y13" s="1"/>
      <c r="Z13" s="4" t="s">
        <v>21</v>
      </c>
    </row>
    <row r="14" spans="2:28" x14ac:dyDescent="0.25">
      <c r="F14" s="2"/>
      <c r="G14" s="2" t="s">
        <v>7</v>
      </c>
      <c r="H14" s="2" t="s">
        <v>8</v>
      </c>
      <c r="I14" s="2" t="s">
        <v>14</v>
      </c>
      <c r="J14" s="2" t="s">
        <v>9</v>
      </c>
      <c r="K14" s="2" t="s">
        <v>10</v>
      </c>
      <c r="L14" s="2" t="s">
        <v>12</v>
      </c>
    </row>
    <row r="15" spans="2:28" x14ac:dyDescent="0.25">
      <c r="F15" s="2">
        <v>1</v>
      </c>
      <c r="G15" s="3">
        <v>0.2</v>
      </c>
      <c r="H15" s="16">
        <v>15</v>
      </c>
      <c r="I15" s="16">
        <v>15</v>
      </c>
      <c r="J15" s="16">
        <v>15</v>
      </c>
      <c r="K15" s="12">
        <v>8.4000000000000005E-2</v>
      </c>
      <c r="L15" s="13">
        <f>G15+K15</f>
        <v>0.28400000000000003</v>
      </c>
      <c r="P15" t="s">
        <v>18</v>
      </c>
      <c r="Q15" t="s">
        <v>3</v>
      </c>
      <c r="R15" t="s">
        <v>13</v>
      </c>
      <c r="S15" t="s">
        <v>4</v>
      </c>
      <c r="T15" t="s">
        <v>15</v>
      </c>
      <c r="X15" t="s">
        <v>19</v>
      </c>
      <c r="Y15" t="s">
        <v>3</v>
      </c>
      <c r="Z15" t="s">
        <v>13</v>
      </c>
      <c r="AA15" t="s">
        <v>4</v>
      </c>
      <c r="AB15" t="s">
        <v>15</v>
      </c>
    </row>
    <row r="16" spans="2:28" x14ac:dyDescent="0.25">
      <c r="F16" s="2">
        <v>2</v>
      </c>
      <c r="G16" s="3">
        <v>0.2</v>
      </c>
      <c r="H16" s="16">
        <v>15</v>
      </c>
      <c r="I16" s="16">
        <v>15</v>
      </c>
      <c r="J16" s="16">
        <v>15</v>
      </c>
      <c r="K16" s="12">
        <v>8.4000000000000005E-2</v>
      </c>
      <c r="L16" s="13">
        <f>G16+K16</f>
        <v>0.28400000000000003</v>
      </c>
      <c r="P16" t="s">
        <v>3</v>
      </c>
      <c r="Q16">
        <v>27</v>
      </c>
      <c r="R16">
        <v>-4</v>
      </c>
      <c r="S16">
        <v>-4</v>
      </c>
      <c r="T16" s="7">
        <v>0</v>
      </c>
      <c r="X16" t="s">
        <v>3</v>
      </c>
      <c r="Y16">
        <v>2</v>
      </c>
      <c r="Z16">
        <v>0</v>
      </c>
      <c r="AA16">
        <v>0</v>
      </c>
      <c r="AB16" s="7">
        <v>-1.4E-2</v>
      </c>
    </row>
    <row r="17" spans="4:28" x14ac:dyDescent="0.25">
      <c r="F17" s="2">
        <v>3</v>
      </c>
      <c r="G17" s="3">
        <v>0.2</v>
      </c>
      <c r="H17" s="16">
        <v>15</v>
      </c>
      <c r="I17" s="16">
        <v>15</v>
      </c>
      <c r="J17" s="16">
        <v>15</v>
      </c>
      <c r="K17" s="12">
        <v>8.4000000000000005E-2</v>
      </c>
      <c r="L17" s="13">
        <f>G17+K17</f>
        <v>0.28400000000000003</v>
      </c>
      <c r="P17" t="s">
        <v>13</v>
      </c>
      <c r="Q17">
        <v>-4</v>
      </c>
      <c r="R17">
        <v>27</v>
      </c>
      <c r="S17">
        <v>-4</v>
      </c>
      <c r="T17" s="7">
        <v>0</v>
      </c>
      <c r="X17" t="s">
        <v>13</v>
      </c>
      <c r="Y17">
        <v>0</v>
      </c>
      <c r="Z17">
        <v>2</v>
      </c>
      <c r="AA17">
        <v>0</v>
      </c>
      <c r="AB17" s="7">
        <v>-1.4E-2</v>
      </c>
    </row>
    <row r="18" spans="4:28" x14ac:dyDescent="0.25">
      <c r="F18" s="2">
        <v>4</v>
      </c>
      <c r="G18" s="3">
        <v>0.2</v>
      </c>
      <c r="H18" s="16">
        <v>15</v>
      </c>
      <c r="I18" s="16">
        <v>15</v>
      </c>
      <c r="J18" s="16">
        <v>15</v>
      </c>
      <c r="K18" s="12">
        <v>8.4000000000000005E-2</v>
      </c>
      <c r="L18" s="13">
        <f>G18+K18</f>
        <v>0.28400000000000003</v>
      </c>
      <c r="P18" t="s">
        <v>4</v>
      </c>
      <c r="Q18">
        <v>-4</v>
      </c>
      <c r="R18">
        <v>-4</v>
      </c>
      <c r="S18">
        <v>27</v>
      </c>
      <c r="T18" s="7">
        <v>0</v>
      </c>
      <c r="X18" t="s">
        <v>4</v>
      </c>
      <c r="Y18">
        <v>0</v>
      </c>
      <c r="Z18">
        <v>0</v>
      </c>
      <c r="AA18">
        <v>2</v>
      </c>
      <c r="AB18" s="7">
        <v>-1.4E-2</v>
      </c>
    </row>
    <row r="19" spans="4:28" x14ac:dyDescent="0.25">
      <c r="F19" s="2">
        <v>5</v>
      </c>
      <c r="G19" s="3">
        <v>0.2</v>
      </c>
      <c r="H19" s="16">
        <v>-2</v>
      </c>
      <c r="I19" s="16">
        <v>-2</v>
      </c>
      <c r="J19" s="16">
        <v>-2</v>
      </c>
      <c r="K19" s="12">
        <v>0.74</v>
      </c>
      <c r="L19" s="13">
        <f>G19+K19</f>
        <v>0.94</v>
      </c>
      <c r="P19" t="s">
        <v>16</v>
      </c>
      <c r="Q19">
        <v>17</v>
      </c>
      <c r="R19">
        <v>17</v>
      </c>
      <c r="S19">
        <v>17</v>
      </c>
      <c r="T19" s="7">
        <v>0</v>
      </c>
      <c r="X19" t="s">
        <v>17</v>
      </c>
      <c r="Y19">
        <v>-2</v>
      </c>
      <c r="Z19">
        <v>-2</v>
      </c>
      <c r="AA19">
        <v>-2</v>
      </c>
      <c r="AB19" s="7">
        <v>8.4000000000000005E-2</v>
      </c>
    </row>
    <row r="20" spans="4:28" x14ac:dyDescent="0.25">
      <c r="F20" s="2">
        <v>6</v>
      </c>
      <c r="G20" s="3">
        <v>0.2</v>
      </c>
      <c r="H20" s="16">
        <v>-2</v>
      </c>
      <c r="I20" s="16">
        <v>-2</v>
      </c>
      <c r="J20" s="16">
        <v>-2</v>
      </c>
      <c r="K20" s="12">
        <v>0.74</v>
      </c>
      <c r="L20" s="13">
        <f>G20+K20</f>
        <v>0.94</v>
      </c>
      <c r="P20" t="s">
        <v>17</v>
      </c>
      <c r="Q20">
        <v>0</v>
      </c>
      <c r="R20">
        <v>0</v>
      </c>
      <c r="S20">
        <v>0</v>
      </c>
      <c r="T20" s="7">
        <v>0.65600000000000003</v>
      </c>
    </row>
    <row r="21" spans="4:28" x14ac:dyDescent="0.25">
      <c r="F21" s="2">
        <v>7</v>
      </c>
      <c r="G21" s="3">
        <v>0.2</v>
      </c>
      <c r="H21" s="16">
        <v>-2</v>
      </c>
      <c r="I21" s="16">
        <v>-2</v>
      </c>
      <c r="J21" s="16">
        <v>-2</v>
      </c>
      <c r="K21" s="12">
        <v>0.74</v>
      </c>
      <c r="L21" s="13">
        <f>G21+K21</f>
        <v>0.94</v>
      </c>
    </row>
    <row r="22" spans="4:28" x14ac:dyDescent="0.25">
      <c r="F22" s="2">
        <v>8</v>
      </c>
      <c r="G22" s="3">
        <v>0.2</v>
      </c>
      <c r="H22" s="16">
        <v>-2</v>
      </c>
      <c r="I22" s="16">
        <v>-2</v>
      </c>
      <c r="J22" s="16">
        <v>-2</v>
      </c>
      <c r="K22" s="12">
        <v>0.74</v>
      </c>
      <c r="L22" s="13">
        <f>G22+K22</f>
        <v>0.94</v>
      </c>
    </row>
    <row r="23" spans="4:28" x14ac:dyDescent="0.25">
      <c r="H23" s="17">
        <f>((100-H15)/100)*((100-H16)/100)*((100-H17)/100)*((100-H18)/100)*((100-H19)/100)*((100-H20)/100)*((100-H21)/100)*((100-H22)/100)</f>
        <v>0.56503635272099995</v>
      </c>
      <c r="I23" s="17">
        <f t="shared" ref="I23:J23" si="3">((100-I15)/100)*((100-I16)/100)*((100-I17)/100)*((100-I18)/100)*((100-I19)/100)*((100-I20)/100)*((100-I21)/100)*((100-I22)/100)</f>
        <v>0.56503635272099995</v>
      </c>
      <c r="J23" s="17">
        <f t="shared" si="3"/>
        <v>0.56503635272099995</v>
      </c>
      <c r="L23" s="6">
        <f>SUM(L15:L22)</f>
        <v>4.8959999999999999</v>
      </c>
    </row>
    <row r="24" spans="4:28" x14ac:dyDescent="0.25">
      <c r="D24" s="9"/>
      <c r="E24" s="9"/>
      <c r="F24" s="9"/>
      <c r="G24" s="9"/>
      <c r="H24" s="18">
        <f>0.7-H23</f>
        <v>0.13496364727900001</v>
      </c>
      <c r="I24" s="18">
        <f t="shared" ref="I24:J24" si="4">0.7-I23</f>
        <v>0.13496364727900001</v>
      </c>
      <c r="J24" s="18">
        <f t="shared" si="4"/>
        <v>0.13496364727900001</v>
      </c>
      <c r="K24" s="9"/>
    </row>
    <row r="25" spans="4:28" x14ac:dyDescent="0.25">
      <c r="H25" s="17">
        <f>H24/2</f>
        <v>6.7481823639500005E-2</v>
      </c>
      <c r="I25" s="17">
        <f t="shared" ref="I25:J25" si="5">I24/2</f>
        <v>6.7481823639500005E-2</v>
      </c>
      <c r="J25" s="17">
        <f t="shared" si="5"/>
        <v>6.7481823639500005E-2</v>
      </c>
    </row>
    <row r="26" spans="4:28" x14ac:dyDescent="0.25">
      <c r="H26" s="17">
        <f>0.7-H25</f>
        <v>0.6325181763604999</v>
      </c>
      <c r="I26" s="17">
        <f t="shared" ref="I26:J26" si="6">0.7-I25</f>
        <v>0.6325181763604999</v>
      </c>
      <c r="J26" s="17">
        <f t="shared" si="6"/>
        <v>0.6325181763604999</v>
      </c>
    </row>
    <row r="27" spans="4:28" x14ac:dyDescent="0.25">
      <c r="H27" s="17">
        <f>H26*C4</f>
        <v>0.31625908818024995</v>
      </c>
      <c r="I27" s="17">
        <f t="shared" ref="I27:J27" si="7">I26*D4</f>
        <v>0.37951090581629993</v>
      </c>
      <c r="J27" s="17">
        <f t="shared" si="7"/>
        <v>0.75902181163259985</v>
      </c>
    </row>
    <row r="28" spans="4:28" x14ac:dyDescent="0.25">
      <c r="F28" s="21" t="s">
        <v>24</v>
      </c>
      <c r="H28" s="19">
        <f>1-H27</f>
        <v>0.68374091181975005</v>
      </c>
      <c r="I28" s="19">
        <f t="shared" ref="I28:J28" si="8">1-I27</f>
        <v>0.62048909418370002</v>
      </c>
      <c r="J28" s="19">
        <f t="shared" si="8"/>
        <v>0.24097818836740015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ex1</vt:lpstr>
      <vt:lpstr>ex2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Алексей Владимирович</dc:creator>
  <cp:lastModifiedBy>Петров Алексей Владимирович</cp:lastModifiedBy>
  <dcterms:created xsi:type="dcterms:W3CDTF">2022-09-20T08:14:06Z</dcterms:created>
  <dcterms:modified xsi:type="dcterms:W3CDTF">2022-09-30T09:08:46Z</dcterms:modified>
</cp:coreProperties>
</file>