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_EXCELWORLD\TEST-211 Расчет прибыли после точки окупаемости 20-09-2022\"/>
    </mc:Choice>
  </mc:AlternateContent>
  <bookViews>
    <workbookView xWindow="0" yWindow="0" windowWidth="28800" windowHeight="117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 a="1"/>
  <c r="B13" i="1" s="1"/>
  <c r="B15" i="1"/>
  <c r="C10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C9" i="1"/>
  <c r="D10" i="1" l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B12" i="1" l="1" a="1"/>
  <c r="B12" i="1" s="1"/>
</calcChain>
</file>

<file path=xl/comments1.xml><?xml version="1.0" encoding="utf-8"?>
<comments xmlns="http://schemas.openxmlformats.org/spreadsheetml/2006/main">
  <authors>
    <author>Дворец Никита Никитович</author>
  </authors>
  <commentList>
    <comment ref="Q10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Точка окупаемости для заданного денежного потока</t>
        </r>
      </text>
    </comment>
    <comment ref="B12" authorId="0" shapeId="0">
      <text>
        <r>
          <rPr>
            <sz val="12"/>
            <color indexed="81"/>
            <rFont val="Tahoma"/>
            <family val="2"/>
            <charset val="204"/>
          </rPr>
          <t>формула массива
{=МИН(ЕСЛИ(C10:ZY10&gt;0;СТОЛБЕЦ(C10:ZY10)))}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3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{=СРЗНАЧ(СМЕЩ($B$11;0;МИН(ЕСЛИ(C10:ZY10&gt;0;СТОЛБЕЦ(C10:ZY10)))-2;1;12))}
формула массива
C10:ZY10  - выбранный диапазон  дисконтированного денежного потока
МИН(ЕСЛИ(C10:ZY10&gt;0;СТОЛБЕЦ(C10:ZY10)))  - номер столбца в точке окупаемости
1 - высота диапазона
12 - ширина диапазона
</t>
        </r>
      </text>
    </comment>
    <comment ref="B15" authorId="0" shapeId="0">
      <text>
        <r>
          <rPr>
            <sz val="9"/>
            <color indexed="81"/>
            <rFont val="Tahoma"/>
            <family val="2"/>
            <charset val="204"/>
          </rPr>
          <t xml:space="preserve">
=СРЗНАЧ(Q11:AB11)</t>
        </r>
      </text>
    </comment>
  </commentList>
</comments>
</file>

<file path=xl/sharedStrings.xml><?xml version="1.0" encoding="utf-8"?>
<sst xmlns="http://schemas.openxmlformats.org/spreadsheetml/2006/main" count="11" uniqueCount="11">
  <si>
    <t>Чистая прибыль</t>
  </si>
  <si>
    <t>Чистый денежный поток</t>
  </si>
  <si>
    <t>Дисконтированный денежный поток</t>
  </si>
  <si>
    <t>Инвестиционные затраты</t>
  </si>
  <si>
    <t>номер интервала</t>
  </si>
  <si>
    <t>ставка дисконта, годовых</t>
  </si>
  <si>
    <t>Дисконтированный денежный поток нарастающим итогом</t>
  </si>
  <si>
    <t>Номер столбца в точке окупаемости</t>
  </si>
  <si>
    <t>Средняя прибыль компании за 12 месяцев после выхода на точку окупаемости</t>
  </si>
  <si>
    <t>Проверка</t>
  </si>
  <si>
    <t>Модель расчета годовой средней прибыли после точки окупаемости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</si>
</sst>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/>
    <xf numFmtId="0" fontId="0" fillId="3" borderId="0" xfId="0" applyFill="1" applyAlignment="1">
      <alignment vertical="top" wrapText="1"/>
    </xf>
    <xf numFmtId="4" fontId="0" fillId="2" borderId="1" xfId="0" applyNumberFormat="1" applyFill="1" applyBorder="1"/>
    <xf numFmtId="0" fontId="0" fillId="0" borderId="1" xfId="0" applyBorder="1"/>
    <xf numFmtId="0" fontId="1" fillId="0" borderId="1" xfId="0" applyFont="1" applyBorder="1"/>
    <xf numFmtId="17" fontId="0" fillId="0" borderId="1" xfId="0" applyNumberFormat="1" applyBorder="1"/>
    <xf numFmtId="0" fontId="0" fillId="0" borderId="1" xfId="0" applyBorder="1" applyAlignment="1">
      <alignment vertical="top" wrapText="1"/>
    </xf>
    <xf numFmtId="9" fontId="0" fillId="0" borderId="1" xfId="0" applyNumberFormat="1" applyBorder="1"/>
    <xf numFmtId="4" fontId="0" fillId="0" borderId="1" xfId="0" applyNumberFormat="1" applyBorder="1" applyAlignment="1">
      <alignment vertical="top" wrapText="1"/>
    </xf>
    <xf numFmtId="4" fontId="0" fillId="0" borderId="1" xfId="0" applyNumberFormat="1" applyBorder="1"/>
    <xf numFmtId="0" fontId="0" fillId="3" borderId="1" xfId="0" applyFill="1" applyBorder="1"/>
    <xf numFmtId="0" fontId="4" fillId="3" borderId="0" xfId="0" applyFont="1" applyFill="1"/>
    <xf numFmtId="0" fontId="5" fillId="0" borderId="0" xfId="0" applyFont="1"/>
    <xf numFmtId="14" fontId="0" fillId="0" borderId="0" xfId="0" applyNumberFormat="1"/>
    <xf numFmtId="0" fontId="6" fillId="0" borderId="0" xfId="0" applyFont="1" applyFill="1" applyBorder="1" applyAlignment="1">
      <alignment vertical="top" wrapText="1"/>
    </xf>
    <xf numFmtId="0" fontId="7" fillId="0" borderId="0" xfId="0" applyFont="1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426385</xdr:colOff>
      <xdr:row>15</xdr:row>
      <xdr:rowOff>130548</xdr:rowOff>
    </xdr:from>
    <xdr:to>
      <xdr:col>27</xdr:col>
      <xdr:colOff>135592</xdr:colOff>
      <xdr:row>34</xdr:row>
      <xdr:rowOff>89647</xdr:rowOff>
    </xdr:to>
    <xdr:sp macro="" textlink="">
      <xdr:nvSpPr>
        <xdr:cNvPr id="3" name="TextBox 2"/>
        <xdr:cNvSpPr txBox="1"/>
      </xdr:nvSpPr>
      <xdr:spPr>
        <a:xfrm>
          <a:off x="14299267" y="4007783"/>
          <a:ext cx="4550149" cy="35785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Подскажите, как рассчитать среднюю прибыль компании за 12 месяцев после выхода на точку окупаемости.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Т.е. расчет среднего нужно вести только после того, как в искомом массиве (строке) появляется первое положительное значение в ячейке и только за 12 месяцев (т.е. первая ячейка с положительными данными +11 ячеек после нее). Важно, что массив динамический, и в зависимости от вводных данных значения в ячейках могут меняться.</a:t>
          </a: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_____________________________________________  </a:t>
          </a:r>
        </a:p>
        <a:p>
          <a:r>
            <a:rPr lang="ru-RU" sz="1100"/>
            <a:t>В инвестиционном анализе </a:t>
          </a:r>
          <a:r>
            <a:rPr lang="en-US" sz="1100"/>
            <a:t>BEP </a:t>
          </a:r>
          <a:r>
            <a:rPr lang="ru-RU" sz="1100"/>
            <a:t> рассчитывается по денежному потоку.</a:t>
          </a:r>
        </a:p>
        <a:p>
          <a:r>
            <a:rPr lang="ru-RU" sz="1100"/>
            <a:t>Данные чистой прибыли (независимо от денежного потока) нужны для определения диапазона, начало которого приходится на месяц точки безубыточности (номер столбца из денежного потока), а конец - ещё на 11 месяцев вперед.</a:t>
          </a:r>
        </a:p>
        <a:p>
          <a:r>
            <a:rPr lang="ru-RU" sz="1100"/>
            <a:t>Среднегодовая чистая прибыль определяется по этому диапазону (формула массива).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5"/>
  <sheetViews>
    <sheetView tabSelected="1" zoomScale="85" zoomScaleNormal="85" workbookViewId="0">
      <selection activeCell="O25" sqref="O25"/>
    </sheetView>
  </sheetViews>
  <sheetFormatPr defaultRowHeight="15" x14ac:dyDescent="0.25"/>
  <cols>
    <col min="1" max="1" width="30.85546875" customWidth="1"/>
    <col min="2" max="2" width="22.85546875" customWidth="1"/>
    <col min="29" max="29" width="10.28515625" bestFit="1" customWidth="1"/>
  </cols>
  <sheetData>
    <row r="1" spans="1:29" ht="18.75" x14ac:dyDescent="0.3">
      <c r="A1" s="18" t="s">
        <v>10</v>
      </c>
      <c r="AC1" s="15">
        <v>44824</v>
      </c>
    </row>
    <row r="3" spans="1:29" x14ac:dyDescent="0.25">
      <c r="A3" s="5" t="s">
        <v>4</v>
      </c>
      <c r="B3" s="5"/>
      <c r="C3" s="6">
        <v>1</v>
      </c>
      <c r="D3" s="6">
        <v>2</v>
      </c>
      <c r="E3" s="6">
        <v>3</v>
      </c>
      <c r="F3" s="6">
        <v>4</v>
      </c>
      <c r="G3" s="6">
        <v>5</v>
      </c>
      <c r="H3" s="6">
        <v>6</v>
      </c>
      <c r="I3" s="6">
        <v>7</v>
      </c>
      <c r="J3" s="6">
        <v>8</v>
      </c>
      <c r="K3" s="6">
        <v>9</v>
      </c>
      <c r="L3" s="6">
        <v>10</v>
      </c>
      <c r="M3" s="6">
        <v>11</v>
      </c>
      <c r="N3" s="6">
        <v>12</v>
      </c>
      <c r="O3" s="6">
        <v>13</v>
      </c>
      <c r="P3" s="6">
        <v>14</v>
      </c>
      <c r="Q3" s="6">
        <v>15</v>
      </c>
      <c r="R3" s="6">
        <v>16</v>
      </c>
      <c r="S3" s="6">
        <v>17</v>
      </c>
      <c r="T3" s="6">
        <v>18</v>
      </c>
      <c r="U3" s="6">
        <v>19</v>
      </c>
      <c r="V3" s="6">
        <v>20</v>
      </c>
      <c r="W3" s="6">
        <v>21</v>
      </c>
      <c r="X3" s="6">
        <v>22</v>
      </c>
      <c r="Y3" s="6">
        <v>23</v>
      </c>
      <c r="Z3" s="6">
        <v>24</v>
      </c>
      <c r="AA3" s="6">
        <v>25</v>
      </c>
      <c r="AB3" s="6">
        <v>26</v>
      </c>
      <c r="AC3" s="6">
        <v>27</v>
      </c>
    </row>
    <row r="4" spans="1:29" x14ac:dyDescent="0.25">
      <c r="A4" s="5"/>
      <c r="B4" s="5"/>
      <c r="C4" s="7">
        <v>44197</v>
      </c>
      <c r="D4" s="7">
        <v>44228</v>
      </c>
      <c r="E4" s="7">
        <v>44256</v>
      </c>
      <c r="F4" s="7">
        <v>44287</v>
      </c>
      <c r="G4" s="7">
        <v>44317</v>
      </c>
      <c r="H4" s="7">
        <v>44348</v>
      </c>
      <c r="I4" s="7">
        <v>44378</v>
      </c>
      <c r="J4" s="7">
        <v>44409</v>
      </c>
      <c r="K4" s="7">
        <v>44440</v>
      </c>
      <c r="L4" s="7">
        <v>44470</v>
      </c>
      <c r="M4" s="7">
        <v>44501</v>
      </c>
      <c r="N4" s="7">
        <v>44531</v>
      </c>
      <c r="O4" s="7">
        <v>44562</v>
      </c>
      <c r="P4" s="7">
        <v>44593</v>
      </c>
      <c r="Q4" s="7">
        <v>44621</v>
      </c>
      <c r="R4" s="7">
        <v>44652</v>
      </c>
      <c r="S4" s="7">
        <v>44682</v>
      </c>
      <c r="T4" s="7">
        <v>44713</v>
      </c>
      <c r="U4" s="7">
        <v>44743</v>
      </c>
      <c r="V4" s="7">
        <v>44774</v>
      </c>
      <c r="W4" s="7">
        <v>44805</v>
      </c>
      <c r="X4" s="7">
        <v>44835</v>
      </c>
      <c r="Y4" s="7">
        <v>44866</v>
      </c>
      <c r="Z4" s="7">
        <v>44896</v>
      </c>
      <c r="AA4" s="7">
        <v>44927</v>
      </c>
      <c r="AB4" s="7">
        <v>44958</v>
      </c>
      <c r="AC4" s="7">
        <v>44986</v>
      </c>
    </row>
    <row r="5" spans="1:29" x14ac:dyDescent="0.25">
      <c r="A5" s="5"/>
      <c r="B5" s="5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x14ac:dyDescent="0.25">
      <c r="A6" s="8" t="s">
        <v>5</v>
      </c>
      <c r="B6" s="9">
        <v>0.15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x14ac:dyDescent="0.25">
      <c r="A7" s="8" t="s">
        <v>3</v>
      </c>
      <c r="B7" s="5">
        <v>-400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x14ac:dyDescent="0.25">
      <c r="A8" s="8" t="s">
        <v>1</v>
      </c>
      <c r="B8" s="5"/>
      <c r="C8" s="5">
        <v>-50</v>
      </c>
      <c r="D8" s="5">
        <v>-60</v>
      </c>
      <c r="E8" s="5">
        <v>-40</v>
      </c>
      <c r="F8" s="5">
        <v>-20</v>
      </c>
      <c r="G8" s="5">
        <v>10</v>
      </c>
      <c r="H8" s="5">
        <v>20</v>
      </c>
      <c r="I8" s="5">
        <v>30</v>
      </c>
      <c r="J8" s="5">
        <v>40</v>
      </c>
      <c r="K8" s="5">
        <v>50</v>
      </c>
      <c r="L8" s="5">
        <v>60</v>
      </c>
      <c r="M8" s="5">
        <v>70</v>
      </c>
      <c r="N8" s="5">
        <v>80</v>
      </c>
      <c r="O8" s="5">
        <v>90</v>
      </c>
      <c r="P8" s="5">
        <v>100</v>
      </c>
      <c r="Q8" s="5">
        <v>110</v>
      </c>
      <c r="R8" s="5">
        <v>120</v>
      </c>
      <c r="S8" s="5">
        <v>130</v>
      </c>
      <c r="T8" s="5">
        <v>140</v>
      </c>
      <c r="U8" s="5">
        <v>150</v>
      </c>
      <c r="V8" s="5">
        <v>160</v>
      </c>
      <c r="W8" s="5">
        <v>170</v>
      </c>
      <c r="X8" s="5">
        <v>180</v>
      </c>
      <c r="Y8" s="5">
        <v>190</v>
      </c>
      <c r="Z8" s="5">
        <v>200</v>
      </c>
      <c r="AA8" s="5">
        <v>210</v>
      </c>
      <c r="AB8" s="5">
        <v>220</v>
      </c>
      <c r="AC8" s="5">
        <v>230</v>
      </c>
    </row>
    <row r="9" spans="1:29" s="2" customFormat="1" ht="30" x14ac:dyDescent="0.25">
      <c r="A9" s="10" t="s">
        <v>2</v>
      </c>
      <c r="B9" s="11"/>
      <c r="C9" s="11">
        <f>C8/(1+$B$6/12)^C3</f>
        <v>-49.382716049382715</v>
      </c>
      <c r="D9" s="11">
        <f t="shared" ref="D9:AC9" si="0">D8/(1+$B$6/12)^D3</f>
        <v>-58.527663465935071</v>
      </c>
      <c r="E9" s="11">
        <f t="shared" si="0"/>
        <v>-38.536733146294701</v>
      </c>
      <c r="F9" s="11">
        <f t="shared" si="0"/>
        <v>-19.030485504343062</v>
      </c>
      <c r="G9" s="11">
        <f t="shared" si="0"/>
        <v>9.3977706194286732</v>
      </c>
      <c r="H9" s="11">
        <f t="shared" si="0"/>
        <v>18.563497519859109</v>
      </c>
      <c r="I9" s="11">
        <f t="shared" si="0"/>
        <v>27.501477807198683</v>
      </c>
      <c r="J9" s="11">
        <f t="shared" si="0"/>
        <v>36.215937853101138</v>
      </c>
      <c r="K9" s="11">
        <f t="shared" si="0"/>
        <v>44.711034386544618</v>
      </c>
      <c r="L9" s="11">
        <f t="shared" si="0"/>
        <v>52.990855569238057</v>
      </c>
      <c r="M9" s="11">
        <f t="shared" si="0"/>
        <v>61.059422055089136</v>
      </c>
      <c r="N9" s="11">
        <f t="shared" si="0"/>
        <v>68.920688033963032</v>
      </c>
      <c r="O9" s="11">
        <f t="shared" si="0"/>
        <v>76.578542259958937</v>
      </c>
      <c r="P9" s="11">
        <f t="shared" si="0"/>
        <v>84.036809064426805</v>
      </c>
      <c r="Q9" s="11">
        <f t="shared" si="0"/>
        <v>91.2992493539452</v>
      </c>
      <c r="R9" s="11">
        <f t="shared" si="0"/>
        <v>98.369561593476291</v>
      </c>
      <c r="S9" s="11">
        <f t="shared" si="0"/>
        <v>105.2513827749129</v>
      </c>
      <c r="T9" s="11">
        <f t="shared" si="0"/>
        <v>111.94828937122739</v>
      </c>
      <c r="U9" s="11">
        <f t="shared" si="0"/>
        <v>118.46379827643112</v>
      </c>
      <c r="V9" s="11">
        <f t="shared" si="0"/>
        <v>124.80136773154884</v>
      </c>
      <c r="W9" s="11">
        <f t="shared" si="0"/>
        <v>130.96439823681052</v>
      </c>
      <c r="X9" s="11">
        <f t="shared" si="0"/>
        <v>136.95623345025936</v>
      </c>
      <c r="Y9" s="11">
        <f t="shared" si="0"/>
        <v>142.78016107297273</v>
      </c>
      <c r="Z9" s="11">
        <f t="shared" si="0"/>
        <v>148.43941372108924</v>
      </c>
      <c r="AA9" s="11">
        <f t="shared" si="0"/>
        <v>153.93716978483329</v>
      </c>
      <c r="AB9" s="11">
        <f t="shared" si="0"/>
        <v>159.27655427472459</v>
      </c>
      <c r="AC9" s="11">
        <f t="shared" si="0"/>
        <v>164.46063965515901</v>
      </c>
    </row>
    <row r="10" spans="1:29" ht="30" x14ac:dyDescent="0.25">
      <c r="A10" s="8" t="s">
        <v>6</v>
      </c>
      <c r="B10" s="5"/>
      <c r="C10" s="11">
        <f>B7+C9</f>
        <v>-449.38271604938274</v>
      </c>
      <c r="D10" s="11">
        <f>C10+D9</f>
        <v>-507.9103795153178</v>
      </c>
      <c r="E10" s="11">
        <f t="shared" ref="E10:AC10" si="1">D10+E9</f>
        <v>-546.44711266161255</v>
      </c>
      <c r="F10" s="11">
        <f t="shared" si="1"/>
        <v>-565.47759816595567</v>
      </c>
      <c r="G10" s="11">
        <f t="shared" si="1"/>
        <v>-556.07982754652699</v>
      </c>
      <c r="H10" s="11">
        <f t="shared" si="1"/>
        <v>-537.5163300266679</v>
      </c>
      <c r="I10" s="11">
        <f t="shared" si="1"/>
        <v>-510.01485221946922</v>
      </c>
      <c r="J10" s="11">
        <f t="shared" si="1"/>
        <v>-473.79891436636808</v>
      </c>
      <c r="K10" s="11">
        <f t="shared" si="1"/>
        <v>-429.08787997982347</v>
      </c>
      <c r="L10" s="11">
        <f t="shared" si="1"/>
        <v>-376.09702441058539</v>
      </c>
      <c r="M10" s="11">
        <f t="shared" si="1"/>
        <v>-315.03760235549623</v>
      </c>
      <c r="N10" s="11">
        <f t="shared" si="1"/>
        <v>-246.11691432153322</v>
      </c>
      <c r="O10" s="11">
        <f t="shared" si="1"/>
        <v>-169.53837206157428</v>
      </c>
      <c r="P10" s="11">
        <f t="shared" si="1"/>
        <v>-85.501562997147474</v>
      </c>
      <c r="Q10" s="4">
        <f t="shared" si="1"/>
        <v>5.7976863567977261</v>
      </c>
      <c r="R10" s="11">
        <f t="shared" si="1"/>
        <v>104.16724795027402</v>
      </c>
      <c r="S10" s="11">
        <f t="shared" si="1"/>
        <v>209.41863072518692</v>
      </c>
      <c r="T10" s="11">
        <f t="shared" si="1"/>
        <v>321.36692009641433</v>
      </c>
      <c r="U10" s="11">
        <f t="shared" si="1"/>
        <v>439.83071837284547</v>
      </c>
      <c r="V10" s="11">
        <f t="shared" si="1"/>
        <v>564.63208610439426</v>
      </c>
      <c r="W10" s="11">
        <f t="shared" si="1"/>
        <v>695.59648434120481</v>
      </c>
      <c r="X10" s="11">
        <f t="shared" si="1"/>
        <v>832.55271779146415</v>
      </c>
      <c r="Y10" s="11">
        <f t="shared" si="1"/>
        <v>975.33287886443691</v>
      </c>
      <c r="Z10" s="11">
        <f t="shared" si="1"/>
        <v>1123.7722925855262</v>
      </c>
      <c r="AA10" s="11">
        <f t="shared" si="1"/>
        <v>1277.7094623703595</v>
      </c>
      <c r="AB10" s="11">
        <f t="shared" si="1"/>
        <v>1436.986016645084</v>
      </c>
      <c r="AC10" s="11">
        <f t="shared" si="1"/>
        <v>1601.4466563002429</v>
      </c>
    </row>
    <row r="11" spans="1:29" x14ac:dyDescent="0.25">
      <c r="A11" s="8" t="s">
        <v>0</v>
      </c>
      <c r="B11" s="5"/>
      <c r="C11" s="5">
        <v>-11</v>
      </c>
      <c r="D11" s="5">
        <v>-10</v>
      </c>
      <c r="E11" s="5">
        <v>-9</v>
      </c>
      <c r="F11" s="5">
        <v>-8</v>
      </c>
      <c r="G11" s="5">
        <v>-7</v>
      </c>
      <c r="H11" s="5">
        <v>-6</v>
      </c>
      <c r="I11" s="5">
        <v>-5</v>
      </c>
      <c r="J11" s="5">
        <v>-4</v>
      </c>
      <c r="K11" s="5">
        <v>-3</v>
      </c>
      <c r="L11" s="5">
        <v>-2</v>
      </c>
      <c r="M11" s="5">
        <v>-1</v>
      </c>
      <c r="N11" s="5">
        <v>0</v>
      </c>
      <c r="O11" s="5">
        <v>17</v>
      </c>
      <c r="P11" s="5">
        <v>21</v>
      </c>
      <c r="Q11" s="12">
        <v>24</v>
      </c>
      <c r="R11" s="12">
        <v>27</v>
      </c>
      <c r="S11" s="12">
        <v>30</v>
      </c>
      <c r="T11" s="12">
        <v>33</v>
      </c>
      <c r="U11" s="12">
        <v>32</v>
      </c>
      <c r="V11" s="12">
        <v>31</v>
      </c>
      <c r="W11" s="12">
        <v>30</v>
      </c>
      <c r="X11" s="12">
        <v>29</v>
      </c>
      <c r="Y11" s="12">
        <v>28</v>
      </c>
      <c r="Z11" s="12">
        <v>27</v>
      </c>
      <c r="AA11" s="12">
        <v>26</v>
      </c>
      <c r="AB11" s="12">
        <v>25</v>
      </c>
      <c r="AC11" s="5">
        <v>24</v>
      </c>
    </row>
    <row r="12" spans="1:29" ht="30" x14ac:dyDescent="0.25">
      <c r="A12" s="1" t="s">
        <v>7</v>
      </c>
      <c r="B12">
        <f t="array" ref="B12">MIN(IF(C10:ZY10&gt;0,COLUMN(C10:ZY10)))</f>
        <v>17</v>
      </c>
    </row>
    <row r="13" spans="1:29" ht="45" x14ac:dyDescent="0.25">
      <c r="A13" s="3" t="s">
        <v>8</v>
      </c>
      <c r="B13" s="13">
        <f t="array" aca="1" ref="B13" ca="1">AVERAGE(OFFSET($B$11,0,MIN(IF(C10:ZY10&gt;0,COLUMN(C10:ZY10)))-2,1,12))</f>
        <v>28.5</v>
      </c>
    </row>
    <row r="14" spans="1:29" ht="15.75" x14ac:dyDescent="0.25">
      <c r="B14" s="14"/>
    </row>
    <row r="15" spans="1:29" ht="15.75" x14ac:dyDescent="0.25">
      <c r="A15" s="16" t="s">
        <v>9</v>
      </c>
      <c r="B15" s="17">
        <f>AVERAGE(Q11:AB11)</f>
        <v>28.5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Дворец Никита Никитович</dc:creator>
  <cp:lastModifiedBy>Дворец Никита Никитович</cp:lastModifiedBy>
  <dcterms:created xsi:type="dcterms:W3CDTF">2022-09-20T06:13:39Z</dcterms:created>
  <dcterms:modified xsi:type="dcterms:W3CDTF">2022-09-20T07:51:34Z</dcterms:modified>
</cp:coreProperties>
</file>