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!850_Вадим\"/>
    </mc:Choice>
  </mc:AlternateContent>
  <xr:revisionPtr revIDLastSave="0" documentId="13_ncr:1_{9C6D7808-B801-4A12-8FDF-6D93ACDAA6DB}" xr6:coauthVersionLast="47" xr6:coauthVersionMax="47" xr10:uidLastSave="{00000000-0000-0000-0000-000000000000}"/>
  <bookViews>
    <workbookView xWindow="32811" yWindow="-103" windowWidth="33120" windowHeight="18120" tabRatio="730" xr2:uid="{00000000-000D-0000-FFFF-FFFF00000000}"/>
  </bookViews>
  <sheets>
    <sheet name="один_комплект" sheetId="1502" r:id="rId1"/>
    <sheet name="Все_комплекты" sheetId="1648" r:id="rId2"/>
    <sheet name="Справочник" sheetId="1641" r:id="rId3"/>
  </sheets>
  <externalReferences>
    <externalReference r:id="rId4"/>
    <externalReference r:id="rId5"/>
  </externalReferences>
  <definedNames>
    <definedName name="_Разделы_проекта">Справочник!$A$2:$A$19</definedName>
    <definedName name="_xlnm._FilterDatabase" localSheetId="1" hidden="1">Все_комплекты!$A$3:$N$132</definedName>
    <definedName name="_xlnm._FilterDatabase" localSheetId="0" hidden="1">один_комплект!$A$15:$N$88</definedName>
    <definedName name="_xlnm._FilterDatabase" localSheetId="2" hidden="1">Справочник!$A$1:$E$19</definedName>
    <definedName name="cROW_DATA_384" hidden="1">[1]LIST_ALLOWED_VALUES!#REF!</definedName>
    <definedName name="cROW_DATA_385" hidden="1">[1]LIST_ALLOWED_VALUES!#REF!</definedName>
    <definedName name="cROW_DATA_386" hidden="1">[1]LIST_ALLOWED_VALUES!#REF!</definedName>
    <definedName name="cROW_DATA_387" hidden="1">[1]LIST_ALLOWED_VALUES!#REF!</definedName>
    <definedName name="cROW_DATA_388" hidden="1">[1]LIST_ALLOWED_VALUES!#REF!</definedName>
    <definedName name="cROW_DATA_389" hidden="1">[1]LIST_ALLOWED_VALUES!#REF!</definedName>
    <definedName name="cROW_DATA_390" hidden="1">[1]LIST_ALLOWED_VALUES!#REF!</definedName>
    <definedName name="cROW_DATA_391" hidden="1">[1]LIST_ALLOWED_VALUES!#REF!</definedName>
    <definedName name="cROW_DATA_392" hidden="1">[1]LIST_ALLOWED_VALUES!#REF!</definedName>
    <definedName name="cROW_DATA_393" hidden="1">[1]LIST_ALLOWED_VALUES!#REF!</definedName>
    <definedName name="cROW_DATA_394" hidden="1">[1]LIST_ALLOWED_VALUES!#REF!</definedName>
    <definedName name="cROW_DATA_395" hidden="1">[1]LIST_ALLOWED_VALUES!#REF!</definedName>
    <definedName name="cROW_DATA_396" hidden="1">[1]LIST_ALLOWED_VALUES!$A$551:$AA$551</definedName>
    <definedName name="cROW_DATA_397" hidden="1">[1]LIST_ALLOWED_VALUES!$A$552:$AH$552</definedName>
    <definedName name="cROW_DATA_398" hidden="1">[1]LIST_ALLOWED_VALUES!$A$553:$D$553</definedName>
    <definedName name="cROW_DATA_399" hidden="1">[1]LIST_ALLOWED_VALUES!$A$554:$AA$554</definedName>
    <definedName name="cROW_DATA_400" hidden="1">[1]LIST_ALLOWED_VALUES!$A$555:$AH$555</definedName>
    <definedName name="cROW_DATA_401" hidden="1">[1]LIST_ALLOWED_VALUES!$A$556:$D$556</definedName>
    <definedName name="cROW_DATA_402" hidden="1">[1]LIST_ALLOWED_VALUES!$A$557:$AA$557</definedName>
    <definedName name="cROW_DATA_403" hidden="1">[1]LIST_ALLOWED_VALUES!$A$558:$AH$558</definedName>
    <definedName name="cROW_DATA_404" hidden="1">[1]LIST_ALLOWED_VALUES!$A$559:$D$559</definedName>
    <definedName name="cROW_DATA_405" hidden="1">[1]LIST_ALLOWED_VALUES!$A$560:$B$560</definedName>
    <definedName name="cROW_DATA_406" hidden="1">[1]LIST_ALLOWED_VALUES!$A$561:$AA$561</definedName>
    <definedName name="cROW_DATA_407" hidden="1">[1]LIST_ALLOWED_VALUES!$A$562:$AH$562</definedName>
    <definedName name="cROW_DATA_408" hidden="1">[1]LIST_ALLOWED_VALUES!$A$563:$D$563</definedName>
    <definedName name="cROW_DATA_409" hidden="1">[1]LIST_ALLOWED_VALUES!$A$564:$B$564</definedName>
    <definedName name="cROW_DATA_410" hidden="1">[1]LIST_ALLOWED_VALUES!$A$565:$AA$565</definedName>
    <definedName name="cROW_DATA_411" hidden="1">[1]LIST_ALLOWED_VALUES!$A$566:$AH$566</definedName>
    <definedName name="cROW_DATA_412" hidden="1">[1]LIST_ALLOWED_VALUES!$A$567:$D$567</definedName>
    <definedName name="cROW_DATA_413" hidden="1">[1]LIST_ALLOWED_VALUES!$A$568:$B$568</definedName>
    <definedName name="cROW_DATA_414" hidden="1">[1]LIST_ALLOWED_VALUES!$A$569:$AA$569</definedName>
    <definedName name="cROW_DATA_415" hidden="1">[1]LIST_ALLOWED_VALUES!$A$570:$AH$570</definedName>
    <definedName name="cROW_DATA_416" hidden="1">[1]LIST_ALLOWED_VALUES!$A$571:$D$571</definedName>
    <definedName name="cROW_DATA_417" hidden="1">[1]LIST_ALLOWED_VALUES!$A$572:$B$572</definedName>
    <definedName name="cROW_DATA_418" hidden="1">[1]LIST_ALLOWED_VALUES!$A$573:$AA$573</definedName>
    <definedName name="cROW_DATA_419" hidden="1">[1]LIST_ALLOWED_VALUES!$A$574:$AH$574</definedName>
    <definedName name="cROW_DATA_420" hidden="1">[1]LIST_ALLOWED_VALUES!$A$575:$D$575</definedName>
    <definedName name="cROW_DATA_421" hidden="1">[1]LIST_ALLOWED_VALUES!$A$576:$B$576</definedName>
    <definedName name="cROW_DATA_422" hidden="1">[1]LIST_ALLOWED_VALUES!$A$577:$AA$577</definedName>
    <definedName name="cROW_DATA_423" hidden="1">[1]LIST_ALLOWED_VALUES!$A$578:$AH$578</definedName>
    <definedName name="cROW_DATA_424" hidden="1">[1]LIST_ALLOWED_VALUES!$A$579:$D$579</definedName>
    <definedName name="cROW_DATA_425" hidden="1">[1]LIST_ALLOWED_VALUES!$A$580:$B$580</definedName>
    <definedName name="cROW_DATA_426" hidden="1">[1]LIST_ALLOWED_VALUES!$A$581:$AA$581</definedName>
    <definedName name="cROW_DATA_427" hidden="1">[1]LIST_ALLOWED_VALUES!$A$582:$AH$582</definedName>
    <definedName name="cROW_DATA_428" hidden="1">[1]LIST_ALLOWED_VALUES!$A$583:$D$583</definedName>
    <definedName name="cROW_DATA_429" hidden="1">[1]LIST_ALLOWED_VALUES!$A$584:$AA$584</definedName>
    <definedName name="cROW_DATA_430" hidden="1">[1]LIST_ALLOWED_VALUES!$A$585:$AH$585</definedName>
    <definedName name="cROW_DATA_431" hidden="1">[1]LIST_ALLOWED_VALUES!$A$586:$D$586</definedName>
    <definedName name="cROW_DATA_432" hidden="1">[1]LIST_ALLOWED_VALUES!$A$587:$AA$587</definedName>
    <definedName name="cROW_DATA_433" hidden="1">[1]LIST_ALLOWED_VALUES!$A$588:$AH$588</definedName>
    <definedName name="cROW_DATA_434" hidden="1">[1]LIST_ALLOWED_VALUES!$A$589:$D$589</definedName>
    <definedName name="cROW_DATA_435" hidden="1">[1]LIST_ALLOWED_VALUES!$A$590:$B$590</definedName>
    <definedName name="cROW_DATA_436" hidden="1">[1]LIST_ALLOWED_VALUES!$A$591:$AA$591</definedName>
    <definedName name="cROW_DATA_437" hidden="1">[1]LIST_ALLOWED_VALUES!$A$592:$AH$592</definedName>
    <definedName name="cROW_DATA_438" hidden="1">[1]LIST_ALLOWED_VALUES!$A$593:$D$593</definedName>
    <definedName name="cROW_DATA_439" hidden="1">[1]LIST_ALLOWED_VALUES!$A$594:$B$594</definedName>
    <definedName name="cROW_DATA_440" hidden="1">[1]LIST_ALLOWED_VALUES!$A$595:$AA$595</definedName>
    <definedName name="cROW_DATA_441" hidden="1">[1]LIST_ALLOWED_VALUES!$A$596:$AH$596</definedName>
    <definedName name="cROW_DATA_442" hidden="1">[1]LIST_ALLOWED_VALUES!$A$597:$D$597</definedName>
    <definedName name="cROW_DATA_443" hidden="1">[1]LIST_ALLOWED_VALUES!$A$598:$B$598</definedName>
    <definedName name="cROW_DATA_444" hidden="1">[1]LIST_ALLOWED_VALUES!$A$599:$AA$599</definedName>
    <definedName name="cROW_DATA_445" hidden="1">[1]LIST_ALLOWED_VALUES!$A$600:$AH$600</definedName>
    <definedName name="cROW_DATA_446" hidden="1">[1]LIST_ALLOWED_VALUES!$A$601:$D$601</definedName>
    <definedName name="cROW_DATA_447" hidden="1">[1]LIST_ALLOWED_VALUES!$A$602:$B$602</definedName>
    <definedName name="cROW_DATA_448" hidden="1">[1]LIST_ALLOWED_VALUES!$A$603:$AA$603</definedName>
    <definedName name="cROW_DATA_449" hidden="1">[1]LIST_ALLOWED_VALUES!$A$604:$AH$604</definedName>
    <definedName name="cROW_DATA_450" hidden="1">[1]LIST_ALLOWED_VALUES!$A$605:$D$605</definedName>
    <definedName name="cROW_DATA_451" hidden="1">[1]LIST_ALLOWED_VALUES!$A$606:$B$606</definedName>
    <definedName name="cROW_DATA_452" hidden="1">[1]LIST_ALLOWED_VALUES!$A$607:$AA$607</definedName>
    <definedName name="cROW_DATA_453" hidden="1">[1]LIST_ALLOWED_VALUES!$A$608:$AH$608</definedName>
    <definedName name="cROW_DATA_454" hidden="1">[1]LIST_ALLOWED_VALUES!$A$609:$D$609</definedName>
    <definedName name="cROW_DATA_455" hidden="1">[1]LIST_ALLOWED_VALUES!$A$610:$B$610</definedName>
    <definedName name="cROW_DATA_456" hidden="1">[1]LIST_ALLOWED_VALUES!$A$611:$AA$611</definedName>
    <definedName name="cROW_DATA_457" hidden="1">[1]LIST_ALLOWED_VALUES!$A$612:$AH$612</definedName>
    <definedName name="cROW_DATA_458" hidden="1">[1]LIST_ALLOWED_VALUES!$A$613:$D$613</definedName>
    <definedName name="cROW_DATA_459" hidden="1">[1]LIST_ALLOWED_VALUES!$A$614:$AA$614</definedName>
    <definedName name="cROW_DATA_460" hidden="1">[1]LIST_ALLOWED_VALUES!$A$615:$AH$615</definedName>
    <definedName name="cROW_DATA_461" hidden="1">[1]LIST_ALLOWED_VALUES!$A$616:$D$616</definedName>
    <definedName name="cROW_DATA_462" hidden="1">[1]LIST_ALLOWED_VALUES!$A$617:$AA$617</definedName>
    <definedName name="cROW_DATA_463" hidden="1">[1]LIST_ALLOWED_VALUES!$A$618:$AH$618</definedName>
    <definedName name="cROW_DATA_464" hidden="1">[1]LIST_ALLOWED_VALUES!$A$619:$D$619</definedName>
    <definedName name="cROW_DATA_465" hidden="1">[1]LIST_ALLOWED_VALUES!$A$620:$AA$620</definedName>
    <definedName name="cROW_DATA_466" hidden="1">[1]LIST_ALLOWED_VALUES!$A$621:$AH$621</definedName>
    <definedName name="cROW_DATA_467" hidden="1">[1]LIST_ALLOWED_VALUES!$A$622:$AA$622</definedName>
    <definedName name="cROW_DATA_468" hidden="1">[1]LIST_ALLOWED_VALUES!$A$623:$AH$623</definedName>
    <definedName name="cROW_DATA_469" hidden="1">[1]LIST_ALLOWED_VALUES!$A$624:$AA$624</definedName>
    <definedName name="cROW_DATA_470" hidden="1">[1]LIST_ALLOWED_VALUES!$A$625:$AH$625</definedName>
    <definedName name="cROW_DATA_471" hidden="1">[1]LIST_ALLOWED_VALUES!$A$626:$D$626</definedName>
    <definedName name="cROW_DATA_472" hidden="1">[1]LIST_ALLOWED_VALUES!$A$627:$AA$627</definedName>
    <definedName name="cROW_DATA_473" hidden="1">[1]LIST_ALLOWED_VALUES!$A$628:$AH$628</definedName>
    <definedName name="cROW_DATA_474" hidden="1">[1]LIST_ALLOWED_VALUES!$A$629:$D$629</definedName>
    <definedName name="cROW_DATA_475" hidden="1">[1]LIST_ALLOWED_VALUES!$A$630:$AA$630</definedName>
    <definedName name="cROW_DATA_476" hidden="1">[1]LIST_ALLOWED_VALUES!$A$631:$AH$631</definedName>
    <definedName name="cROW_DATA_477" hidden="1">[1]LIST_ALLOWED_VALUES!$A$632:$D$632</definedName>
    <definedName name="cROW_DATA_478" hidden="1">[1]LIST_ALLOWED_VALUES!$A$633:$AA$633</definedName>
    <definedName name="cROW_DATA_479" hidden="1">[1]LIST_ALLOWED_VALUES!$A$634:$AH$634</definedName>
    <definedName name="cROW_DATA_480" hidden="1">[1]LIST_ALLOWED_VALUES!$A$635:$D$635</definedName>
    <definedName name="cROW_DATA_481" hidden="1">[1]LIST_ALLOWED_VALUES!$A$636:$AA$636</definedName>
    <definedName name="cROW_DATA_482" hidden="1">[1]LIST_ALLOWED_VALUES!$A$637:$AH$637</definedName>
    <definedName name="cROW_DATA_483" hidden="1">[1]LIST_ALLOWED_VALUES!$A$638:$D$638</definedName>
    <definedName name="cROW_DATA_484" hidden="1">[1]LIST_ALLOWED_VALUES!$A$639:$AA$639</definedName>
    <definedName name="cROW_DATA_485" hidden="1">[1]LIST_ALLOWED_VALUES!$A$640:$AH$640</definedName>
    <definedName name="cROW_DATA_486" hidden="1">[1]LIST_ALLOWED_VALUES!$A$641:$D$641</definedName>
    <definedName name="cROW_DATA_487" hidden="1">[1]LIST_ALLOWED_VALUES!$A$642:$AA$642</definedName>
    <definedName name="cROW_DATA_488" hidden="1">[1]LIST_ALLOWED_VALUES!$A$643:$AH$643</definedName>
    <definedName name="cROW_DATA_489" hidden="1">[1]LIST_ALLOWED_VALUES!$A$644:$D$644</definedName>
    <definedName name="cROW_DATA_490" hidden="1">[1]LIST_ALLOWED_VALUES!$A$645:$AA$645</definedName>
    <definedName name="cROW_DATA_491" hidden="1">[1]LIST_ALLOWED_VALUES!$A$646:$AH$646</definedName>
    <definedName name="cROW_DATA_492" hidden="1">[1]LIST_ALLOWED_VALUES!$A$647:$D$647</definedName>
    <definedName name="cROW_DATA_493" hidden="1">[1]LIST_ALLOWED_VALUES!$A$648:$AA$648</definedName>
    <definedName name="cROW_DATA_494" hidden="1">[1]LIST_ALLOWED_VALUES!$A$649:$AH$649</definedName>
    <definedName name="cROW_DATA_495" hidden="1">[1]LIST_ALLOWED_VALUES!$A$650:$AA$650</definedName>
    <definedName name="cROW_DATA_496" hidden="1">[1]LIST_ALLOWED_VALUES!$A$651:$AH$651</definedName>
    <definedName name="cROW_DATA_497" hidden="1">[1]LIST_ALLOWED_VALUES!$A$652:$AA$652</definedName>
    <definedName name="cROW_DATA_498" hidden="1">[1]LIST_ALLOWED_VALUES!$A$653:$AH$653</definedName>
    <definedName name="cROW_DATA_499" hidden="1">[1]LIST_ALLOWED_VALUES!$A$654:$D$654</definedName>
    <definedName name="cROW_DATA_500" hidden="1">[1]LIST_ALLOWED_VALUES!$A$655:$B$655</definedName>
    <definedName name="cROW_DATA_501" hidden="1">[1]LIST_ALLOWED_VALUES!$A$656:$AA$656</definedName>
    <definedName name="cROW_DATA_502" hidden="1">[1]LIST_ALLOWED_VALUES!$A$657:$AH$657</definedName>
    <definedName name="cROW_DATA_503" hidden="1">[1]LIST_ALLOWED_VALUES!$A$658:$D$658</definedName>
    <definedName name="cROW_DATA_504" hidden="1">[1]LIST_ALLOWED_VALUES!$A$659:$B$659</definedName>
    <definedName name="cROW_DATA_505" hidden="1">[1]LIST_ALLOWED_VALUES!$A$660:$AA$660</definedName>
    <definedName name="cROW_DATA_506" hidden="1">[1]LIST_ALLOWED_VALUES!$A$661:$AH$661</definedName>
    <definedName name="cROW_DATA_507" hidden="1">[1]LIST_ALLOWED_VALUES!$A$662:$D$662</definedName>
    <definedName name="cROW_DATA_508" hidden="1">[1]LIST_ALLOWED_VALUES!$A$663:$B$663</definedName>
    <definedName name="cROW_DATA_509" hidden="1">[1]LIST_ALLOWED_VALUES!$A$664:$AA$664</definedName>
    <definedName name="cROW_DATA_510" hidden="1">[1]LIST_ALLOWED_VALUES!$A$665:$AH$665</definedName>
    <definedName name="cROW_DATA_511" hidden="1">[1]LIST_ALLOWED_VALUES!$A$666:$D$666</definedName>
    <definedName name="cROW_DATA_512" hidden="1">[1]LIST_ALLOWED_VALUES!$A$667:$B$667</definedName>
    <definedName name="cROW_DATA_513" hidden="1">[1]LIST_ALLOWED_VALUES!$A$668:$AA$668</definedName>
    <definedName name="cROW_DATA_514" hidden="1">[1]LIST_ALLOWED_VALUES!$A$669:$AH$669</definedName>
    <definedName name="cROW_DATA_515" hidden="1">[1]LIST_ALLOWED_VALUES!$A$670:$D$670</definedName>
    <definedName name="cROW_DATA_516" hidden="1">[1]LIST_ALLOWED_VALUES!$A$671:$AA$671</definedName>
    <definedName name="cROW_DATA_517" hidden="1">[1]LIST_ALLOWED_VALUES!$A$672:$AH$672</definedName>
    <definedName name="cROW_DATA_518" hidden="1">[1]LIST_ALLOWED_VALUES!$A$673:$D$673</definedName>
    <definedName name="cROW_DATA_519" hidden="1">[1]LIST_ALLOWED_VALUES!$A$674:$AA$674</definedName>
    <definedName name="cROW_DATA_520" hidden="1">[1]LIST_ALLOWED_VALUES!$A$675:$AH$675</definedName>
    <definedName name="cROW_DATA_521" hidden="1">[1]LIST_ALLOWED_VALUES!$A$676:$D$676</definedName>
    <definedName name="cROW_DATA_522" hidden="1">[1]LIST_ALLOWED_VALUES!$A$677:$AA$677</definedName>
    <definedName name="cROW_DATA_523" hidden="1">[1]LIST_ALLOWED_VALUES!$A$678:$AH$678</definedName>
    <definedName name="cROW_DATA_524" hidden="1">[1]LIST_ALLOWED_VALUES!$A$679:$D$679</definedName>
    <definedName name="cROW_DATA_525" hidden="1">[1]LIST_ALLOWED_VALUES!$A$680:$AA$680</definedName>
    <definedName name="cROW_DATA_526" hidden="1">[1]LIST_ALLOWED_VALUES!$A$681:$AH$681</definedName>
    <definedName name="cROW_DATA_527" hidden="1">[1]LIST_ALLOWED_VALUES!$A$682:$AA$682</definedName>
    <definedName name="cROW_DATA_528" hidden="1">[1]LIST_ALLOWED_VALUES!$A$683:$AH$683</definedName>
    <definedName name="cROW_DATA_529" hidden="1">[1]LIST_ALLOWED_VALUES!$A$684:$AA$684</definedName>
    <definedName name="cROW_DATA_530" hidden="1">[1]LIST_ALLOWED_VALUES!$A$685:$AH$685</definedName>
    <definedName name="cROW_DATA_531" hidden="1">[1]LIST_ALLOWED_VALUES!$A$686:$D$686</definedName>
    <definedName name="cROW_DATA_532" hidden="1">[1]LIST_ALLOWED_VALUES!$A$687:$B$687</definedName>
    <definedName name="cROW_DATA_533" hidden="1">[1]LIST_ALLOWED_VALUES!$A$688:$AA$688</definedName>
    <definedName name="cROW_DATA_534" hidden="1">[1]LIST_ALLOWED_VALUES!$A$689:$AH$689</definedName>
    <definedName name="cROW_DATA_535" hidden="1">[1]LIST_ALLOWED_VALUES!$A$690:$D$690</definedName>
    <definedName name="cROW_DATA_536" hidden="1">[1]LIST_ALLOWED_VALUES!$A$691:$B$691</definedName>
    <definedName name="cROW_DATA_537" hidden="1">[1]LIST_ALLOWED_VALUES!$A$692:$AA$692</definedName>
    <definedName name="cROW_DATA_538" hidden="1">[1]LIST_ALLOWED_VALUES!$A$693:$AH$693</definedName>
    <definedName name="cROW_DATA_539" hidden="1">[1]LIST_ALLOWED_VALUES!$A$694:$D$694</definedName>
    <definedName name="cROW_DATA_540" hidden="1">[1]LIST_ALLOWED_VALUES!$A$695:$B$695</definedName>
    <definedName name="cROW_DATA_541" hidden="1">[1]LIST_ALLOWED_VALUES!$A$696:$AA$696</definedName>
    <definedName name="cROW_DATA_542" hidden="1">[1]LIST_ALLOWED_VALUES!$A$697:$AH$697</definedName>
    <definedName name="cROW_DATA_543" hidden="1">[1]LIST_ALLOWED_VALUES!$A$698:$D$698</definedName>
    <definedName name="cROW_DATA_544" hidden="1">[1]LIST_ALLOWED_VALUES!$A$699:$B$699</definedName>
    <definedName name="cROW_DATA_545" hidden="1">[1]LIST_ALLOWED_VALUES!$A$700:$AA$700</definedName>
    <definedName name="cROW_DATA_546" hidden="1">[1]LIST_ALLOWED_VALUES!$A$701:$AH$701</definedName>
    <definedName name="cROW_DATA_547" hidden="1">[1]LIST_ALLOWED_VALUES!$A$702:$D$702</definedName>
    <definedName name="cROW_DATA_548" hidden="1">[1]LIST_ALLOWED_VALUES!$A$703:$B$703</definedName>
    <definedName name="cROW_DATA_549" hidden="1">[1]LIST_ALLOWED_VALUES!$A$704:$AA$704</definedName>
    <definedName name="cROW_DATA_550" hidden="1">[1]LIST_ALLOWED_VALUES!$A$705:$AH$705</definedName>
    <definedName name="cROW_DATA_551" hidden="1">[1]LIST_ALLOWED_VALUES!$A$706:$D$706</definedName>
    <definedName name="cROW_DATA_552" hidden="1">[1]LIST_ALLOWED_VALUES!$A$707:$B$707</definedName>
    <definedName name="cROW_DATA_553" hidden="1">[1]LIST_ALLOWED_VALUES!$A$708:$AA$708</definedName>
    <definedName name="cROW_DATA_554" hidden="1">[1]LIST_ALLOWED_VALUES!$A$709:$AH$709</definedName>
    <definedName name="cROW_DATA_555" hidden="1">[1]LIST_ALLOWED_VALUES!$A$710:$D$710</definedName>
    <definedName name="cROW_DATA_556" hidden="1">[1]LIST_ALLOWED_VALUES!$A$711:$AA$711</definedName>
    <definedName name="cROW_DATA_557" hidden="1">[1]LIST_ALLOWED_VALUES!$A$712:$AH$712</definedName>
    <definedName name="cROW_DATA_558" hidden="1">[1]LIST_ALLOWED_VALUES!$A$713:$D$713</definedName>
    <definedName name="cROW_DATA_559" hidden="1">[1]LIST_ALLOWED_VALUES!$A$714:$B$714</definedName>
    <definedName name="cROW_DATA_560" hidden="1">[1]LIST_ALLOWED_VALUES!$A$715:$AA$715</definedName>
    <definedName name="cROW_DATA_561" hidden="1">[1]LIST_ALLOWED_VALUES!$A$716:$AH$716</definedName>
    <definedName name="cROW_DATA_562" hidden="1">[1]LIST_ALLOWED_VALUES!$A$717:$D$717</definedName>
    <definedName name="cROW_DATA_563" hidden="1">[1]LIST_ALLOWED_VALUES!$A$718:$B$718</definedName>
    <definedName name="cROW_DATA_564" hidden="1">[1]LIST_ALLOWED_VALUES!$A$719:$AA$719</definedName>
    <definedName name="cROW_DATA_565" hidden="1">[1]LIST_ALLOWED_VALUES!$A$720:$AH$720</definedName>
    <definedName name="cROW_DATA_566" hidden="1">[1]LIST_ALLOWED_VALUES!$A$721:$D$721</definedName>
    <definedName name="cROW_DATA_567" hidden="1">[1]LIST_ALLOWED_VALUES!$A$722:$AA$722</definedName>
    <definedName name="cROW_DATA_568" hidden="1">[1]LIST_ALLOWED_VALUES!$A$723:$AH$723</definedName>
    <definedName name="cROW_DATA_569" hidden="1">[1]LIST_ALLOWED_VALUES!$A$724:$D$724</definedName>
    <definedName name="cROW_DATA_570" hidden="1">[1]LIST_ALLOWED_VALUES!$A$725:$AA$725</definedName>
    <definedName name="cROW_DATA_571" hidden="1">[1]LIST_ALLOWED_VALUES!$A$726:$AH$726</definedName>
    <definedName name="cROW_DATA_572" hidden="1">[1]LIST_ALLOWED_VALUES!$A$727:$D$727</definedName>
    <definedName name="cROW_DATA_573" hidden="1">[1]LIST_ALLOWED_VALUES!$A$728:$B$728</definedName>
    <definedName name="cROW_DATA_574" hidden="1">[1]LIST_ALLOWED_VALUES!$A$729:$AA$729</definedName>
    <definedName name="cROW_DATA_575" hidden="1">[1]LIST_ALLOWED_VALUES!$A$730:$AH$730</definedName>
    <definedName name="cROW_DATA_576" hidden="1">[1]LIST_ALLOWED_VALUES!$A$731:$D$731</definedName>
    <definedName name="cROW_DATA_577" hidden="1">[1]LIST_ALLOWED_VALUES!$A$732:$B$732</definedName>
    <definedName name="cROW_DATA_578" hidden="1">[1]LIST_ALLOWED_VALUES!$A$733:$AA$733</definedName>
    <definedName name="cROW_DATA_579" hidden="1">[1]LIST_ALLOWED_VALUES!$A$734:$AH$734</definedName>
    <definedName name="cROW_DATA_580" hidden="1">[1]LIST_ALLOWED_VALUES!$A$735:$C$735</definedName>
    <definedName name="cROW_DATA_581" hidden="1">[1]LIST_ALLOWED_VALUES!$A$736:$AA$736</definedName>
    <definedName name="cROW_DATA_582" hidden="1">[1]LIST_ALLOWED_VALUES!$A$737:$AH$737</definedName>
    <definedName name="cROW_DATA_583" hidden="1">[1]LIST_ALLOWED_VALUES!$A$738:$C$738</definedName>
    <definedName name="cROW_DATA_584" hidden="1">[1]LIST_ALLOWED_VALUES!$A$739:$AA$739</definedName>
    <definedName name="cROW_DATA_585" hidden="1">[1]LIST_ALLOWED_VALUES!$A$740:$AH$740</definedName>
    <definedName name="cROW_DATA_586" hidden="1">[1]LIST_ALLOWED_VALUES!$A$741:$C$741</definedName>
    <definedName name="cROW_DATA_587" hidden="1">[1]LIST_ALLOWED_VALUES!$A$742:$AA$742</definedName>
    <definedName name="cROW_DATA_588" hidden="1">[1]LIST_ALLOWED_VALUES!$A$743:$AH$743</definedName>
    <definedName name="cROW_DATA_589" hidden="1">[1]LIST_ALLOWED_VALUES!$A$744:$C$744</definedName>
    <definedName name="cROW_DATA_590" hidden="1">[1]LIST_ALLOWED_VALUES!$A$745:$AA$745</definedName>
    <definedName name="cROW_DATA_591" hidden="1">[1]LIST_ALLOWED_VALUES!$A$746:$AH$746</definedName>
    <definedName name="cROW_DATA_592" hidden="1">[1]LIST_ALLOWED_VALUES!$A$747:$C$747</definedName>
    <definedName name="cROW_DATA_593" hidden="1">[1]LIST_ALLOWED_VALUES!$A$748:$AA$748</definedName>
    <definedName name="cROW_DATA_594" hidden="1">[1]LIST_ALLOWED_VALUES!$A$749:$AH$749</definedName>
    <definedName name="cROW_DATA_595" hidden="1">[1]LIST_ALLOWED_VALUES!$A$750:$C$750</definedName>
    <definedName name="cROW_DATA_596" hidden="1">[1]LIST_ALLOWED_VALUES!$A$751:$AA$751</definedName>
    <definedName name="cROW_DATA_597" hidden="1">[1]LIST_ALLOWED_VALUES!$A$752:$AH$752</definedName>
    <definedName name="cROW_DATA_598" hidden="1">[1]LIST_ALLOWED_VALUES!$A$753:$C$753</definedName>
    <definedName name="cROW_DATA_599" hidden="1">[1]LIST_ALLOWED_VALUES!$A$754:$AA$754</definedName>
    <definedName name="cROW_DATA_600" hidden="1">[1]LIST_ALLOWED_VALUES!$A$755:$AH$755</definedName>
    <definedName name="cROW_DATA_601" hidden="1">[1]LIST_ALLOWED_VALUES!$A$756:$C$756</definedName>
    <definedName name="cROW_DATA_602" hidden="1">[1]LIST_ALLOWED_VALUES!$A$757:$AA$757</definedName>
    <definedName name="cROW_DATA_603" hidden="1">[1]LIST_ALLOWED_VALUES!$A$758:$AH$758</definedName>
    <definedName name="cROW_DATA_604" hidden="1">[1]LIST_ALLOWED_VALUES!$A$759:$C$759</definedName>
    <definedName name="cROW_DATA_605" hidden="1">[1]LIST_ALLOWED_VALUES!$A$760:$AA$760</definedName>
    <definedName name="cROW_DATA_606" hidden="1">[1]LIST_ALLOWED_VALUES!$A$761:$AH$761</definedName>
    <definedName name="cROW_DATA_607" hidden="1">[1]LIST_ALLOWED_VALUES!$A$762:$C$762</definedName>
    <definedName name="cROW_DATA_608" hidden="1">[1]LIST_ALLOWED_VALUES!$A$763:$AA$763</definedName>
    <definedName name="cROW_DATA_609" hidden="1">[1]LIST_ALLOWED_VALUES!$A$764:$AH$764</definedName>
    <definedName name="cROW_DATA_610" hidden="1">[1]LIST_ALLOWED_VALUES!$A$765:$C$765</definedName>
    <definedName name="cROW_DATA_611" hidden="1">[1]LIST_ALLOWED_VALUES!$A$766:$AA$766</definedName>
    <definedName name="cROW_DATA_612" hidden="1">[1]LIST_ALLOWED_VALUES!$A$767:$AH$767</definedName>
    <definedName name="cROW_DATA_613" hidden="1">[1]LIST_ALLOWED_VALUES!$A$768:$C$768</definedName>
    <definedName name="cROW_DATA_614" hidden="1">[1]LIST_ALLOWED_VALUES!$A$769:$AA$769</definedName>
    <definedName name="cROW_DATA_615" hidden="1">[1]LIST_ALLOWED_VALUES!$A$770:$AH$770</definedName>
    <definedName name="cROW_DATA_616" hidden="1">[1]LIST_ALLOWED_VALUES!$A$771:$C$771</definedName>
    <definedName name="cROW_DATA_617" hidden="1">[1]LIST_ALLOWED_VALUES!$A$772:$AA$772</definedName>
    <definedName name="cROW_DATA_618" hidden="1">[1]LIST_ALLOWED_VALUES!$A$773:$AH$773</definedName>
    <definedName name="cROW_DATA_619" hidden="1">[1]LIST_ALLOWED_VALUES!$A$774:$C$774</definedName>
    <definedName name="cROW_DATA_620" hidden="1">[1]LIST_ALLOWED_VALUES!$A$775:$AA$775</definedName>
    <definedName name="cROW_DATA_621" hidden="1">[1]LIST_ALLOWED_VALUES!$A$776:$AH$776</definedName>
    <definedName name="cROW_DATA_622" hidden="1">[1]LIST_ALLOWED_VALUES!$A$777:$C$777</definedName>
    <definedName name="cROW_DATA_623" hidden="1">[1]LIST_ALLOWED_VALUES!$A$778:$AA$778</definedName>
    <definedName name="cROW_DATA_624" hidden="1">[1]LIST_ALLOWED_VALUES!$A$779:$AH$779</definedName>
    <definedName name="cROW_DATA_625" hidden="1">[1]LIST_ALLOWED_VALUES!$A$780:$C$780</definedName>
    <definedName name="cROW_DATA_626" hidden="1">[1]LIST_ALLOWED_VALUES!$A$781:$AA$781</definedName>
    <definedName name="cROW_DATA_627" hidden="1">[1]LIST_ALLOWED_VALUES!$A$782:$AH$782</definedName>
    <definedName name="cROW_DATA_628" hidden="1">[1]LIST_ALLOWED_VALUES!$A$783:$C$783</definedName>
    <definedName name="cROW_DATA_629" hidden="1">[1]LIST_ALLOWED_VALUES!$A$784:$AA$784</definedName>
    <definedName name="cROW_DATA_630" hidden="1">[1]LIST_ALLOWED_VALUES!$A$785:$AH$785</definedName>
    <definedName name="cROW_DATA_631" hidden="1">[1]LIST_ALLOWED_VALUES!$A$786:$C$786</definedName>
    <definedName name="cROW_DATA_632" hidden="1">[1]LIST_ALLOWED_VALUES!$A$787:$AA$787</definedName>
    <definedName name="cROW_DATA_633" hidden="1">[1]LIST_ALLOWED_VALUES!$A$788:$AH$788</definedName>
    <definedName name="cROW_DATA_634" hidden="1">[1]LIST_ALLOWED_VALUES!$A$789:$C$789</definedName>
    <definedName name="cROW_DATA_635" hidden="1">[1]LIST_ALLOWED_VALUES!$A$790:$AA$790</definedName>
    <definedName name="cROW_DATA_636" hidden="1">[1]LIST_ALLOWED_VALUES!$A$791:$AH$791</definedName>
    <definedName name="cROW_DATA_637" hidden="1">[1]LIST_ALLOWED_VALUES!$A$792:$C$792</definedName>
    <definedName name="cROW_DATA_638" hidden="1">[1]LIST_ALLOWED_VALUES!$A$793:$AA$793</definedName>
    <definedName name="cROW_DATA_639" hidden="1">[1]LIST_ALLOWED_VALUES!$A$794:$AH$794</definedName>
    <definedName name="cROW_DATA_640" hidden="1">[1]LIST_ALLOWED_VALUES!$A$795:$C$795</definedName>
    <definedName name="cROW_DATA_641" hidden="1">[1]LIST_ALLOWED_VALUES!$A$796:$AA$796</definedName>
    <definedName name="cROW_DATA_642" hidden="1">[1]LIST_ALLOWED_VALUES!$A$797:$AH$797</definedName>
    <definedName name="cROW_DATA_643" hidden="1">[1]LIST_ALLOWED_VALUES!$A$798:$C$798</definedName>
    <definedName name="cROW_DATA_644" hidden="1">[1]LIST_ALLOWED_VALUES!$A$799:$AA$799</definedName>
    <definedName name="cROW_DATA_645" hidden="1">[1]LIST_ALLOWED_VALUES!$A$800:$AH$800</definedName>
    <definedName name="cROW_DATA_646" hidden="1">[1]LIST_ALLOWED_VALUES!$A$801:$C$801</definedName>
    <definedName name="cROW_DATA_647" hidden="1">[1]LIST_ALLOWED_VALUES!$A$802:$AA$802</definedName>
    <definedName name="cROW_DATA_648" hidden="1">[1]LIST_ALLOWED_VALUES!$A$803:$AH$803</definedName>
    <definedName name="cROW_DATA_649" hidden="1">[1]LIST_ALLOWED_VALUES!$A$804:$C$804</definedName>
    <definedName name="cROW_DATA_650" hidden="1">[1]LIST_ALLOWED_VALUES!$A$805:$AA$805</definedName>
    <definedName name="cROW_DATA_651" hidden="1">[1]LIST_ALLOWED_VALUES!$A$806:$AH$806</definedName>
    <definedName name="cROW_DATA_652" hidden="1">[1]LIST_ALLOWED_VALUES!$A$807:$C$807</definedName>
    <definedName name="cROW_DATA_653" hidden="1">[1]LIST_ALLOWED_VALUES!$A$808:$AA$808</definedName>
    <definedName name="cROW_DATA_654" hidden="1">[1]LIST_ALLOWED_VALUES!$A$809:$AH$809</definedName>
    <definedName name="cROW_DATA_655" hidden="1">[1]LIST_ALLOWED_VALUES!$A$810:$C$810</definedName>
    <definedName name="cROW_DATA_656" hidden="1">[1]LIST_ALLOWED_VALUES!$A$811:$AA$811</definedName>
    <definedName name="cROW_DATA_657" hidden="1">[1]LIST_ALLOWED_VALUES!$A$812:$AH$812</definedName>
    <definedName name="cROW_DATA_658" hidden="1">[1]LIST_ALLOWED_VALUES!$A$813:$C$813</definedName>
    <definedName name="cROW_DATA_659" hidden="1">[1]LIST_ALLOWED_VALUES!$A$814:$AA$814</definedName>
    <definedName name="cROW_DATA_660" hidden="1">[1]LIST_ALLOWED_VALUES!$A$815:$AH$815</definedName>
    <definedName name="cROW_DATA_661" hidden="1">[1]LIST_ALLOWED_VALUES!$A$816:$C$816</definedName>
    <definedName name="cROW_DATA_662" hidden="1">[1]LIST_ALLOWED_VALUES!$A$817:$AA$817</definedName>
    <definedName name="cROW_DATA_663" hidden="1">[1]LIST_ALLOWED_VALUES!$A$818:$AH$818</definedName>
    <definedName name="cROW_DATA_664" hidden="1">[1]LIST_ALLOWED_VALUES!$A$819:$C$819</definedName>
    <definedName name="cROW_DATA_665" hidden="1">[1]LIST_ALLOWED_VALUES!$A$820:$AA$820</definedName>
    <definedName name="cROW_DATA_666" hidden="1">[1]LIST_ALLOWED_VALUES!$A$821:$AH$821</definedName>
    <definedName name="cROW_DATA_667" hidden="1">[1]LIST_ALLOWED_VALUES!$A$822:$C$822</definedName>
    <definedName name="cROW_DATA_668" hidden="1">[1]LIST_ALLOWED_VALUES!$A$823:$AA$823</definedName>
    <definedName name="cROW_DATA_669" hidden="1">[1]LIST_ALLOWED_VALUES!$A$824:$AH$824</definedName>
    <definedName name="cROW_DATA_670" hidden="1">[1]LIST_ALLOWED_VALUES!$A$825:$C$825</definedName>
    <definedName name="cROW_DATA_671" hidden="1">[1]LIST_ALLOWED_VALUES!$A$826:$AA$826</definedName>
    <definedName name="cROW_DATA_672" hidden="1">[1]LIST_ALLOWED_VALUES!$A$827:$AH$827</definedName>
    <definedName name="cROW_DATA_673" hidden="1">[1]LIST_ALLOWED_VALUES!$A$828:$C$828</definedName>
    <definedName name="cROW_DATA_674" hidden="1">[1]LIST_ALLOWED_VALUES!$A$829:$AA$829</definedName>
    <definedName name="cROW_DATA_675" hidden="1">[1]LIST_ALLOWED_VALUES!$A$830:$AH$830</definedName>
    <definedName name="cROW_DATA_676" hidden="1">[1]LIST_ALLOWED_VALUES!$A$831:$C$831</definedName>
    <definedName name="cROW_DATA_677" hidden="1">[1]LIST_ALLOWED_VALUES!$A$832:$AA$832</definedName>
    <definedName name="cROW_DATA_678" hidden="1">[1]LIST_ALLOWED_VALUES!$A$833:$AH$833</definedName>
    <definedName name="cROW_DATA_679" hidden="1">[1]LIST_ALLOWED_VALUES!$A$834:$C$834</definedName>
    <definedName name="cROW_DATA_680" hidden="1">[1]LIST_ALLOWED_VALUES!$A$835:$AA$835</definedName>
    <definedName name="cROW_DATA_681" hidden="1">[1]LIST_ALLOWED_VALUES!$A$836:$AH$836</definedName>
    <definedName name="cROW_DATA_682" hidden="1">[1]LIST_ALLOWED_VALUES!$A$837:$C$837</definedName>
    <definedName name="cROW_DATA_683" hidden="1">[1]LIST_ALLOWED_VALUES!$A$838:$AA$838</definedName>
    <definedName name="cROW_DATA_684" hidden="1">[1]LIST_ALLOWED_VALUES!$A$839:$AH$839</definedName>
    <definedName name="cROW_DATA_685" hidden="1">[1]LIST_ALLOWED_VALUES!$A$840:$C$840</definedName>
    <definedName name="cROW_DATA_686" hidden="1">[1]LIST_ALLOWED_VALUES!$A$841:$AA$841</definedName>
    <definedName name="cROW_DATA_687" hidden="1">[1]LIST_ALLOWED_VALUES!$A$842:$AH$842</definedName>
    <definedName name="cROW_DATA_688" hidden="1">[1]LIST_ALLOWED_VALUES!$A$843:$C$843</definedName>
    <definedName name="cROW_DATA_689" hidden="1">[1]LIST_ALLOWED_VALUES!$A$844:$AA$844</definedName>
    <definedName name="cROW_DATA_690" hidden="1">[1]LIST_ALLOWED_VALUES!$A$845:$AH$845</definedName>
    <definedName name="cROW_DATA_691" hidden="1">[1]LIST_ALLOWED_VALUES!$A$846:$C$846</definedName>
    <definedName name="cROW_DATA_692" hidden="1">[1]LIST_ALLOWED_VALUES!$A$847:$AA$847</definedName>
    <definedName name="cROW_DATA_693" hidden="1">[1]LIST_ALLOWED_VALUES!$A$848:$AH$848</definedName>
    <definedName name="cROW_DATA_694" hidden="1">[1]LIST_ALLOWED_VALUES!$A$849:$C$849</definedName>
    <definedName name="cROW_DATA_695" hidden="1">[1]LIST_ALLOWED_VALUES!$A$850:$AA$850</definedName>
    <definedName name="cROW_DATA_696" hidden="1">[1]LIST_ALLOWED_VALUES!$A$851:$AH$851</definedName>
    <definedName name="cROW_DATA_697" hidden="1">[1]LIST_ALLOWED_VALUES!$A$852:$C$852</definedName>
    <definedName name="cROW_DATA_698" hidden="1">[1]LIST_ALLOWED_VALUES!$A$853:$AA$853</definedName>
    <definedName name="cROW_DATA_699" hidden="1">[1]LIST_ALLOWED_VALUES!$A$854:$AH$854</definedName>
    <definedName name="cROW_DATA_700" hidden="1">[1]LIST_ALLOWED_VALUES!$A$855:$C$855</definedName>
    <definedName name="cROW_DATA_701" hidden="1">[1]LIST_ALLOWED_VALUES!$A$856:$AA$856</definedName>
    <definedName name="cROW_DATA_702" hidden="1">[1]LIST_ALLOWED_VALUES!$A$857:$AH$857</definedName>
    <definedName name="cROW_DATA_703" hidden="1">[1]LIST_ALLOWED_VALUES!$A$858:$C$858</definedName>
    <definedName name="cROW_DATA_704" hidden="1">[1]LIST_ALLOWED_VALUES!$A$859:$AA$859</definedName>
    <definedName name="cROW_DATA_705" hidden="1">[1]LIST_ALLOWED_VALUES!$A$860:$AH$860</definedName>
    <definedName name="cROW_DATA_706" hidden="1">[1]LIST_ALLOWED_VALUES!$A$861:$C$861</definedName>
    <definedName name="cROW_DATA_707" hidden="1">[1]LIST_ALLOWED_VALUES!$A$862:$AA$862</definedName>
    <definedName name="cROW_DATA_708" hidden="1">[1]LIST_ALLOWED_VALUES!$A$863:$AH$863</definedName>
    <definedName name="cROW_DATA_709" hidden="1">[1]LIST_ALLOWED_VALUES!$A$864:$C$864</definedName>
    <definedName name="cROW_DATA_710" hidden="1">[1]LIST_ALLOWED_VALUES!$A$865:$AA$865</definedName>
    <definedName name="cROW_DATA_711" hidden="1">[1]LIST_ALLOWED_VALUES!$A$866:$AH$866</definedName>
    <definedName name="cROW_DATA_712" hidden="1">[1]LIST_ALLOWED_VALUES!$A$867:$C$867</definedName>
    <definedName name="cROW_DATA_713" hidden="1">[1]LIST_ALLOWED_VALUES!$A$868:$AA$868</definedName>
    <definedName name="cROW_DATA_714" hidden="1">[1]LIST_ALLOWED_VALUES!$A$869:$AH$869</definedName>
    <definedName name="cROW_DATA_715" hidden="1">[1]LIST_ALLOWED_VALUES!$A$870:$C$870</definedName>
    <definedName name="cROW_DATA_716" hidden="1">[1]LIST_ALLOWED_VALUES!$A$871:$AA$871</definedName>
    <definedName name="cROW_DATA_717" hidden="1">[1]LIST_ALLOWED_VALUES!$A$872:$AH$872</definedName>
    <definedName name="cROW_DATA_718" hidden="1">[1]LIST_ALLOWED_VALUES!$A$873:$C$873</definedName>
    <definedName name="cROW_DATA_719" hidden="1">[1]LIST_ALLOWED_VALUES!$A$874:$AA$874</definedName>
    <definedName name="cROW_DATA_720" hidden="1">[1]LIST_ALLOWED_VALUES!$A$875:$AH$875</definedName>
    <definedName name="cROW_DATA_721" hidden="1">[1]LIST_ALLOWED_VALUES!$A$876:$C$876</definedName>
    <definedName name="cROW_DATA_722" hidden="1">[1]LIST_ALLOWED_VALUES!$A$877:$AA$877</definedName>
    <definedName name="cROW_DATA_723" hidden="1">[1]LIST_ALLOWED_VALUES!$A$878:$AH$878</definedName>
    <definedName name="cROW_DATA_724" hidden="1">[1]LIST_ALLOWED_VALUES!$A$879:$C$879</definedName>
    <definedName name="cROW_DATA_725" hidden="1">[1]LIST_ALLOWED_VALUES!$A$880:$AA$880</definedName>
    <definedName name="cROW_DATA_726" hidden="1">[1]LIST_ALLOWED_VALUES!$A$881:$AH$881</definedName>
    <definedName name="cROW_DATA_727" hidden="1">[1]LIST_ALLOWED_VALUES!$A$882:$C$882</definedName>
    <definedName name="cROW_DATA_728" hidden="1">[1]LIST_ALLOWED_VALUES!$A$883:$AA$883</definedName>
    <definedName name="cROW_DATA_729" hidden="1">[1]LIST_ALLOWED_VALUES!$A$884:$AH$884</definedName>
    <definedName name="cROW_DATA_730" hidden="1">[1]LIST_ALLOWED_VALUES!$A$885:$C$885</definedName>
    <definedName name="cROW_DATA_731" hidden="1">[1]LIST_ALLOWED_VALUES!$A$886:$AA$886</definedName>
    <definedName name="cROW_DATA_732" hidden="1">[1]LIST_ALLOWED_VALUES!$A$887:$AH$887</definedName>
    <definedName name="cROW_DATA_733" hidden="1">[1]LIST_ALLOWED_VALUES!$A$888:$C$888</definedName>
    <definedName name="cROW_DATA_734" hidden="1">[1]LIST_ALLOWED_VALUES!$A$889:$AA$889</definedName>
    <definedName name="cROW_DATA_735" hidden="1">[1]LIST_ALLOWED_VALUES!$A$890:$AH$890</definedName>
    <definedName name="cROW_DATA_736" hidden="1">[1]LIST_ALLOWED_VALUES!$A$891:$C$891</definedName>
    <definedName name="cROW_DATA_737" hidden="1">[1]LIST_ALLOWED_VALUES!$A$892:$AA$892</definedName>
    <definedName name="cROW_DATA_738" hidden="1">[1]LIST_ALLOWED_VALUES!$A$893:$AH$893</definedName>
    <definedName name="cROW_DATA_739" hidden="1">[1]LIST_ALLOWED_VALUES!$A$894:$C$894</definedName>
    <definedName name="cROW_DATA_740" hidden="1">[1]LIST_ALLOWED_VALUES!$A$895:$AA$895</definedName>
    <definedName name="cROW_DATA_741" hidden="1">[1]LIST_ALLOWED_VALUES!$A$896:$AH$896</definedName>
    <definedName name="cROW_DATA_742" hidden="1">[1]LIST_ALLOWED_VALUES!$A$897:$C$897</definedName>
    <definedName name="cROW_DATA_743" hidden="1">[1]LIST_ALLOWED_VALUES!$A$898:$AA$898</definedName>
    <definedName name="cROW_DATA_744" hidden="1">[1]LIST_ALLOWED_VALUES!$A$899:$AH$899</definedName>
    <definedName name="cROW_DATA_745" hidden="1">[1]LIST_ALLOWED_VALUES!$A$900:$C$900</definedName>
    <definedName name="cROW_DATA_746" hidden="1">[1]LIST_ALLOWED_VALUES!$A$901:$AA$901</definedName>
    <definedName name="cROW_DATA_747" hidden="1">[1]LIST_ALLOWED_VALUES!$A$902:$AH$902</definedName>
    <definedName name="cROW_DATA_748" hidden="1">[1]LIST_ALLOWED_VALUES!$A$903:$C$903</definedName>
    <definedName name="cROW_DATA_749" hidden="1">[1]LIST_ALLOWED_VALUES!$A$904:$AA$904</definedName>
    <definedName name="cROW_DATA_750" hidden="1">[1]LIST_ALLOWED_VALUES!$A$905:$AH$905</definedName>
    <definedName name="cROW_DATA_751" hidden="1">[1]LIST_ALLOWED_VALUES!$A$906:$C$906</definedName>
    <definedName name="cROW_DATA_752" hidden="1">[1]LIST_ALLOWED_VALUES!$A$907:$AA$907</definedName>
    <definedName name="cROW_DATA_753" hidden="1">[1]LIST_ALLOWED_VALUES!$A$908:$AH$908</definedName>
    <definedName name="cROW_DATA_754" hidden="1">[1]LIST_ALLOWED_VALUES!$A$909:$C$909</definedName>
    <definedName name="cROW_DATA_755" hidden="1">[1]LIST_ALLOWED_VALUES!$A$910:$AA$910</definedName>
    <definedName name="cROW_DATA_756" hidden="1">[1]LIST_ALLOWED_VALUES!$A$911:$AH$911</definedName>
    <definedName name="cROW_DATA_757" hidden="1">[1]LIST_ALLOWED_VALUES!$A$912:$C$912</definedName>
    <definedName name="cROW_DATA_758" hidden="1">[1]LIST_ALLOWED_VALUES!$A$913:$AA$913</definedName>
    <definedName name="cROW_DATA_759" hidden="1">[1]LIST_ALLOWED_VALUES!$A$914:$AH$914</definedName>
    <definedName name="cROW_DATA_760" hidden="1">[1]LIST_ALLOWED_VALUES!$A$915:$C$915</definedName>
    <definedName name="cROW_DATA_761" hidden="1">[1]LIST_ALLOWED_VALUES!$A$916:$AA$916</definedName>
    <definedName name="cROW_DATA_762" hidden="1">[1]LIST_ALLOWED_VALUES!$A$917:$AH$917</definedName>
    <definedName name="cROW_DATA_763" hidden="1">[1]LIST_ALLOWED_VALUES!$A$918:$C$918</definedName>
    <definedName name="cROW_DATA_764" hidden="1">[1]LIST_ALLOWED_VALUES!$A$919:$AA$919</definedName>
    <definedName name="cROW_DATA_765" hidden="1">[1]LIST_ALLOWED_VALUES!$A$920:$AH$920</definedName>
    <definedName name="cROW_DATA_766" hidden="1">[1]LIST_ALLOWED_VALUES!$A$921:$C$921</definedName>
    <definedName name="ww">'[2]Все данные'!$B$17:$B$62418</definedName>
    <definedName name="Комплекс">Справочник!$A$2:$A$18</definedName>
    <definedName name="Предприятие">Справочник!$B$2:$B$19</definedName>
    <definedName name="Примечание">Справочник!#REF!</definedName>
    <definedName name="Стадия">Справочник!#REF!</definedName>
    <definedName name="Тип">один_комплект!$B$68:$B$56375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502" l="1"/>
  <c r="B9" i="1641"/>
  <c r="B8" i="1641"/>
  <c r="B11" i="1641"/>
  <c r="C17" i="1502"/>
  <c r="C22" i="1502"/>
  <c r="C24" i="1502"/>
  <c r="C18" i="1502"/>
  <c r="C19" i="1502"/>
  <c r="C21" i="1502"/>
  <c r="C20" i="1502"/>
  <c r="C23" i="1502"/>
  <c r="J18" i="1502"/>
  <c r="J19" i="1502"/>
  <c r="J22" i="1502"/>
  <c r="J20" i="1502"/>
  <c r="J17" i="1502"/>
  <c r="J21" i="1502"/>
  <c r="B12" i="1641" a="1"/>
  <c r="B12" i="1641" l="1"/>
  <c r="B16" i="1641"/>
  <c r="C37" i="1502"/>
  <c r="B13" i="1641"/>
  <c r="C30" i="1502"/>
  <c r="C13" i="1641"/>
  <c r="D13" i="1641"/>
  <c r="C36" i="1502"/>
  <c r="B14" i="1641"/>
  <c r="C38" i="1502"/>
  <c r="B15" i="1641"/>
  <c r="C35" i="1502"/>
  <c r="B17" i="1641"/>
  <c r="C39" i="1502"/>
  <c r="B20" i="1641"/>
  <c r="B18" i="1641"/>
  <c r="B19" i="1641"/>
  <c r="C32" i="1502"/>
  <c r="C34" i="1502"/>
  <c r="C29" i="1502"/>
  <c r="C33" i="1502"/>
  <c r="C31" i="1502"/>
  <c r="C40" i="1502"/>
  <c r="C41" i="1502"/>
  <c r="E17" i="1502" l="1"/>
  <c r="F17" i="1502"/>
  <c r="E3" i="1502"/>
  <c r="J42" i="1502"/>
  <c r="J58" i="1502"/>
  <c r="J70" i="1502"/>
  <c r="J102" i="1502"/>
  <c r="J107" i="1502"/>
  <c r="J113" i="1502"/>
  <c r="I18" i="1502"/>
  <c r="I19" i="1502"/>
  <c r="I20" i="1502"/>
  <c r="I21" i="1502"/>
  <c r="I22" i="1502"/>
  <c r="I23" i="1502"/>
  <c r="I24" i="1502"/>
  <c r="I25" i="1502"/>
  <c r="I26" i="1502"/>
  <c r="I27" i="1502"/>
  <c r="I28" i="1502"/>
  <c r="I29" i="1502"/>
  <c r="I30" i="1502"/>
  <c r="I31" i="1502"/>
  <c r="I32" i="1502"/>
  <c r="I33" i="1502"/>
  <c r="I34" i="1502"/>
  <c r="I35" i="1502"/>
  <c r="I36" i="1502"/>
  <c r="I37" i="1502"/>
  <c r="I38" i="1502"/>
  <c r="I39" i="1502"/>
  <c r="I40" i="1502"/>
  <c r="I41" i="1502"/>
  <c r="I42" i="1502"/>
  <c r="I43" i="1502"/>
  <c r="I44" i="1502"/>
  <c r="I45" i="1502"/>
  <c r="I46" i="1502"/>
  <c r="I47" i="1502"/>
  <c r="I48" i="1502"/>
  <c r="I49" i="1502"/>
  <c r="I50" i="1502"/>
  <c r="I51" i="1502"/>
  <c r="I52" i="1502"/>
  <c r="I53" i="1502"/>
  <c r="I54" i="1502"/>
  <c r="I55" i="1502"/>
  <c r="I56" i="1502"/>
  <c r="I57" i="1502"/>
  <c r="I58" i="1502"/>
  <c r="I59" i="1502"/>
  <c r="I60" i="1502"/>
  <c r="I61" i="1502"/>
  <c r="I62" i="1502"/>
  <c r="I63" i="1502"/>
  <c r="I64" i="1502"/>
  <c r="I65" i="1502"/>
  <c r="I66" i="1502"/>
  <c r="I67" i="1502"/>
  <c r="I68" i="1502"/>
  <c r="I69" i="1502"/>
  <c r="I70" i="1502"/>
  <c r="I71" i="1502"/>
  <c r="I72" i="1502"/>
  <c r="I73" i="1502"/>
  <c r="I74" i="1502"/>
  <c r="I75" i="1502"/>
  <c r="I76" i="1502"/>
  <c r="I77" i="1502"/>
  <c r="I78" i="1502"/>
  <c r="I79" i="1502"/>
  <c r="I80" i="1502"/>
  <c r="I81" i="1502"/>
  <c r="I82" i="1502"/>
  <c r="I83" i="1502"/>
  <c r="I84" i="1502"/>
  <c r="I85" i="1502"/>
  <c r="I86" i="1502"/>
  <c r="I87" i="1502"/>
  <c r="I88" i="1502"/>
  <c r="I89" i="1502"/>
  <c r="I90" i="1502"/>
  <c r="I91" i="1502"/>
  <c r="I92" i="1502"/>
  <c r="I93" i="1502"/>
  <c r="I94" i="1502"/>
  <c r="I95" i="1502"/>
  <c r="I96" i="1502"/>
  <c r="I97" i="1502"/>
  <c r="I98" i="1502"/>
  <c r="I99" i="1502"/>
  <c r="I100" i="1502"/>
  <c r="I101" i="1502"/>
  <c r="I102" i="1502"/>
  <c r="I103" i="1502"/>
  <c r="I104" i="1502"/>
  <c r="I105" i="1502"/>
  <c r="I106" i="1502"/>
  <c r="I107" i="1502"/>
  <c r="I108" i="1502"/>
  <c r="I109" i="1502"/>
  <c r="I110" i="1502"/>
  <c r="I111" i="1502"/>
  <c r="I112" i="1502"/>
  <c r="I113" i="1502"/>
  <c r="I114" i="1502"/>
  <c r="I115" i="1502"/>
  <c r="I116" i="1502"/>
  <c r="I117" i="1502"/>
  <c r="I118" i="1502"/>
  <c r="I119" i="1502"/>
  <c r="I120" i="1502"/>
  <c r="I121" i="1502"/>
  <c r="I122" i="1502"/>
  <c r="I123" i="1502"/>
  <c r="I124" i="1502"/>
  <c r="I125" i="1502"/>
  <c r="I126" i="1502"/>
  <c r="I127" i="1502"/>
  <c r="I128" i="1502"/>
  <c r="I129" i="1502"/>
  <c r="I130" i="1502"/>
  <c r="I131" i="1502"/>
  <c r="I132" i="1502"/>
  <c r="I133" i="1502"/>
  <c r="I134" i="1502"/>
  <c r="I135" i="1502"/>
  <c r="I136" i="1502"/>
  <c r="I137" i="1502"/>
  <c r="I138" i="1502"/>
  <c r="I139" i="1502"/>
  <c r="I140" i="1502"/>
  <c r="I141" i="1502"/>
  <c r="I142" i="1502"/>
  <c r="I143" i="1502"/>
  <c r="I144" i="1502"/>
  <c r="I17" i="1502"/>
  <c r="E1" i="1648"/>
  <c r="H42" i="1502"/>
  <c r="H18" i="1502"/>
  <c r="H19" i="1502"/>
  <c r="H20" i="1502"/>
  <c r="H21" i="1502"/>
  <c r="H22" i="1502"/>
  <c r="H23" i="1502"/>
  <c r="H24" i="1502"/>
  <c r="H25" i="1502"/>
  <c r="H26" i="1502"/>
  <c r="H27" i="1502"/>
  <c r="H28" i="1502"/>
  <c r="H29" i="1502"/>
  <c r="H30" i="1502"/>
  <c r="H31" i="1502"/>
  <c r="H32" i="1502"/>
  <c r="H33" i="1502"/>
  <c r="H34" i="1502"/>
  <c r="H35" i="1502"/>
  <c r="H36" i="1502"/>
  <c r="H37" i="1502"/>
  <c r="H38" i="1502"/>
  <c r="H39" i="1502"/>
  <c r="H40" i="1502"/>
  <c r="H41" i="1502"/>
  <c r="H43" i="1502"/>
  <c r="H44" i="1502"/>
  <c r="H45" i="1502"/>
  <c r="H46" i="1502"/>
  <c r="H47" i="1502"/>
  <c r="H48" i="1502"/>
  <c r="H49" i="1502"/>
  <c r="H50" i="1502"/>
  <c r="H51" i="1502"/>
  <c r="H52" i="1502"/>
  <c r="H53" i="1502"/>
  <c r="H54" i="1502"/>
  <c r="H55" i="1502"/>
  <c r="H56" i="1502"/>
  <c r="H57" i="1502"/>
  <c r="H58" i="1502"/>
  <c r="H59" i="1502"/>
  <c r="H60" i="1502"/>
  <c r="H61" i="1502"/>
  <c r="H62" i="1502"/>
  <c r="H63" i="1502"/>
  <c r="H64" i="1502"/>
  <c r="H65" i="1502"/>
  <c r="H66" i="1502"/>
  <c r="H67" i="1502"/>
  <c r="H68" i="1502"/>
  <c r="H69" i="1502"/>
  <c r="H70" i="1502"/>
  <c r="H71" i="1502"/>
  <c r="H72" i="1502"/>
  <c r="H73" i="1502"/>
  <c r="H74" i="1502"/>
  <c r="H75" i="1502"/>
  <c r="H76" i="1502"/>
  <c r="H77" i="1502"/>
  <c r="H78" i="1502"/>
  <c r="H79" i="1502"/>
  <c r="H80" i="1502"/>
  <c r="H81" i="1502"/>
  <c r="H82" i="1502"/>
  <c r="H83" i="1502"/>
  <c r="H84" i="1502"/>
  <c r="H85" i="1502"/>
  <c r="H86" i="1502"/>
  <c r="H87" i="1502"/>
  <c r="H88" i="1502"/>
  <c r="H89" i="1502"/>
  <c r="H90" i="1502"/>
  <c r="H91" i="1502"/>
  <c r="H92" i="1502"/>
  <c r="H93" i="1502"/>
  <c r="H94" i="1502"/>
  <c r="H95" i="1502"/>
  <c r="H96" i="1502"/>
  <c r="H97" i="1502"/>
  <c r="H98" i="1502"/>
  <c r="H99" i="1502"/>
  <c r="H100" i="1502"/>
  <c r="H101" i="1502"/>
  <c r="H102" i="1502"/>
  <c r="H103" i="1502"/>
  <c r="H104" i="1502"/>
  <c r="H105" i="1502"/>
  <c r="H106" i="1502"/>
  <c r="H107" i="1502"/>
  <c r="H108" i="1502"/>
  <c r="H109" i="1502"/>
  <c r="H110" i="1502"/>
  <c r="H111" i="1502"/>
  <c r="H112" i="1502"/>
  <c r="H113" i="1502"/>
  <c r="H114" i="1502"/>
  <c r="H115" i="1502"/>
  <c r="H116" i="1502"/>
  <c r="H117" i="1502"/>
  <c r="H118" i="1502"/>
  <c r="H119" i="1502"/>
  <c r="H120" i="1502"/>
  <c r="H121" i="1502"/>
  <c r="H122" i="1502"/>
  <c r="H123" i="1502"/>
  <c r="H124" i="1502"/>
  <c r="H125" i="1502"/>
  <c r="H126" i="1502"/>
  <c r="H127" i="1502"/>
  <c r="H128" i="1502"/>
  <c r="H129" i="1502"/>
  <c r="H130" i="1502"/>
  <c r="H131" i="1502"/>
  <c r="H132" i="1502"/>
  <c r="H133" i="1502"/>
  <c r="H134" i="1502"/>
  <c r="H135" i="1502"/>
  <c r="H136" i="1502"/>
  <c r="H137" i="1502"/>
  <c r="H138" i="1502"/>
  <c r="H139" i="1502"/>
  <c r="H140" i="1502"/>
  <c r="H141" i="1502"/>
  <c r="H142" i="1502"/>
  <c r="H143" i="1502"/>
  <c r="H144" i="1502"/>
  <c r="H17" i="1502"/>
  <c r="F18" i="1502"/>
  <c r="F19" i="1502"/>
  <c r="F20" i="1502"/>
  <c r="F21" i="1502"/>
  <c r="F22" i="1502"/>
  <c r="F23" i="1502"/>
  <c r="F24" i="1502"/>
  <c r="F25" i="1502"/>
  <c r="F26" i="1502"/>
  <c r="F27" i="1502"/>
  <c r="F28" i="1502"/>
  <c r="F29" i="1502"/>
  <c r="F30" i="1502"/>
  <c r="F31" i="1502"/>
  <c r="F32" i="1502"/>
  <c r="F33" i="1502"/>
  <c r="F34" i="1502"/>
  <c r="F35" i="1502"/>
  <c r="F36" i="1502"/>
  <c r="F37" i="1502"/>
  <c r="F38" i="1502"/>
  <c r="F39" i="1502"/>
  <c r="F40" i="1502"/>
  <c r="F41" i="1502"/>
  <c r="F42" i="1502"/>
  <c r="F43" i="1502"/>
  <c r="F44" i="1502"/>
  <c r="F45" i="1502"/>
  <c r="F46" i="1502"/>
  <c r="F47" i="1502"/>
  <c r="F48" i="1502"/>
  <c r="F49" i="1502"/>
  <c r="F50" i="1502"/>
  <c r="F51" i="1502"/>
  <c r="F52" i="1502"/>
  <c r="F53" i="1502"/>
  <c r="F54" i="1502"/>
  <c r="F55" i="1502"/>
  <c r="F56" i="1502"/>
  <c r="F57" i="1502"/>
  <c r="F58" i="1502"/>
  <c r="F59" i="1502"/>
  <c r="F60" i="1502"/>
  <c r="F61" i="1502"/>
  <c r="F62" i="1502"/>
  <c r="F63" i="1502"/>
  <c r="F64" i="1502"/>
  <c r="F65" i="1502"/>
  <c r="F66" i="1502"/>
  <c r="F67" i="1502"/>
  <c r="F68" i="1502"/>
  <c r="F69" i="1502"/>
  <c r="F70" i="1502"/>
  <c r="F71" i="1502"/>
  <c r="F72" i="1502"/>
  <c r="F73" i="1502"/>
  <c r="F74" i="1502"/>
  <c r="F75" i="1502"/>
  <c r="F76" i="1502"/>
  <c r="F77" i="1502"/>
  <c r="F78" i="1502"/>
  <c r="F79" i="1502"/>
  <c r="F80" i="1502"/>
  <c r="F81" i="1502"/>
  <c r="F82" i="1502"/>
  <c r="F83" i="1502"/>
  <c r="F84" i="1502"/>
  <c r="F85" i="1502"/>
  <c r="F86" i="1502"/>
  <c r="F87" i="1502"/>
  <c r="F88" i="1502"/>
  <c r="F89" i="1502"/>
  <c r="F90" i="1502"/>
  <c r="F91" i="1502"/>
  <c r="F92" i="1502"/>
  <c r="F93" i="1502"/>
  <c r="F94" i="1502"/>
  <c r="F95" i="1502"/>
  <c r="F96" i="1502"/>
  <c r="F97" i="1502"/>
  <c r="F98" i="1502"/>
  <c r="F99" i="1502"/>
  <c r="F100" i="1502"/>
  <c r="F101" i="1502"/>
  <c r="F102" i="1502"/>
  <c r="F103" i="1502"/>
  <c r="F104" i="1502"/>
  <c r="F105" i="1502"/>
  <c r="F106" i="1502"/>
  <c r="F107" i="1502"/>
  <c r="F108" i="1502"/>
  <c r="F109" i="1502"/>
  <c r="F110" i="1502"/>
  <c r="F111" i="1502"/>
  <c r="F112" i="1502"/>
  <c r="F113" i="1502"/>
  <c r="F114" i="1502"/>
  <c r="F115" i="1502"/>
  <c r="F116" i="1502"/>
  <c r="F117" i="1502"/>
  <c r="F118" i="1502"/>
  <c r="F119" i="1502"/>
  <c r="F120" i="1502"/>
  <c r="F121" i="1502"/>
  <c r="F122" i="1502"/>
  <c r="F123" i="1502"/>
  <c r="F124" i="1502"/>
  <c r="F125" i="1502"/>
  <c r="F126" i="1502"/>
  <c r="F127" i="1502"/>
  <c r="F128" i="1502"/>
  <c r="F129" i="1502"/>
  <c r="F130" i="1502"/>
  <c r="F131" i="1502"/>
  <c r="F132" i="1502"/>
  <c r="F133" i="1502"/>
  <c r="F134" i="1502"/>
  <c r="F135" i="1502"/>
  <c r="F136" i="1502"/>
  <c r="F137" i="1502"/>
  <c r="F138" i="1502"/>
  <c r="F139" i="1502"/>
  <c r="F140" i="1502"/>
  <c r="F141" i="1502"/>
  <c r="F142" i="1502"/>
  <c r="F143" i="1502"/>
  <c r="F144" i="1502"/>
  <c r="E18" i="1502"/>
  <c r="E19" i="1502"/>
  <c r="E20" i="1502"/>
  <c r="E21" i="1502"/>
  <c r="E22" i="1502"/>
  <c r="E23" i="1502"/>
  <c r="E24" i="1502"/>
  <c r="E25" i="1502"/>
  <c r="E26" i="1502"/>
  <c r="E27" i="1502"/>
  <c r="E28" i="1502"/>
  <c r="E29" i="1502"/>
  <c r="E30" i="1502"/>
  <c r="E31" i="1502"/>
  <c r="E32" i="1502"/>
  <c r="E33" i="1502"/>
  <c r="E34" i="1502"/>
  <c r="E35" i="1502"/>
  <c r="E36" i="1502"/>
  <c r="E37" i="1502"/>
  <c r="E38" i="1502"/>
  <c r="E39" i="1502"/>
  <c r="E40" i="1502"/>
  <c r="E41" i="1502"/>
  <c r="E42" i="1502"/>
  <c r="E43" i="1502"/>
  <c r="E44" i="1502"/>
  <c r="E45" i="1502"/>
  <c r="E46" i="1502"/>
  <c r="E47" i="1502"/>
  <c r="E48" i="1502"/>
  <c r="E49" i="1502"/>
  <c r="E50" i="1502"/>
  <c r="E51" i="1502"/>
  <c r="E52" i="1502"/>
  <c r="E53" i="1502"/>
  <c r="E54" i="1502"/>
  <c r="E55" i="1502"/>
  <c r="E56" i="1502"/>
  <c r="E57" i="1502"/>
  <c r="E58" i="1502"/>
  <c r="E59" i="1502"/>
  <c r="E60" i="1502"/>
  <c r="E61" i="1502"/>
  <c r="E62" i="1502"/>
  <c r="E63" i="1502"/>
  <c r="E64" i="1502"/>
  <c r="E65" i="1502"/>
  <c r="E66" i="1502"/>
  <c r="E67" i="1502"/>
  <c r="E68" i="1502"/>
  <c r="E69" i="1502"/>
  <c r="E70" i="1502"/>
  <c r="E71" i="1502"/>
  <c r="E72" i="1502"/>
  <c r="E73" i="1502"/>
  <c r="E74" i="1502"/>
  <c r="E75" i="1502"/>
  <c r="E76" i="1502"/>
  <c r="E77" i="1502"/>
  <c r="E78" i="1502"/>
  <c r="E79" i="1502"/>
  <c r="E80" i="1502"/>
  <c r="E81" i="1502"/>
  <c r="E82" i="1502"/>
  <c r="E83" i="1502"/>
  <c r="E84" i="1502"/>
  <c r="E85" i="1502"/>
  <c r="E86" i="1502"/>
  <c r="E87" i="1502"/>
  <c r="E88" i="1502"/>
  <c r="E89" i="1502"/>
  <c r="E90" i="1502"/>
  <c r="E91" i="1502"/>
  <c r="E92" i="1502"/>
  <c r="E93" i="1502"/>
  <c r="E94" i="1502"/>
  <c r="E95" i="1502"/>
  <c r="E96" i="1502"/>
  <c r="E97" i="1502"/>
  <c r="E98" i="1502"/>
  <c r="E99" i="1502"/>
  <c r="E100" i="1502"/>
  <c r="E101" i="1502"/>
  <c r="E102" i="1502"/>
  <c r="E103" i="1502"/>
  <c r="E104" i="1502"/>
  <c r="E105" i="1502"/>
  <c r="E106" i="1502"/>
  <c r="E107" i="1502"/>
  <c r="E108" i="1502"/>
  <c r="E109" i="1502"/>
  <c r="E110" i="1502"/>
  <c r="E111" i="1502"/>
  <c r="E112" i="1502"/>
  <c r="E113" i="1502"/>
  <c r="E114" i="1502"/>
  <c r="E115" i="1502"/>
  <c r="E116" i="1502"/>
  <c r="E117" i="1502"/>
  <c r="E118" i="1502"/>
  <c r="E119" i="1502"/>
  <c r="E120" i="1502"/>
  <c r="E121" i="1502"/>
  <c r="E122" i="1502"/>
  <c r="E123" i="1502"/>
  <c r="E124" i="1502"/>
  <c r="E125" i="1502"/>
  <c r="E126" i="1502"/>
  <c r="E127" i="1502"/>
  <c r="E128" i="1502"/>
  <c r="E129" i="1502"/>
  <c r="E130" i="1502"/>
  <c r="E131" i="1502"/>
  <c r="E132" i="1502"/>
  <c r="E133" i="1502"/>
  <c r="E134" i="1502"/>
  <c r="E135" i="1502"/>
  <c r="E136" i="1502"/>
  <c r="E137" i="1502"/>
  <c r="E138" i="1502"/>
  <c r="E139" i="1502"/>
  <c r="E140" i="1502"/>
  <c r="E141" i="1502"/>
  <c r="E142" i="1502"/>
  <c r="E143" i="1502"/>
  <c r="E144" i="1502"/>
  <c r="E16" i="150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<sst xmlns="http://schemas.openxmlformats.org/spreadsheetml/2006/main" count="754" uniqueCount="369">
  <si>
    <t>Позиция</t>
  </si>
  <si>
    <t>Единица измерения</t>
  </si>
  <si>
    <t>Количество</t>
  </si>
  <si>
    <t>Примечание</t>
  </si>
  <si>
    <t>Наименование и техническая характеристика</t>
  </si>
  <si>
    <t>Код продукции</t>
  </si>
  <si>
    <t>Завод-изготовитель, поставщик</t>
  </si>
  <si>
    <t>№</t>
  </si>
  <si>
    <t>Спецификация оборудования, изделий и материалов</t>
  </si>
  <si>
    <t>Имя столбца</t>
  </si>
  <si>
    <t>D</t>
  </si>
  <si>
    <t>E</t>
  </si>
  <si>
    <t>M</t>
  </si>
  <si>
    <t>F</t>
  </si>
  <si>
    <t xml:space="preserve">Заказчик : </t>
  </si>
  <si>
    <t xml:space="preserve">Объект : </t>
  </si>
  <si>
    <t xml:space="preserve">Проект : </t>
  </si>
  <si>
    <t xml:space="preserve">ШИФР : </t>
  </si>
  <si>
    <t xml:space="preserve">Документ : </t>
  </si>
  <si>
    <t xml:space="preserve">Разработал : </t>
  </si>
  <si>
    <t xml:space="preserve">Проверил : </t>
  </si>
  <si>
    <t xml:space="preserve">Начальник : </t>
  </si>
  <si>
    <t xml:space="preserve">ГИП : </t>
  </si>
  <si>
    <t>Описание шаблона</t>
  </si>
  <si>
    <t xml:space="preserve">Н.контроль : </t>
  </si>
  <si>
    <t>Q</t>
  </si>
  <si>
    <t xml:space="preserve">ДАТА : </t>
  </si>
  <si>
    <t xml:space="preserve">Версия : </t>
  </si>
  <si>
    <t xml:space="preserve">Комплекс : </t>
  </si>
  <si>
    <t>G</t>
  </si>
  <si>
    <t>I</t>
  </si>
  <si>
    <t>P</t>
  </si>
  <si>
    <t>R</t>
  </si>
  <si>
    <t>T</t>
  </si>
  <si>
    <t>U57</t>
  </si>
  <si>
    <t>Новый лист</t>
  </si>
  <si>
    <t>шт.</t>
  </si>
  <si>
    <t>Стадия :</t>
  </si>
  <si>
    <t>Масса 1 ед., кг</t>
  </si>
  <si>
    <t>Тип, марка, 
обозначение документа, опросного листа</t>
  </si>
  <si>
    <t>ИД ТМЦ
( Тип )</t>
  </si>
  <si>
    <t>Примечание
( отображается только на этом листе )</t>
  </si>
  <si>
    <t xml:space="preserve"> Количество для заказа</t>
  </si>
  <si>
    <t>Инвестиционный проект :</t>
  </si>
  <si>
    <t>ИЗМ :</t>
  </si>
  <si>
    <t>Кол.уч. :</t>
  </si>
  <si>
    <t xml:space="preserve">Лист : </t>
  </si>
  <si>
    <t>№ док. :</t>
  </si>
  <si>
    <t>Дата :</t>
  </si>
  <si>
    <t>Регистрация изменений</t>
  </si>
  <si>
    <t xml:space="preserve"> </t>
  </si>
  <si>
    <t>Чайка</t>
  </si>
  <si>
    <t>Шифр</t>
  </si>
  <si>
    <t>Проект, наименование</t>
  </si>
  <si>
    <t>КД</t>
  </si>
  <si>
    <t>Иванова</t>
  </si>
  <si>
    <t>Короткий</t>
  </si>
  <si>
    <t>ЭСК-69192504-24/374-КД1</t>
  </si>
  <si>
    <t>ЭСК-69192504-24/374-КД2</t>
  </si>
  <si>
    <t>ЭСК-69192504-24/374-КД3</t>
  </si>
  <si>
    <t>Блок-контейнер для пожаротушения ПХДП-4. 
Шкаф силовой ПЭСПЗ.</t>
  </si>
  <si>
    <t>Блок-контейнер для пожаротушения ПХДП-7. 
Шкаф силовой ПЭСПЗ.</t>
  </si>
  <si>
    <t>Блок-контейнер для пожаротушения ПХДП-8. 
Шкаф силовой ПЭСПЗ.</t>
  </si>
  <si>
    <t>02.2025</t>
  </si>
  <si>
    <t>Выключатель нагрузки OptiSwitch DI-3-800-3P</t>
  </si>
  <si>
    <t>Устройство для монтажа рукоятки OptiSwitch DI-630~800А</t>
  </si>
  <si>
    <t>Контакты вспомогательные 1NO+1NC (1з+1р) OptiSwitch DI-3-400~800A</t>
  </si>
  <si>
    <t>Рукоятка OptiSwitch DI-200~800А</t>
  </si>
  <si>
    <t>Переходник 520 мм для рукояток управления TwinBlock 315-800А EKF</t>
  </si>
  <si>
    <t>Блок автоматического ввода резерва OptiSave H-243-У3</t>
  </si>
  <si>
    <t>OptiMat D630N-MR1.1-У3</t>
  </si>
  <si>
    <t>Комплект контактов вспомогательных OptiMat D-УХЛ3-4шт</t>
  </si>
  <si>
    <t>Контакт вспомогательный ВК/СК1/СК2-OptiMat D-УХЛ3</t>
  </si>
  <si>
    <t>Крышка клеммная OptiMat D400...630-УХЛ3-2шт</t>
  </si>
  <si>
    <t>Расширитель полюсов OptiMat D400, D630-УХЛ3-короткий-3 шт</t>
  </si>
  <si>
    <t>Привод двигательный OptiMat D400...630-230AC-УХЛ3</t>
  </si>
  <si>
    <t>Блок распределительный, 18 точек подключения 2,5 кв.мм, синий</t>
  </si>
  <si>
    <t>Блок распределительный, 18 точек подключения 2,5 кв.мм, серый</t>
  </si>
  <si>
    <t>Блок распределительный, 18 точек подключения 2,5 кв.мм, красный</t>
  </si>
  <si>
    <t>Адаптер для вертикального монтажа DTP1 на рейку шириной 35мм</t>
  </si>
  <si>
    <t>Выключатель автоматический OptiDin BM63-3C6-10-УХЛ3</t>
  </si>
  <si>
    <t>Выключатель автоматический OptiDin BM63-2C6-10-УХЛ3</t>
  </si>
  <si>
    <t>Контактор модульный OptiDin MK-100-2011-230AC</t>
  </si>
  <si>
    <t>Модуль защиты от коммутационных перенапряжений OptiSave-RC-УХЛ4</t>
  </si>
  <si>
    <t>Лампа AD22DS(LED) матрица D22мм красный 230В-КЭАЗ</t>
  </si>
  <si>
    <t>Лампа AD22DS(LED) матрица D22мм зеленый 230В-КЭАЗ</t>
  </si>
  <si>
    <t>Измеритель показателей качества электрической энергии</t>
  </si>
  <si>
    <r>
      <t>Трансформатор тока шинный ТОП 0,</t>
    </r>
    <r>
      <rPr>
        <sz val="11"/>
        <color rgb="FFFF0000"/>
        <rFont val="ISOCPEUR"/>
        <family val="2"/>
        <charset val="204"/>
        <scheme val="minor"/>
      </rPr>
      <t>66Б</t>
    </r>
    <r>
      <rPr>
        <sz val="11"/>
        <color theme="1"/>
        <rFont val="ISOCPEUR"/>
        <family val="2"/>
        <charset val="204"/>
        <scheme val="minor"/>
      </rPr>
      <t xml:space="preserve"> - 0,5 - 800/5, УЗ, ТУ 25-7504.178-2004</t>
    </r>
  </si>
  <si>
    <t>Шинная клемма для кабеля, сечение шины 5 мм, кабель 1,5-16 мм</t>
  </si>
  <si>
    <t>Выключатель автоматический для защиты двигателя OptiMat T630L ETA-M 630A 3P</t>
  </si>
  <si>
    <t>Выключатель автоматический OptiDin BM63-1C6-10-УХЛ3</t>
  </si>
  <si>
    <t>Импульсный источник бесперебойного питания</t>
  </si>
  <si>
    <t>Батарея аккумуляторная 12V / 7Ah</t>
  </si>
  <si>
    <t>Шина соединительная PIN(штырь)-3Р-63А-(дл.1м)-КЭАЗ</t>
  </si>
  <si>
    <t>Заглушка на соединительную шину 3 фазную-КЭАЗ</t>
  </si>
  <si>
    <t>Клемма вводная для модульного оборудования КВМ 4-25мм2 (боковой ввод)</t>
  </si>
  <si>
    <t>Шина латунная в корпусе на DIN рейку 1 полюс до 63A 11конт.</t>
  </si>
  <si>
    <t>Шина "0" PE 8x12мм 16 отверстий латунь с контактной пластиной 2 зелёных угловых изолятора EKF PROxima</t>
  </si>
  <si>
    <t>Бокс для установки АКБ на дин-рейку</t>
  </si>
  <si>
    <t>Выключатель автоматический OptiDin BM63-1C16-10-УХЛ3</t>
  </si>
  <si>
    <t>Комплект, крыша и основание, для шкафов CQE, 1200 x 600 мм</t>
  </si>
  <si>
    <t>Стойки вертикальные, В=2200мм, без дополнительных креплений, 4шт RAL7035</t>
  </si>
  <si>
    <t>Рым-болты, М12, 1 упаковка - 4 шт.</t>
  </si>
  <si>
    <t>Панели боковые, для шкафов CQE 2200 x 600мм, 1 упаковка - 2шт.</t>
  </si>
  <si>
    <t>Панель задняя, для шкафов DAE/CQE, 2200 x 1200 мм</t>
  </si>
  <si>
    <t>Дверь сплошная двустворчатая для шкафов CQE/DAE ВхШ 2200х1200 мм (красная RAL3020)</t>
  </si>
  <si>
    <t>Монтажная плата, для шкафов DAE/CQE 2200 x 1200 мм</t>
  </si>
  <si>
    <t>Комплект угловых элементов с пластиковыми заглушками, В =200 мм, 1 кмп =4 шт.</t>
  </si>
  <si>
    <t>Комплект панелей цоколя, Ш/Г=1200 мм, В=200 мм, 1 кмп = 2 шт.</t>
  </si>
  <si>
    <t>Комплект панелей цоколя, Ш/Г=600 мм, В=200 мм, 1 кмп = 2 шт.</t>
  </si>
  <si>
    <t>Фиксаторы для цоколя 200 мм, 1 комплект - 4 шт.</t>
  </si>
  <si>
    <t>Карман для документации, металлический, для дверей шириной 600мм</t>
  </si>
  <si>
    <t>Рейки для фиксации кабеля, для шкафов DAE/CQE Ш=1200мм, 1 упаковка - 2шт.</t>
  </si>
  <si>
    <t>Панель крыши с щеточным вводом для IT CQE шириной 600мм, RAL7011</t>
  </si>
  <si>
    <t xml:space="preserve">Держатель монтажной платы CQE для реек R5PDL </t>
  </si>
  <si>
    <t>Пластина со щетками шириной 600, глубиной 210мм</t>
  </si>
  <si>
    <t>Центральный пакет глубиной 600 глухой</t>
  </si>
  <si>
    <t>Заглушка шириной 600, глубиной 72 мм</t>
  </si>
  <si>
    <t>Рейка специальная боковая для корпусов CQE &amp; CQE N, Ш=600 мм, упаковка - 4 ш</t>
  </si>
  <si>
    <t>Рейка усиленная для тяжелого оборудования для корпусов CQE, Ш=1200 мм, упаковка - 2 шт.</t>
  </si>
  <si>
    <t>Рейки боковые, для шкафов CQE глубиной 600мм, 1 упаковка - 4шт.</t>
  </si>
  <si>
    <t>Рейки поперечные, для шкафов CQE Ш=1200мм, 1 упаковка - 4шт.</t>
  </si>
  <si>
    <t>Рейка боковая, широкая, для шкафов CQE глубиной 600 мм, 1 упаковка -4шт.</t>
  </si>
  <si>
    <t>Держатель концевого выключателя R5MC для CQE &amp; CQE N</t>
  </si>
  <si>
    <t>Рейка дверная горизонтальная для корпусов CQE &amp; CQE N, Ш=600 мм, упаковка - 10 шт.</t>
  </si>
  <si>
    <t>DIN-рейка 35х7,5 мм 2000мм</t>
  </si>
  <si>
    <t>Кронштейн TST 1 уп. 10шт</t>
  </si>
  <si>
    <t>DIN-рейка C1F</t>
  </si>
  <si>
    <t>Кабельный зажим для С-профиля 18-22 мм</t>
  </si>
  <si>
    <t>Концевой выключатель с двумя контактами, нормально открытый + нормально закрытый (NO+NC)</t>
  </si>
  <si>
    <t>Термостат 0…+60°C, NO-контакт</t>
  </si>
  <si>
    <t>Короба</t>
  </si>
  <si>
    <t>Короб серый. RL12 80×100</t>
  </si>
  <si>
    <t>Короб серый. RL12 40×40</t>
  </si>
  <si>
    <t>Короб серый. RL12 40×100</t>
  </si>
  <si>
    <t>Фиксаторы DUCTAFIX для короба</t>
  </si>
  <si>
    <t>Клеммы</t>
  </si>
  <si>
    <t>Двухвыводные клеммы KHB 2,5-2</t>
  </si>
  <si>
    <t>Крышка K-KHB 2,5/10-2</t>
  </si>
  <si>
    <t>Концевой стопор</t>
  </si>
  <si>
    <t>Маркировка УМК 5. Печать 1-10, горизонтальная печать</t>
  </si>
  <si>
    <t>Маркировка УМК 5. Печать 11-20, горизонтальная печать</t>
  </si>
  <si>
    <t>Материалы</t>
  </si>
  <si>
    <t>П-образный профиль для защиты кромок, 10м</t>
  </si>
  <si>
    <t>Ступенчатый шинодержатель, до 630А, 4 полюса</t>
  </si>
  <si>
    <t>Изолятор шинный 65х41 М8</t>
  </si>
  <si>
    <t>Изолятор шинный 40х46 М8</t>
  </si>
  <si>
    <t>Изолятор шинный 45х46 М8</t>
  </si>
  <si>
    <t>Монтажные базы для двух хомутов</t>
  </si>
  <si>
    <t>Самонарезные винты М4.8х12</t>
  </si>
  <si>
    <r>
      <t xml:space="preserve">Наконечник кабельный кольцевой для жилы </t>
    </r>
    <r>
      <rPr>
        <b/>
        <sz val="11"/>
        <color theme="1"/>
        <rFont val="ISOCPEUR"/>
        <family val="2"/>
        <charset val="204"/>
        <scheme val="minor"/>
      </rPr>
      <t>95к</t>
    </r>
    <r>
      <rPr>
        <sz val="11"/>
        <color theme="1"/>
        <rFont val="ISOCPEUR"/>
        <family val="2"/>
        <charset val="204"/>
        <scheme val="minor"/>
      </rPr>
      <t xml:space="preserve">в.мм под болт </t>
    </r>
    <r>
      <rPr>
        <b/>
        <sz val="11"/>
        <color theme="1"/>
        <rFont val="ISOCPEUR"/>
        <family val="2"/>
        <charset val="204"/>
        <scheme val="minor"/>
      </rPr>
      <t>М8</t>
    </r>
  </si>
  <si>
    <r>
      <t xml:space="preserve">Наконечник кабельный кольцевой для жилы </t>
    </r>
    <r>
      <rPr>
        <b/>
        <sz val="11"/>
        <color theme="1"/>
        <rFont val="ISOCPEUR"/>
        <family val="2"/>
        <charset val="204"/>
        <scheme val="minor"/>
      </rPr>
      <t>150к</t>
    </r>
    <r>
      <rPr>
        <sz val="11"/>
        <color theme="1"/>
        <rFont val="ISOCPEUR"/>
        <family val="2"/>
        <charset val="204"/>
        <scheme val="minor"/>
      </rPr>
      <t xml:space="preserve">в.мм под болт </t>
    </r>
    <r>
      <rPr>
        <b/>
        <sz val="11"/>
        <color theme="1"/>
        <rFont val="ISOCPEUR"/>
        <family val="2"/>
        <charset val="204"/>
        <scheme val="minor"/>
      </rPr>
      <t>М12</t>
    </r>
    <r>
      <rPr>
        <sz val="11"/>
        <color theme="1"/>
        <rFont val="ISOCPEUR"/>
        <family val="2"/>
        <charset val="204"/>
        <scheme val="minor"/>
      </rPr>
      <t xml:space="preserve"> (прямой)</t>
    </r>
  </si>
  <si>
    <r>
      <t xml:space="preserve">Наконечник кабельный кольцевой для жилы </t>
    </r>
    <r>
      <rPr>
        <b/>
        <sz val="11"/>
        <color theme="1"/>
        <rFont val="ISOCPEUR"/>
        <family val="2"/>
        <charset val="204"/>
        <scheme val="minor"/>
      </rPr>
      <t>150к</t>
    </r>
    <r>
      <rPr>
        <sz val="11"/>
        <color theme="1"/>
        <rFont val="ISOCPEUR"/>
        <family val="2"/>
        <charset val="204"/>
        <scheme val="minor"/>
      </rPr>
      <t xml:space="preserve">в.мм под болт </t>
    </r>
    <r>
      <rPr>
        <b/>
        <sz val="11"/>
        <color theme="1"/>
        <rFont val="ISOCPEUR"/>
        <family val="2"/>
        <charset val="204"/>
        <scheme val="minor"/>
      </rPr>
      <t>М12</t>
    </r>
  </si>
  <si>
    <t>Держатели для маркировки под кнопку Ø 22 мм</t>
  </si>
  <si>
    <t>Термоусадочная трубка 55/17</t>
  </si>
  <si>
    <t>Спираль монтажная СМ-06-04 Ø 4-50мм</t>
  </si>
  <si>
    <t>Хомуты кабельные 3,6х200, ПА6, цвет – белый</t>
  </si>
  <si>
    <t>Шина медная 700А, М1Т 5х40х4000мм IEK</t>
  </si>
  <si>
    <t>Шина медная 475А, М1Т 4х30х4000мм IEK (выход на двигатели)</t>
  </si>
  <si>
    <t>Провод ПуГВ 1х150</t>
  </si>
  <si>
    <t>Провод</t>
  </si>
  <si>
    <t>Метизы разные</t>
  </si>
  <si>
    <t>Шпилька М8</t>
  </si>
  <si>
    <t>Макркировка. Комплект</t>
  </si>
  <si>
    <t>Изолирующие наконечники. Комплект</t>
  </si>
  <si>
    <t>Акриловое стекло (оргстекло) 4мм прозрачное</t>
  </si>
  <si>
    <t>Устанавливаемое оборудование. АВР</t>
  </si>
  <si>
    <t>ПХДП-4</t>
  </si>
  <si>
    <t>ПХДП-7</t>
  </si>
  <si>
    <t>ПХДП-8</t>
  </si>
  <si>
    <t>QF1</t>
  </si>
  <si>
    <t>QF1.1</t>
  </si>
  <si>
    <t>QF3, QF5, QF7, QF9, QF11, QF13, QF15, QF17</t>
  </si>
  <si>
    <t>QF3, QF5, QF7, QF9, QF11, QF13, QF15</t>
  </si>
  <si>
    <t>QF3, QF5, QF7, QF9, QF11, QF13, QF15, QF17, QF19</t>
  </si>
  <si>
    <t>QF19, QF21, QF23, QF29, QF31</t>
  </si>
  <si>
    <t>QF17, QF19, QF21, QF23, QF25</t>
  </si>
  <si>
    <t>QF21, QF23, QF25, QF31, QF33</t>
  </si>
  <si>
    <t>QF25, QF27</t>
  </si>
  <si>
    <t>QF27, QF29</t>
  </si>
  <si>
    <t>U1</t>
  </si>
  <si>
    <t>АКБ1, АКБ2</t>
  </si>
  <si>
    <t>1L1-1L2-1L3</t>
  </si>
  <si>
    <t>1N</t>
  </si>
  <si>
    <t>1PE</t>
  </si>
  <si>
    <t>QF2, QF24</t>
  </si>
  <si>
    <t>QF2, QF18</t>
  </si>
  <si>
    <t>QF2, QF26</t>
  </si>
  <si>
    <t>QF2.1, QF24.1</t>
  </si>
  <si>
    <t>QF2.1, QF18.1</t>
  </si>
  <si>
    <t>QF2.1, QF26.1</t>
  </si>
  <si>
    <r>
      <t xml:space="preserve">QF4, QF6, QF8, QF10, QF12, QF14, QF16, QF18, QF20, </t>
    </r>
    <r>
      <rPr>
        <sz val="11"/>
        <color rgb="FFFF0000"/>
        <rFont val="ISOCPEUR"/>
        <family val="2"/>
        <charset val="204"/>
        <scheme val="minor"/>
      </rPr>
      <t>QF22</t>
    </r>
  </si>
  <si>
    <t>QF4, QF6, QF8, QF10, QF12, QF14</t>
  </si>
  <si>
    <t>QF26</t>
  </si>
  <si>
    <t>QF28</t>
  </si>
  <si>
    <t>QF28, QF30, QF32</t>
  </si>
  <si>
    <t>QF16, QF18, QF20, QF22, QF24, QF28</t>
  </si>
  <si>
    <t>QF24, QF30, QF32, QF34</t>
  </si>
  <si>
    <t>2L1-2L2-2L3</t>
  </si>
  <si>
    <t>2N</t>
  </si>
  <si>
    <t>2PE</t>
  </si>
  <si>
    <t>SQ</t>
  </si>
  <si>
    <t>BK</t>
  </si>
  <si>
    <t>tb-a-2-520</t>
  </si>
  <si>
    <t>DTP1-118-104SPUB</t>
  </si>
  <si>
    <t>DTP1-118-104SPUG</t>
  </si>
  <si>
    <t>DTP1-110-104SPUR</t>
  </si>
  <si>
    <t>DTP1-DVHG</t>
  </si>
  <si>
    <t>Ресурс-UF2-4.30-5-S-в</t>
  </si>
  <si>
    <t>R5BC0516</t>
  </si>
  <si>
    <t>БРП-И-24-3 исп.3</t>
  </si>
  <si>
    <t>DT 1207</t>
  </si>
  <si>
    <t>5011N</t>
  </si>
  <si>
    <t>sn0-125-16-2-pe</t>
  </si>
  <si>
    <t>SU.АО 1/7 DIN</t>
  </si>
  <si>
    <t>R5KTB126</t>
  </si>
  <si>
    <t>R5KMN22</t>
  </si>
  <si>
    <t>R5A33</t>
  </si>
  <si>
    <t>R5LE2262</t>
  </si>
  <si>
    <t>R5CRE22120</t>
  </si>
  <si>
    <t>R5CPE22120-RAL3020</t>
  </si>
  <si>
    <t>R5PCE22120</t>
  </si>
  <si>
    <t>R5BP02</t>
  </si>
  <si>
    <t>R5NFP122</t>
  </si>
  <si>
    <t>R5NFP62</t>
  </si>
  <si>
    <t>R5KFP03</t>
  </si>
  <si>
    <t>R5NTE60</t>
  </si>
  <si>
    <t>R5PAC120</t>
  </si>
  <si>
    <t>R5FSIT600</t>
  </si>
  <si>
    <t>R5IHMP01</t>
  </si>
  <si>
    <t>R5FCGD6</t>
  </si>
  <si>
    <t>R5FZ672</t>
  </si>
  <si>
    <t>R5NPLE600</t>
  </si>
  <si>
    <t>R5RTTE1200</t>
  </si>
  <si>
    <t>R5TLE600</t>
  </si>
  <si>
    <t>R5NTFE1200</t>
  </si>
  <si>
    <t>R5PDL600</t>
  </si>
  <si>
    <t>R5FLS02</t>
  </si>
  <si>
    <t>R5RTPE60</t>
  </si>
  <si>
    <t>R5CABF22</t>
  </si>
  <si>
    <t>R5MC101</t>
  </si>
  <si>
    <t>R5THV2</t>
  </si>
  <si>
    <t>00170RL</t>
  </si>
  <si>
    <t>00134RL</t>
  </si>
  <si>
    <t xml:space="preserve">00161RL </t>
  </si>
  <si>
    <t>06511RL</t>
  </si>
  <si>
    <t>15100032:1-10</t>
  </si>
  <si>
    <t>15100032:11-20</t>
  </si>
  <si>
    <t xml:space="preserve"> R5PP01</t>
  </si>
  <si>
    <t>R5BSGF630TN</t>
  </si>
  <si>
    <t>ISBK6554</t>
  </si>
  <si>
    <t>ISBK4112</t>
  </si>
  <si>
    <t>ISBK4617</t>
  </si>
  <si>
    <t>R5A07</t>
  </si>
  <si>
    <t>MH022-2715AB</t>
  </si>
  <si>
    <t xml:space="preserve"> 2CRMA55 </t>
  </si>
  <si>
    <t>USWB-D06-10</t>
  </si>
  <si>
    <t>UHH20-D036-200-050</t>
  </si>
  <si>
    <t>YBC10-05-040</t>
  </si>
  <si>
    <t>YBC10-04-030</t>
  </si>
  <si>
    <t>ПуГВ 1х150</t>
  </si>
  <si>
    <t>ПУГВ 1x16 мм2, голубой</t>
  </si>
  <si>
    <t>ПУГВ 1x16 мм2, черный</t>
  </si>
  <si>
    <t>ПУГВ 1x16 мм2, ж/з</t>
  </si>
  <si>
    <t>ПУГВ 1x2,5 мм2, черный</t>
  </si>
  <si>
    <t>ПУГВ 1x1,5 мм2, черный</t>
  </si>
  <si>
    <t>ПУГВ 1x1,5 мм2, голубой</t>
  </si>
  <si>
    <t>ПУГВ 1x2,5 мм2, ж/з</t>
  </si>
  <si>
    <t>ПУГВ 1x4,0 мм2, ж/з</t>
  </si>
  <si>
    <t>Нагрузка секции 1</t>
  </si>
  <si>
    <t>Нагрузка секции 2</t>
  </si>
  <si>
    <t>Конструктив шкафа</t>
  </si>
  <si>
    <t>КЭАЗ</t>
  </si>
  <si>
    <t>EKF</t>
  </si>
  <si>
    <t>ДКС</t>
  </si>
  <si>
    <t>ООО НПП «Энерготехника»</t>
  </si>
  <si>
    <t>ООО «НПФ «Полисервис»</t>
  </si>
  <si>
    <t>Delta</t>
  </si>
  <si>
    <t>Болид</t>
  </si>
  <si>
    <t>СТЭЗ</t>
  </si>
  <si>
    <t>ИЭК</t>
  </si>
  <si>
    <t>компл.</t>
  </si>
  <si>
    <t>уп.</t>
  </si>
  <si>
    <t>м.</t>
  </si>
  <si>
    <t>кг.</t>
  </si>
  <si>
    <t>м2</t>
  </si>
  <si>
    <t>Кратко</t>
  </si>
  <si>
    <t>B</t>
  </si>
  <si>
    <t>C</t>
  </si>
  <si>
    <t>J</t>
  </si>
  <si>
    <t>K</t>
  </si>
  <si>
    <t>L</t>
  </si>
  <si>
    <t>Столбец позиций</t>
  </si>
  <si>
    <t>Столбец кол-ва</t>
  </si>
  <si>
    <t>х1</t>
  </si>
  <si>
    <t>х2</t>
  </si>
  <si>
    <t>х3</t>
  </si>
  <si>
    <t>х4</t>
  </si>
  <si>
    <t>х5</t>
  </si>
  <si>
    <t>х6</t>
  </si>
  <si>
    <t>х7</t>
  </si>
  <si>
    <t>х8</t>
  </si>
  <si>
    <t>х9</t>
  </si>
  <si>
    <t>х10</t>
  </si>
  <si>
    <t>х11</t>
  </si>
  <si>
    <t>х12</t>
  </si>
  <si>
    <t>х13</t>
  </si>
  <si>
    <t>х14</t>
  </si>
  <si>
    <t>х15</t>
  </si>
  <si>
    <t>х16</t>
  </si>
  <si>
    <t>х17</t>
  </si>
  <si>
    <t>х18</t>
  </si>
  <si>
    <t>х19</t>
  </si>
  <si>
    <t>х20</t>
  </si>
  <si>
    <t>х21</t>
  </si>
  <si>
    <t>х22</t>
  </si>
  <si>
    <t>х23</t>
  </si>
  <si>
    <t>х24</t>
  </si>
  <si>
    <t>х25</t>
  </si>
  <si>
    <t>у1</t>
  </si>
  <si>
    <t>у2</t>
  </si>
  <si>
    <t>у3</t>
  </si>
  <si>
    <t>у4</t>
  </si>
  <si>
    <t>у5</t>
  </si>
  <si>
    <t>у6</t>
  </si>
  <si>
    <t>у7</t>
  </si>
  <si>
    <t>у8</t>
  </si>
  <si>
    <t>у9</t>
  </si>
  <si>
    <t>у10</t>
  </si>
  <si>
    <t>у11</t>
  </si>
  <si>
    <t>у12</t>
  </si>
  <si>
    <t>у13</t>
  </si>
  <si>
    <t>у14</t>
  </si>
  <si>
    <t>у15</t>
  </si>
  <si>
    <t>у16</t>
  </si>
  <si>
    <t>у17</t>
  </si>
  <si>
    <t>у18</t>
  </si>
  <si>
    <t>у19</t>
  </si>
  <si>
    <t>у20</t>
  </si>
  <si>
    <t>у21</t>
  </si>
  <si>
    <t>у22</t>
  </si>
  <si>
    <t>у23</t>
  </si>
  <si>
    <t>у24</t>
  </si>
  <si>
    <t>у25</t>
  </si>
  <si>
    <t>z1</t>
  </si>
  <si>
    <t>z2</t>
  </si>
  <si>
    <t>z3</t>
  </si>
  <si>
    <t>z4</t>
  </si>
  <si>
    <t>z5</t>
  </si>
  <si>
    <t>z10</t>
  </si>
  <si>
    <t>z11</t>
  </si>
  <si>
    <t>z16</t>
  </si>
  <si>
    <t>z25</t>
  </si>
  <si>
    <t>z6</t>
  </si>
  <si>
    <t>z7</t>
  </si>
  <si>
    <t>z8</t>
  </si>
  <si>
    <t>z9</t>
  </si>
  <si>
    <t>z12</t>
  </si>
  <si>
    <t>z13</t>
  </si>
  <si>
    <t>z14</t>
  </si>
  <si>
    <t>z15</t>
  </si>
  <si>
    <t>z17</t>
  </si>
  <si>
    <t>z18</t>
  </si>
  <si>
    <t>z19</t>
  </si>
  <si>
    <t>z20</t>
  </si>
  <si>
    <t>z21</t>
  </si>
  <si>
    <t>z22</t>
  </si>
  <si>
    <t>z23</t>
  </si>
  <si>
    <t>z24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</si>
</sst>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yr"/>
      <charset val="204"/>
    </font>
    <font>
      <sz val="11"/>
      <color theme="1"/>
      <name val="ISOCPEUR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ISOCPEUR"/>
      <family val="2"/>
      <charset val="204"/>
    </font>
    <font>
      <sz val="10"/>
      <name val="ISOCPEUR"/>
      <family val="2"/>
      <charset val="204"/>
    </font>
    <font>
      <sz val="10"/>
      <name val="Arial"/>
      <family val="2"/>
      <charset val="204"/>
    </font>
    <font>
      <sz val="12"/>
      <name val="ISOCPEUR"/>
      <family val="2"/>
      <charset val="204"/>
    </font>
    <font>
      <sz val="8"/>
      <name val="Arial Cyr"/>
      <charset val="204"/>
    </font>
    <font>
      <sz val="11"/>
      <color theme="1"/>
      <name val="ISOCPEUR"/>
      <family val="2"/>
      <charset val="204"/>
      <scheme val="minor"/>
    </font>
    <font>
      <b/>
      <sz val="11"/>
      <color theme="1"/>
      <name val="ISOCPEUR"/>
      <family val="2"/>
      <charset val="204"/>
      <scheme val="minor"/>
    </font>
    <font>
      <sz val="11"/>
      <color theme="1"/>
      <name val="ISOCPEUR"/>
      <family val="2"/>
      <scheme val="minor"/>
    </font>
    <font>
      <sz val="11"/>
      <color rgb="FFFF0000"/>
      <name val="ISOCPEUR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ISOCPEUR"/>
      <family val="2"/>
      <charset val="204"/>
    </font>
    <font>
      <b/>
      <sz val="10"/>
      <color rgb="FFC00000"/>
      <name val="ISOCPEUR"/>
      <family val="2"/>
      <charset val="204"/>
    </font>
    <font>
      <b/>
      <sz val="10"/>
      <color rgb="FF000000"/>
      <name val="ISOCPEUR"/>
      <family val="2"/>
      <charset val="204"/>
    </font>
    <font>
      <b/>
      <sz val="10"/>
      <color rgb="FF7030A0"/>
      <name val="ISOCPEUR"/>
      <family val="2"/>
      <charset val="204"/>
    </font>
    <font>
      <b/>
      <sz val="10"/>
      <color rgb="FF002060"/>
      <name val="ISOCPEUR"/>
      <family val="2"/>
      <charset val="204"/>
    </font>
    <font>
      <b/>
      <i/>
      <u/>
      <sz val="10"/>
      <color rgb="FF000000"/>
      <name val="ISOCPEUR"/>
      <family val="2"/>
      <charset val="204"/>
    </font>
    <font>
      <sz val="11"/>
      <color rgb="FF000000"/>
      <name val="ISOCPEUR"/>
      <family val="2"/>
      <charset val="204"/>
    </font>
    <font>
      <sz val="12"/>
      <color rgb="FF000000"/>
      <name val="ISOCPEUR"/>
      <family val="2"/>
      <charset val="204"/>
    </font>
    <font>
      <b/>
      <sz val="10"/>
      <name val="ISOCPEUR"/>
      <family val="2"/>
      <charset val="204"/>
      <scheme val="minor"/>
    </font>
    <font>
      <b/>
      <sz val="10"/>
      <color rgb="FFC00000"/>
      <name val="ISOCPEUR"/>
      <family val="2"/>
      <charset val="204"/>
      <scheme val="minor"/>
    </font>
    <font>
      <b/>
      <sz val="10"/>
      <color rgb="FFB40A0A"/>
      <name val="ISOCPEUR"/>
      <family val="2"/>
      <charset val="204"/>
    </font>
    <font>
      <b/>
      <sz val="10"/>
      <color rgb="FF0A0AB4"/>
      <name val="ISOCPEUR"/>
      <family val="2"/>
      <charset val="204"/>
    </font>
    <font>
      <sz val="10"/>
      <color rgb="FFB40A0A"/>
      <name val="ISOCPEUR"/>
      <family val="2"/>
      <charset val="204"/>
    </font>
    <font>
      <b/>
      <sz val="10"/>
      <color rgb="FF7030A0"/>
      <name val="ISOCPEUR"/>
      <family val="2"/>
      <charset val="204"/>
      <scheme val="minor"/>
    </font>
    <font>
      <sz val="10"/>
      <name val="ISOCPEUR"/>
      <family val="2"/>
      <charset val="204"/>
      <scheme val="minor"/>
    </font>
    <font>
      <b/>
      <sz val="12"/>
      <name val="ISOCPEUR"/>
      <family val="2"/>
      <charset val="204"/>
      <scheme val="major"/>
    </font>
    <font>
      <sz val="12"/>
      <name val="ISOCPEUR"/>
      <family val="2"/>
      <charset val="204"/>
      <scheme val="major"/>
    </font>
    <font>
      <sz val="10"/>
      <color rgb="FF000000"/>
      <name val="ISOCPEUR"/>
      <family val="2"/>
      <charset val="204"/>
      <scheme val="minor"/>
    </font>
    <font>
      <b/>
      <sz val="11"/>
      <color rgb="FFFFFF00"/>
      <name val="ISOCPEUR"/>
      <family val="2"/>
      <charset val="204"/>
      <scheme val="minor"/>
    </font>
    <font>
      <sz val="11"/>
      <color rgb="FFFFFF00"/>
      <name val="Arial Cyr"/>
      <charset val="204"/>
    </font>
    <font>
      <sz val="11"/>
      <name val="ISOCPEUR"/>
      <family val="2"/>
      <charset val="204"/>
      <scheme val="minor"/>
    </font>
    <font>
      <b/>
      <sz val="11"/>
      <name val="ISOCPEUR"/>
      <family val="2"/>
      <charset val="204"/>
      <scheme val="minor"/>
    </font>
    <font>
      <b/>
      <i/>
      <u/>
      <sz val="10"/>
      <name val="ISOCPEUR"/>
      <family val="2"/>
      <charset val="204"/>
    </font>
    <font>
      <b/>
      <sz val="10"/>
      <color rgb="FF000000"/>
      <name val="ISOCPEUR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5" fillId="0" borderId="0"/>
  </cellStyleXfs>
  <cellXfs count="182">
    <xf numFmtId="0" fontId="0" fillId="0" borderId="0" xfId="0"/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6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center" vertical="center"/>
    </xf>
    <xf numFmtId="16" fontId="13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vertical="center"/>
    </xf>
    <xf numFmtId="49" fontId="13" fillId="3" borderId="4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49" fontId="19" fillId="3" borderId="6" xfId="0" applyNumberFormat="1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4" fontId="21" fillId="0" borderId="8" xfId="0" applyNumberFormat="1" applyFont="1" applyFill="1" applyBorder="1" applyAlignment="1">
      <alignment vertical="center" wrapText="1"/>
    </xf>
    <xf numFmtId="14" fontId="22" fillId="0" borderId="8" xfId="0" applyNumberFormat="1" applyFont="1" applyFill="1" applyBorder="1" applyAlignment="1">
      <alignment horizontal="right" vertical="center" wrapText="1"/>
    </xf>
    <xf numFmtId="14" fontId="21" fillId="0" borderId="21" xfId="0" applyNumberFormat="1" applyFont="1" applyFill="1" applyBorder="1" applyAlignment="1">
      <alignment horizontal="center" vertical="center" wrapText="1"/>
    </xf>
    <xf numFmtId="14" fontId="21" fillId="0" borderId="21" xfId="0" applyNumberFormat="1" applyFont="1" applyFill="1" applyBorder="1" applyAlignment="1">
      <alignment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left" vertical="center" wrapText="1"/>
    </xf>
    <xf numFmtId="49" fontId="26" fillId="2" borderId="8" xfId="0" applyNumberFormat="1" applyFont="1" applyFill="1" applyBorder="1" applyAlignment="1">
      <alignment vertical="center" wrapText="1"/>
    </xf>
    <xf numFmtId="49" fontId="26" fillId="2" borderId="8" xfId="0" applyNumberFormat="1" applyFont="1" applyFill="1" applyBorder="1" applyAlignment="1">
      <alignment horizontal="right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/>
    <xf numFmtId="0" fontId="28" fillId="0" borderId="4" xfId="0" applyFont="1" applyBorder="1" applyAlignment="1">
      <alignment horizontal="center"/>
    </xf>
    <xf numFmtId="0" fontId="29" fillId="0" borderId="0" xfId="0" applyFont="1"/>
    <xf numFmtId="0" fontId="30" fillId="0" borderId="4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4" fontId="21" fillId="0" borderId="8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33" fillId="8" borderId="4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center" vertical="center" wrapText="1"/>
    </xf>
    <xf numFmtId="16" fontId="13" fillId="2" borderId="4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19" fillId="3" borderId="6" xfId="0" applyNumberFormat="1" applyFont="1" applyFill="1" applyBorder="1" applyAlignment="1">
      <alignment horizontal="center" vertical="center" wrapText="1"/>
    </xf>
    <xf numFmtId="0" fontId="34" fillId="6" borderId="23" xfId="0" applyFont="1" applyFill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21" fillId="6" borderId="8" xfId="0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49" fontId="22" fillId="0" borderId="19" xfId="0" applyNumberFormat="1" applyFont="1" applyFill="1" applyBorder="1" applyAlignment="1">
      <alignment horizontal="center" vertical="center" wrapText="1"/>
    </xf>
    <xf numFmtId="49" fontId="22" fillId="0" borderId="24" xfId="0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right" vertical="center" wrapText="1"/>
    </xf>
    <xf numFmtId="0" fontId="21" fillId="0" borderId="24" xfId="0" applyFont="1" applyFill="1" applyBorder="1" applyAlignment="1">
      <alignment horizontal="righ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4" fontId="21" fillId="0" borderId="21" xfId="0" applyNumberFormat="1" applyFont="1" applyFill="1" applyBorder="1" applyAlignment="1">
      <alignment horizontal="left" vertical="center" wrapText="1"/>
    </xf>
    <xf numFmtId="14" fontId="21" fillId="0" borderId="20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12" xfId="0" applyNumberFormat="1" applyFont="1" applyFill="1" applyBorder="1" applyAlignment="1">
      <alignment horizontal="center"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9" fontId="16" fillId="2" borderId="17" xfId="0" applyNumberFormat="1" applyFont="1" applyFill="1" applyBorder="1" applyAlignment="1">
      <alignment horizontal="center" vertical="center" wrapText="1"/>
    </xf>
    <xf numFmtId="49" fontId="26" fillId="2" borderId="19" xfId="0" applyNumberFormat="1" applyFont="1" applyFill="1" applyBorder="1" applyAlignment="1">
      <alignment horizontal="right" vertical="center" wrapText="1"/>
    </xf>
    <xf numFmtId="49" fontId="26" fillId="2" borderId="2" xfId="0" applyNumberFormat="1" applyFont="1" applyFill="1" applyBorder="1" applyAlignment="1">
      <alignment horizontal="right" vertical="center" wrapText="1"/>
    </xf>
    <xf numFmtId="49" fontId="26" fillId="2" borderId="19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left" vertical="center" wrapText="1"/>
    </xf>
    <xf numFmtId="0" fontId="31" fillId="7" borderId="13" xfId="0" applyFont="1" applyFill="1" applyBorder="1" applyAlignment="1">
      <alignment horizontal="left" vertical="center" wrapText="1"/>
    </xf>
    <xf numFmtId="0" fontId="32" fillId="7" borderId="12" xfId="0" applyFont="1" applyFill="1" applyBorder="1" applyAlignment="1">
      <alignment horizontal="left" vertical="center" wrapText="1"/>
    </xf>
    <xf numFmtId="0" fontId="32" fillId="7" borderId="14" xfId="0" applyFont="1" applyFill="1" applyBorder="1" applyAlignment="1">
      <alignment horizontal="left" vertical="center" wrapText="1"/>
    </xf>
    <xf numFmtId="0" fontId="32" fillId="7" borderId="0" xfId="0" applyFont="1" applyFill="1" applyAlignment="1">
      <alignment horizontal="left" vertical="center" wrapText="1"/>
    </xf>
    <xf numFmtId="0" fontId="32" fillId="7" borderId="15" xfId="0" applyFont="1" applyFill="1" applyBorder="1" applyAlignment="1">
      <alignment horizontal="left" vertical="center" wrapText="1"/>
    </xf>
    <xf numFmtId="0" fontId="32" fillId="7" borderId="16" xfId="0" applyFont="1" applyFill="1" applyBorder="1" applyAlignment="1">
      <alignment horizontal="left" vertical="center" wrapText="1"/>
    </xf>
    <xf numFmtId="0" fontId="32" fillId="7" borderId="18" xfId="0" applyFont="1" applyFill="1" applyBorder="1" applyAlignment="1">
      <alignment horizontal="left" vertical="center" wrapText="1"/>
    </xf>
    <xf numFmtId="0" fontId="32" fillId="7" borderId="17" xfId="0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center" vertical="center" textRotation="90" wrapText="1"/>
    </xf>
    <xf numFmtId="49" fontId="3" fillId="0" borderId="26" xfId="0" applyNumberFormat="1" applyFont="1" applyFill="1" applyBorder="1" applyAlignment="1">
      <alignment horizontal="center" vertical="center" textRotation="90" wrapText="1"/>
    </xf>
    <xf numFmtId="49" fontId="3" fillId="0" borderId="0" xfId="0" applyNumberFormat="1" applyFont="1" applyFill="1" applyBorder="1" applyAlignment="1">
      <alignment horizontal="center" vertical="center" textRotation="90" wrapText="1"/>
    </xf>
    <xf numFmtId="49" fontId="3" fillId="0" borderId="15" xfId="0" applyNumberFormat="1" applyFont="1" applyFill="1" applyBorder="1" applyAlignment="1">
      <alignment horizontal="center" vertical="center" textRotation="90" wrapText="1"/>
    </xf>
    <xf numFmtId="14" fontId="21" fillId="0" borderId="19" xfId="0" applyNumberFormat="1" applyFont="1" applyFill="1" applyBorder="1" applyAlignment="1">
      <alignment horizontal="center" vertical="center" wrapText="1"/>
    </xf>
    <xf numFmtId="14" fontId="21" fillId="0" borderId="21" xfId="0" applyNumberFormat="1" applyFont="1" applyFill="1" applyBorder="1" applyAlignment="1">
      <alignment horizontal="center" vertical="center" wrapText="1"/>
    </xf>
    <xf numFmtId="14" fontId="21" fillId="0" borderId="2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9" fontId="22" fillId="9" borderId="19" xfId="0" applyNumberFormat="1" applyFont="1" applyFill="1" applyBorder="1" applyAlignment="1">
      <alignment horizontal="center" vertical="center" wrapText="1"/>
    </xf>
    <xf numFmtId="49" fontId="22" fillId="9" borderId="2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2;&#1086;&#1088;&#1084;&#1083;&#1077;&#1085;&#1080;&#1077;/&#1055;&#1077;&#1088;&#1077;&#1095;&#1077;&#1085;&#1100;%20&#1069;&#1054;%20&#1080;%20&#1050;&#1048;&#1055;%202024.12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Cloud%20Mail.Ru/&#1050;&#1077;&#1085;&#1089;&#1072;&#1088;&#1099;_&#1057;&#1055;&#1055;&#1044;/07_&#1056;&#1072;&#1073;&#1086;&#1095;&#1080;&#1081;&#1055;&#1088;&#1086;&#1077;&#1082;&#1090;/05_1_KNS.001-01_&#1059;&#1055;&#1053;/05_1_1_&#1040;&#1058;&#1061;/&#1055;&#1088;&#1080;&#1083;&#1072;&#1075;&#1072;&#1077;&#1084;&#1099;&#1077;/01_KNS.001-01-&#1040;&#1058;&#1061;.&#1057;&#1054;-2023.09.21_&#1059;&#1055;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ALLOWED_VALUES"/>
      <sheetName val="ЭМ"/>
      <sheetName val="КИП"/>
      <sheetName val="Штампы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 данные"/>
      <sheetName val="Справочник"/>
      <sheetName val="Шаблон_А3-1"/>
      <sheetName val="Шаблон_А3-2"/>
      <sheetName val="Шаблон_1C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0Моя">
      <a:majorFont>
        <a:latin typeface="ISOCPEUR"/>
        <a:ea typeface=""/>
        <a:cs typeface=""/>
      </a:majorFont>
      <a:minorFont>
        <a:latin typeface="ISOCPEUR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yall"/>
  <dimension ref="A1:N144"/>
  <sheetViews>
    <sheetView showGridLines="0" tabSelected="1" zoomScaleNormal="100" workbookViewId="0">
      <pane ySplit="15" topLeftCell="A16" activePane="bottomLeft" state="frozen"/>
      <selection pane="bottomLeft" activeCell="C17" sqref="C17"/>
    </sheetView>
  </sheetViews>
  <sheetFormatPr defaultColWidth="9.15234375" defaultRowHeight="12.9" outlineLevelRow="1" x14ac:dyDescent="0.3"/>
  <cols>
    <col min="1" max="1" width="8.3828125" style="24" customWidth="1"/>
    <col min="2" max="2" width="8.23046875" style="23" bestFit="1" customWidth="1"/>
    <col min="3" max="3" width="14.53515625" style="10" customWidth="1"/>
    <col min="4" max="4" width="5.53515625" style="8" customWidth="1"/>
    <col min="5" max="5" width="59.23046875" style="7" customWidth="1"/>
    <col min="6" max="6" width="28.69140625" style="6" customWidth="1"/>
    <col min="7" max="7" width="12" style="6" customWidth="1"/>
    <col min="8" max="8" width="20.84375" style="6" customWidth="1"/>
    <col min="9" max="9" width="13.3828125" style="6" customWidth="1"/>
    <col min="10" max="10" width="12.84375" style="6" customWidth="1"/>
    <col min="11" max="11" width="18" style="6" customWidth="1"/>
    <col min="12" max="12" width="24.53515625" style="4" customWidth="1"/>
    <col min="13" max="13" width="12.84375" style="12" customWidth="1"/>
    <col min="14" max="14" width="37.84375" style="9" bestFit="1" customWidth="1"/>
    <col min="15" max="16384" width="9.15234375" style="9"/>
  </cols>
  <sheetData>
    <row r="1" spans="1:14" ht="13.3" outlineLevel="1" thickBot="1" x14ac:dyDescent="0.35">
      <c r="A1" s="172" t="s">
        <v>23</v>
      </c>
      <c r="B1" s="173"/>
      <c r="C1" s="144" t="s">
        <v>14</v>
      </c>
      <c r="D1" s="145"/>
      <c r="E1" s="176" t="s">
        <v>50</v>
      </c>
      <c r="F1" s="177"/>
      <c r="G1" s="177"/>
      <c r="H1" s="177"/>
      <c r="I1" s="144"/>
      <c r="J1" s="148"/>
      <c r="K1" s="149"/>
      <c r="L1" s="41"/>
      <c r="M1" s="13"/>
    </row>
    <row r="2" spans="1:14" ht="27.9" customHeight="1" outlineLevel="1" thickBot="1" x14ac:dyDescent="0.35">
      <c r="A2" s="174"/>
      <c r="B2" s="175"/>
      <c r="C2" s="144" t="s">
        <v>15</v>
      </c>
      <c r="D2" s="145"/>
      <c r="E2" s="152" t="str">
        <f>INDEX(Справочник!A2:C4,(MATCH(G4,Справочник!A2:A4,0)),3)</f>
        <v>ПХДП-4</v>
      </c>
      <c r="F2" s="151"/>
      <c r="G2" s="151"/>
      <c r="H2" s="151"/>
      <c r="I2" s="144"/>
      <c r="J2" s="148"/>
      <c r="K2" s="149"/>
      <c r="L2" s="41"/>
      <c r="M2" s="13"/>
    </row>
    <row r="3" spans="1:14" ht="13.3" outlineLevel="1" thickBot="1" x14ac:dyDescent="0.35">
      <c r="A3" s="174"/>
      <c r="B3" s="175"/>
      <c r="C3" s="144" t="s">
        <v>16</v>
      </c>
      <c r="D3" s="145"/>
      <c r="E3" s="152" t="str">
        <f>INDEX(Справочник!A2:C4,(MATCH(G4,Справочник!A2:A4,0)),2)</f>
        <v>Блок-контейнер для пожаротушения ПХДП-4. 
Шкаф силовой ПЭСПЗ.</v>
      </c>
      <c r="F3" s="151"/>
      <c r="G3" s="151"/>
      <c r="H3" s="151"/>
      <c r="I3" s="144"/>
      <c r="J3" s="148"/>
      <c r="K3" s="149"/>
      <c r="L3" s="41"/>
      <c r="M3" s="13"/>
    </row>
    <row r="4" spans="1:14" ht="13.3" outlineLevel="1" thickBot="1" x14ac:dyDescent="0.35">
      <c r="A4" s="174"/>
      <c r="B4" s="175"/>
      <c r="C4" s="144" t="s">
        <v>28</v>
      </c>
      <c r="D4" s="148"/>
      <c r="E4" s="42" t="s">
        <v>50</v>
      </c>
      <c r="F4" s="43" t="s">
        <v>17</v>
      </c>
      <c r="G4" s="180" t="s">
        <v>57</v>
      </c>
      <c r="H4" s="181"/>
      <c r="I4" s="144"/>
      <c r="J4" s="148"/>
      <c r="K4" s="149"/>
      <c r="L4" s="41"/>
      <c r="M4" s="13"/>
    </row>
    <row r="5" spans="1:14" ht="13.3" outlineLevel="1" thickBot="1" x14ac:dyDescent="0.35">
      <c r="A5" s="174"/>
      <c r="B5" s="175"/>
      <c r="C5" s="144" t="s">
        <v>18</v>
      </c>
      <c r="D5" s="148"/>
      <c r="E5" s="150" t="s">
        <v>8</v>
      </c>
      <c r="F5" s="151"/>
      <c r="G5" s="151"/>
      <c r="H5" s="151"/>
      <c r="I5" s="144"/>
      <c r="J5" s="148"/>
      <c r="K5" s="149"/>
      <c r="L5" s="41"/>
      <c r="M5" s="13"/>
    </row>
    <row r="6" spans="1:14" ht="15.75" customHeight="1" outlineLevel="1" thickBot="1" x14ac:dyDescent="0.35">
      <c r="A6" s="174"/>
      <c r="B6" s="175"/>
      <c r="C6" s="144" t="s">
        <v>19</v>
      </c>
      <c r="D6" s="145"/>
      <c r="E6" s="42" t="s">
        <v>51</v>
      </c>
      <c r="F6" s="43" t="s">
        <v>26</v>
      </c>
      <c r="G6" s="146" t="s">
        <v>63</v>
      </c>
      <c r="H6" s="147"/>
      <c r="I6" s="144"/>
      <c r="J6" s="148"/>
      <c r="K6" s="149"/>
      <c r="L6" s="41"/>
      <c r="M6" s="13"/>
    </row>
    <row r="7" spans="1:14" ht="15.75" customHeight="1" outlineLevel="1" thickBot="1" x14ac:dyDescent="0.35">
      <c r="A7" s="174"/>
      <c r="B7" s="175"/>
      <c r="C7" s="144" t="s">
        <v>20</v>
      </c>
      <c r="D7" s="145"/>
      <c r="E7" s="42" t="s">
        <v>55</v>
      </c>
      <c r="F7" s="43" t="s">
        <v>27</v>
      </c>
      <c r="G7" s="146"/>
      <c r="H7" s="147"/>
      <c r="I7" s="144"/>
      <c r="J7" s="148"/>
      <c r="K7" s="149"/>
      <c r="L7" s="41"/>
      <c r="M7" s="13"/>
    </row>
    <row r="8" spans="1:14" ht="15.75" customHeight="1" outlineLevel="1" thickBot="1" x14ac:dyDescent="0.35">
      <c r="A8" s="174"/>
      <c r="B8" s="175"/>
      <c r="C8" s="144" t="s">
        <v>21</v>
      </c>
      <c r="D8" s="145"/>
      <c r="E8" s="42" t="s">
        <v>50</v>
      </c>
      <c r="F8" s="43" t="s">
        <v>37</v>
      </c>
      <c r="G8" s="146" t="s">
        <v>54</v>
      </c>
      <c r="H8" s="147"/>
      <c r="I8" s="144"/>
      <c r="J8" s="148"/>
      <c r="K8" s="149"/>
      <c r="L8" s="41"/>
      <c r="M8" s="13"/>
    </row>
    <row r="9" spans="1:14" ht="13.5" customHeight="1" outlineLevel="1" thickBot="1" x14ac:dyDescent="0.35">
      <c r="A9" s="174"/>
      <c r="B9" s="175"/>
      <c r="C9" s="144" t="s">
        <v>22</v>
      </c>
      <c r="D9" s="145"/>
      <c r="E9" s="42" t="s">
        <v>50</v>
      </c>
      <c r="F9" s="44"/>
      <c r="G9" s="45"/>
      <c r="H9" s="45"/>
      <c r="I9" s="144"/>
      <c r="J9" s="148"/>
      <c r="K9" s="149"/>
      <c r="L9" s="41"/>
      <c r="M9" s="13"/>
    </row>
    <row r="10" spans="1:14" ht="13.5" customHeight="1" outlineLevel="1" thickBot="1" x14ac:dyDescent="0.35">
      <c r="A10" s="174"/>
      <c r="B10" s="175"/>
      <c r="C10" s="144" t="s">
        <v>24</v>
      </c>
      <c r="D10" s="145"/>
      <c r="E10" s="42" t="s">
        <v>56</v>
      </c>
      <c r="F10" s="43" t="s">
        <v>43</v>
      </c>
      <c r="G10" s="146" t="s">
        <v>50</v>
      </c>
      <c r="H10" s="147"/>
      <c r="I10" s="144"/>
      <c r="J10" s="148"/>
      <c r="K10" s="149"/>
      <c r="L10" s="41"/>
      <c r="M10" s="13"/>
    </row>
    <row r="11" spans="1:14" ht="13.5" customHeight="1" outlineLevel="1" thickBot="1" x14ac:dyDescent="0.35">
      <c r="A11" s="153" t="s">
        <v>49</v>
      </c>
      <c r="B11" s="154"/>
      <c r="C11" s="159" t="s">
        <v>44</v>
      </c>
      <c r="D11" s="160"/>
      <c r="E11" s="49" t="s">
        <v>50</v>
      </c>
      <c r="F11" s="50"/>
      <c r="G11" s="161"/>
      <c r="H11" s="162"/>
      <c r="I11" s="163"/>
      <c r="J11" s="164"/>
      <c r="K11" s="164"/>
      <c r="L11" s="165"/>
      <c r="M11" s="13"/>
    </row>
    <row r="12" spans="1:14" ht="13.5" customHeight="1" outlineLevel="1" thickBot="1" x14ac:dyDescent="0.35">
      <c r="A12" s="155"/>
      <c r="B12" s="156"/>
      <c r="C12" s="159" t="s">
        <v>45</v>
      </c>
      <c r="D12" s="160"/>
      <c r="E12" s="49" t="s">
        <v>50</v>
      </c>
      <c r="F12" s="50" t="s">
        <v>47</v>
      </c>
      <c r="G12" s="161" t="s">
        <v>50</v>
      </c>
      <c r="H12" s="162"/>
      <c r="I12" s="166"/>
      <c r="J12" s="167"/>
      <c r="K12" s="167"/>
      <c r="L12" s="168"/>
      <c r="M12" s="13"/>
    </row>
    <row r="13" spans="1:14" ht="13.5" customHeight="1" outlineLevel="1" thickBot="1" x14ac:dyDescent="0.35">
      <c r="A13" s="157"/>
      <c r="B13" s="158"/>
      <c r="C13" s="159" t="s">
        <v>46</v>
      </c>
      <c r="D13" s="160"/>
      <c r="E13" s="49" t="s">
        <v>50</v>
      </c>
      <c r="F13" s="50" t="s">
        <v>48</v>
      </c>
      <c r="G13" s="161" t="s">
        <v>50</v>
      </c>
      <c r="H13" s="162"/>
      <c r="I13" s="169"/>
      <c r="J13" s="170"/>
      <c r="K13" s="170"/>
      <c r="L13" s="171"/>
      <c r="M13" s="13"/>
    </row>
    <row r="14" spans="1:14" ht="26.15" outlineLevel="1" thickBot="1" x14ac:dyDescent="0.35">
      <c r="A14" s="33" t="s">
        <v>9</v>
      </c>
      <c r="B14" s="48" t="s">
        <v>10</v>
      </c>
      <c r="C14" s="11" t="s">
        <v>10</v>
      </c>
      <c r="D14" s="1" t="s">
        <v>11</v>
      </c>
      <c r="E14" s="2" t="s">
        <v>13</v>
      </c>
      <c r="F14" s="2" t="s">
        <v>29</v>
      </c>
      <c r="G14" s="2" t="s">
        <v>30</v>
      </c>
      <c r="H14" s="2" t="s">
        <v>12</v>
      </c>
      <c r="I14" s="2" t="s">
        <v>31</v>
      </c>
      <c r="J14" s="2" t="s">
        <v>25</v>
      </c>
      <c r="K14" s="2" t="s">
        <v>32</v>
      </c>
      <c r="L14" s="34" t="s">
        <v>33</v>
      </c>
      <c r="M14" s="35" t="s">
        <v>33</v>
      </c>
    </row>
    <row r="15" spans="1:14" s="20" customFormat="1" ht="39" thickBot="1" x14ac:dyDescent="0.35">
      <c r="A15" s="21" t="s">
        <v>35</v>
      </c>
      <c r="B15" s="51" t="s">
        <v>40</v>
      </c>
      <c r="C15" s="29" t="s">
        <v>0</v>
      </c>
      <c r="D15" s="14" t="s">
        <v>7</v>
      </c>
      <c r="E15" s="15" t="s">
        <v>4</v>
      </c>
      <c r="F15" s="15" t="s">
        <v>39</v>
      </c>
      <c r="G15" s="16" t="s">
        <v>5</v>
      </c>
      <c r="H15" s="15" t="s">
        <v>6</v>
      </c>
      <c r="I15" s="15" t="s">
        <v>1</v>
      </c>
      <c r="J15" s="15" t="s">
        <v>2</v>
      </c>
      <c r="K15" s="15" t="s">
        <v>38</v>
      </c>
      <c r="L15" s="17" t="s">
        <v>3</v>
      </c>
      <c r="M15" s="18" t="s">
        <v>42</v>
      </c>
      <c r="N15" s="59" t="s">
        <v>41</v>
      </c>
    </row>
    <row r="16" spans="1:14" s="20" customFormat="1" ht="15.9" x14ac:dyDescent="0.3">
      <c r="A16" s="120"/>
      <c r="B16" s="121"/>
      <c r="C16" s="122" t="s">
        <v>287</v>
      </c>
      <c r="D16" s="123"/>
      <c r="E16" s="105" t="str">
        <f>Все_комплекты!E4</f>
        <v>Устанавливаемое оборудование. АВР</v>
      </c>
      <c r="F16" s="89"/>
      <c r="G16" s="89"/>
      <c r="H16" s="89"/>
      <c r="I16" s="89"/>
      <c r="J16" s="89"/>
      <c r="K16" s="111"/>
      <c r="L16" s="112"/>
      <c r="M16" s="113"/>
      <c r="N16" s="106"/>
    </row>
    <row r="17" spans="1:14" s="20" customFormat="1" ht="15.9" x14ac:dyDescent="0.3">
      <c r="A17" s="22"/>
      <c r="B17" s="23"/>
      <c r="C17" s="138" t="str">
        <f ca="1">INDIRECT("Все_комплекты!"&amp;INDEX(Справочник!A$2:E$4,(MATCH($G$4,Справочник!A$2:A$4,0)),4)&amp;"5")</f>
        <v>х1</v>
      </c>
      <c r="D17" s="37"/>
      <c r="E17" s="7" t="str">
        <f>Все_комплекты!E5</f>
        <v>Выключатель нагрузки OptiSwitch DI-3-800-3P</v>
      </c>
      <c r="F17" s="134">
        <f>Все_комплекты!F5</f>
        <v>275543</v>
      </c>
      <c r="G17" s="30"/>
      <c r="H17" s="134" t="str">
        <f>Все_комплекты!H5</f>
        <v>КЭАЗ</v>
      </c>
      <c r="I17" s="134" t="str">
        <f>Все_комплекты!I5</f>
        <v>шт.</v>
      </c>
      <c r="J17" s="134">
        <f ca="1">INDIRECT("Все_комплекты!"&amp;INDEX(Справочник!A$2:E$4,(MATCH($G$4,Справочник!A$2:A$4,0)),5)&amp;5)</f>
        <v>10</v>
      </c>
      <c r="K17" s="38"/>
      <c r="L17" s="39"/>
      <c r="M17" s="19"/>
      <c r="N17" s="52"/>
    </row>
    <row r="18" spans="1:14" s="20" customFormat="1" ht="15.9" x14ac:dyDescent="0.3">
      <c r="A18" s="22"/>
      <c r="B18" s="23"/>
      <c r="C18" s="138" t="str">
        <f ca="1">INDIRECT("Все_комплекты!"&amp;INDEX(Справочник!A$2:E$4,(MATCH($G$4,Справочник!A$2:A$4,0)),4)&amp;"5")</f>
        <v>х1</v>
      </c>
      <c r="D18" s="37"/>
      <c r="E18" s="7" t="str">
        <f>Все_комплекты!E6</f>
        <v>Устройство для монтажа рукоятки OptiSwitch DI-630~800А</v>
      </c>
      <c r="F18" s="134">
        <f>Все_комплекты!F6</f>
        <v>275120</v>
      </c>
      <c r="G18" s="30"/>
      <c r="H18" s="134" t="str">
        <f>Все_комплекты!H6</f>
        <v>КЭАЗ</v>
      </c>
      <c r="I18" s="134" t="str">
        <f>Все_комплекты!I6</f>
        <v>шт.</v>
      </c>
      <c r="J18" s="134">
        <f ca="1">INDIRECT("Все_комплекты!"&amp;INDEX(Справочник!A$2:E$4,(MATCH($G$4,Справочник!A$2:A$4,0)),5)&amp;5)</f>
        <v>10</v>
      </c>
      <c r="K18" s="38"/>
      <c r="L18" s="39"/>
      <c r="M18" s="19"/>
      <c r="N18" s="52"/>
    </row>
    <row r="19" spans="1:14" s="20" customFormat="1" ht="15.9" x14ac:dyDescent="0.3">
      <c r="A19" s="22"/>
      <c r="B19" s="23"/>
      <c r="C19" s="138" t="str">
        <f ca="1">INDIRECT("Все_комплекты!"&amp;INDEX(Справочник!A$2:E$4,(MATCH($G$4,Справочник!A$2:A$4,0)),4)&amp;"5")</f>
        <v>х1</v>
      </c>
      <c r="D19" s="37"/>
      <c r="E19" s="7" t="str">
        <f>Все_комплекты!E7</f>
        <v>Контакты вспомогательные 1NO+1NC (1з+1р) OptiSwitch DI-3-400~800A</v>
      </c>
      <c r="F19" s="134">
        <f>Все_комплекты!F7</f>
        <v>282721</v>
      </c>
      <c r="G19" s="30"/>
      <c r="H19" s="134" t="str">
        <f>Все_комплекты!H7</f>
        <v>КЭАЗ</v>
      </c>
      <c r="I19" s="134" t="str">
        <f>Все_комплекты!I7</f>
        <v>шт.</v>
      </c>
      <c r="J19" s="134">
        <f ca="1">INDIRECT("Все_комплекты!"&amp;INDEX(Справочник!A$2:E$4,(MATCH($G$4,Справочник!A$2:A$4,0)),5)&amp;5)</f>
        <v>10</v>
      </c>
      <c r="K19" s="38"/>
      <c r="L19" s="39"/>
      <c r="M19" s="19"/>
      <c r="N19" s="52"/>
    </row>
    <row r="20" spans="1:14" s="20" customFormat="1" ht="15.9" x14ac:dyDescent="0.3">
      <c r="A20" s="22"/>
      <c r="B20" s="23"/>
      <c r="C20" s="138" t="str">
        <f ca="1">INDIRECT("Все_комплекты!"&amp;INDEX(Справочник!A$2:E$4,(MATCH($G$4,Справочник!A$2:A$4,0)),4)&amp;"5")</f>
        <v>х1</v>
      </c>
      <c r="D20" s="37"/>
      <c r="E20" s="7" t="str">
        <f>Все_комплекты!E8</f>
        <v>Рукоятка OptiSwitch DI-200~800А</v>
      </c>
      <c r="F20" s="134">
        <f>Все_комплекты!F8</f>
        <v>275126</v>
      </c>
      <c r="G20" s="30"/>
      <c r="H20" s="134" t="str">
        <f>Все_комплекты!H8</f>
        <v>КЭАЗ</v>
      </c>
      <c r="I20" s="134" t="str">
        <f>Все_комплекты!I8</f>
        <v>шт.</v>
      </c>
      <c r="J20" s="134">
        <f ca="1">INDIRECT("Все_комплекты!"&amp;INDEX(Справочник!A$2:E$4,(MATCH($G$4,Справочник!A$2:A$4,0)),5)&amp;5)</f>
        <v>10</v>
      </c>
      <c r="K20" s="38"/>
      <c r="L20" s="39"/>
      <c r="M20" s="19"/>
      <c r="N20" s="52"/>
    </row>
    <row r="21" spans="1:14" s="20" customFormat="1" ht="15.9" x14ac:dyDescent="0.3">
      <c r="A21" s="22"/>
      <c r="B21" s="23"/>
      <c r="C21" s="138" t="str">
        <f ca="1">INDIRECT("Все_комплекты!"&amp;INDEX(Справочник!A$2:E$4,(MATCH($G$4,Справочник!A$2:A$4,0)),4)&amp;"5")</f>
        <v>х1</v>
      </c>
      <c r="D21" s="37"/>
      <c r="E21" s="7" t="str">
        <f>Все_комплекты!E9</f>
        <v>Переходник 520 мм для рукояток управления TwinBlock 315-800А EKF</v>
      </c>
      <c r="F21" s="134" t="str">
        <f>Все_комплекты!F9</f>
        <v>tb-a-2-520</v>
      </c>
      <c r="G21" s="30"/>
      <c r="H21" s="134" t="str">
        <f>Все_комплекты!H9</f>
        <v>EKF</v>
      </c>
      <c r="I21" s="134" t="str">
        <f>Все_комплекты!I9</f>
        <v>шт.</v>
      </c>
      <c r="J21" s="134">
        <f ca="1">INDIRECT("Все_комплекты!"&amp;INDEX(Справочник!A$2:E$4,(MATCH($G$4,Справочник!A$2:A$4,0)),5)&amp;5)</f>
        <v>10</v>
      </c>
      <c r="K21" s="38"/>
      <c r="L21" s="39"/>
      <c r="M21" s="19"/>
      <c r="N21" s="52"/>
    </row>
    <row r="22" spans="1:14" s="20" customFormat="1" ht="15.9" x14ac:dyDescent="0.3">
      <c r="A22" s="22"/>
      <c r="B22" s="23"/>
      <c r="C22" s="138" t="str">
        <f ca="1">INDIRECT("Все_комплекты!"&amp;INDEX(Справочник!A$2:E$4,(MATCH($G$4,Справочник!A$2:A$4,0)),4)&amp;"5")</f>
        <v>х1</v>
      </c>
      <c r="D22" s="37"/>
      <c r="E22" s="7" t="str">
        <f>Все_комплекты!E10</f>
        <v>Блок автоматического ввода резерва OptiSave H-243-У3</v>
      </c>
      <c r="F22" s="134">
        <f>Все_комплекты!F10</f>
        <v>281763</v>
      </c>
      <c r="G22" s="30"/>
      <c r="H22" s="134" t="str">
        <f>Все_комплекты!H10</f>
        <v>КЭАЗ</v>
      </c>
      <c r="I22" s="134" t="str">
        <f>Все_комплекты!I10</f>
        <v>шт.</v>
      </c>
      <c r="J22" s="134">
        <f ca="1">INDIRECT("Все_комплекты!"&amp;INDEX(Справочник!A$2:E$4,(MATCH($G$4,Справочник!A$2:A$4,0)),5)&amp;5)</f>
        <v>10</v>
      </c>
      <c r="K22" s="38"/>
      <c r="L22" s="39"/>
      <c r="M22" s="19"/>
      <c r="N22" s="52"/>
    </row>
    <row r="23" spans="1:14" s="20" customFormat="1" ht="15.9" x14ac:dyDescent="0.3">
      <c r="A23" s="22"/>
      <c r="B23" s="23"/>
      <c r="C23" s="138" t="str">
        <f ca="1">INDIRECT("Все_комплекты!"&amp;INDEX(Справочник!A$2:E$4,(MATCH($G$4,Справочник!A$2:A$4,0)),4)&amp;"5")</f>
        <v>х1</v>
      </c>
      <c r="D23" s="37"/>
      <c r="E23" s="7" t="str">
        <f>Все_комплекты!E11</f>
        <v>OptiMat D630N-MR1.1-У3</v>
      </c>
      <c r="F23" s="134">
        <f>Все_комплекты!F11</f>
        <v>321650</v>
      </c>
      <c r="G23" s="30"/>
      <c r="H23" s="134" t="str">
        <f>Все_комплекты!H11</f>
        <v>КЭАЗ</v>
      </c>
      <c r="I23" s="134" t="str">
        <f>Все_комплекты!I11</f>
        <v>шт.</v>
      </c>
      <c r="J23" s="134"/>
      <c r="K23" s="38"/>
      <c r="L23" s="39"/>
      <c r="M23" s="19"/>
      <c r="N23" s="52"/>
    </row>
    <row r="24" spans="1:14" s="20" customFormat="1" ht="15.9" x14ac:dyDescent="0.3">
      <c r="A24" s="22"/>
      <c r="B24" s="23"/>
      <c r="C24" s="138" t="str">
        <f ca="1">INDIRECT("Все_комплекты!"&amp;INDEX(Справочник!A$2:E$4,(MATCH($G$4,Справочник!A$2:A$4,0)),4)&amp;"5")</f>
        <v>х1</v>
      </c>
      <c r="D24" s="37"/>
      <c r="E24" s="7" t="str">
        <f>Все_комплекты!E12</f>
        <v>Комплект контактов вспомогательных OptiMat D-УХЛ3-4шт</v>
      </c>
      <c r="F24" s="134">
        <f>Все_комплекты!F12</f>
        <v>143490</v>
      </c>
      <c r="G24" s="30"/>
      <c r="H24" s="134" t="str">
        <f>Все_комплекты!H12</f>
        <v>КЭАЗ</v>
      </c>
      <c r="I24" s="134" t="str">
        <f>Все_комплекты!I12</f>
        <v>компл.</v>
      </c>
      <c r="J24" s="134"/>
      <c r="K24" s="38"/>
      <c r="L24" s="39"/>
      <c r="M24" s="19"/>
      <c r="N24" s="52"/>
    </row>
    <row r="25" spans="1:14" s="20" customFormat="1" ht="15.9" x14ac:dyDescent="0.3">
      <c r="A25" s="22"/>
      <c r="B25" s="23"/>
      <c r="C25" s="138"/>
      <c r="D25" s="37"/>
      <c r="E25" s="7" t="str">
        <f>Все_комплекты!E13</f>
        <v>Контакт вспомогательный ВК/СК1/СК2-OptiMat D-УХЛ3</v>
      </c>
      <c r="F25" s="134">
        <f>Все_комплекты!F13</f>
        <v>314967</v>
      </c>
      <c r="G25" s="30"/>
      <c r="H25" s="134" t="str">
        <f>Все_комплекты!H13</f>
        <v>КЭАЗ</v>
      </c>
      <c r="I25" s="134" t="str">
        <f>Все_комплекты!I13</f>
        <v>шт.</v>
      </c>
      <c r="J25" s="134"/>
      <c r="K25" s="38"/>
      <c r="L25" s="39"/>
      <c r="M25" s="19"/>
      <c r="N25" s="52"/>
    </row>
    <row r="26" spans="1:14" s="20" customFormat="1" ht="15.9" x14ac:dyDescent="0.3">
      <c r="A26" s="22"/>
      <c r="B26" s="23"/>
      <c r="C26" s="138"/>
      <c r="D26" s="37"/>
      <c r="E26" s="7" t="str">
        <f>Все_комплекты!E14</f>
        <v>Крышка клеммная OptiMat D400...630-УХЛ3-2шт</v>
      </c>
      <c r="F26" s="134">
        <f>Все_комплекты!F14</f>
        <v>251068</v>
      </c>
      <c r="G26" s="30"/>
      <c r="H26" s="134" t="str">
        <f>Все_комплекты!H14</f>
        <v>КЭАЗ</v>
      </c>
      <c r="I26" s="134" t="str">
        <f>Все_комплекты!I14</f>
        <v>шт.</v>
      </c>
      <c r="J26" s="134"/>
      <c r="K26" s="38"/>
      <c r="L26" s="39"/>
      <c r="M26" s="19"/>
      <c r="N26" s="52"/>
    </row>
    <row r="27" spans="1:14" s="20" customFormat="1" ht="15.9" x14ac:dyDescent="0.3">
      <c r="A27" s="22"/>
      <c r="B27" s="23"/>
      <c r="C27" s="138"/>
      <c r="D27" s="37"/>
      <c r="E27" s="7" t="str">
        <f>Все_комплекты!E15</f>
        <v>Расширитель полюсов OptiMat D400, D630-УХЛ3-короткий-3 шт</v>
      </c>
      <c r="F27" s="134">
        <f>Все_комплекты!F15</f>
        <v>252558</v>
      </c>
      <c r="G27" s="30"/>
      <c r="H27" s="134" t="str">
        <f>Все_комплекты!H15</f>
        <v>КЭАЗ</v>
      </c>
      <c r="I27" s="134" t="str">
        <f>Все_комплекты!I15</f>
        <v>шт.</v>
      </c>
      <c r="J27" s="134"/>
      <c r="K27" s="38"/>
      <c r="L27" s="39"/>
      <c r="M27" s="19"/>
      <c r="N27" s="52"/>
    </row>
    <row r="28" spans="1:14" s="20" customFormat="1" ht="15.9" x14ac:dyDescent="0.3">
      <c r="A28" s="22"/>
      <c r="B28" s="23"/>
      <c r="C28" s="138"/>
      <c r="D28" s="37"/>
      <c r="E28" s="7" t="str">
        <f>Все_комплекты!E16</f>
        <v>Привод двигательный OptiMat D400...630-230AC-УХЛ3</v>
      </c>
      <c r="F28" s="134">
        <f>Все_комплекты!F16</f>
        <v>233121</v>
      </c>
      <c r="G28" s="30"/>
      <c r="H28" s="134" t="str">
        <f>Все_комплекты!H16</f>
        <v>КЭАЗ</v>
      </c>
      <c r="I28" s="134" t="str">
        <f>Все_комплекты!I16</f>
        <v>шт.</v>
      </c>
      <c r="J28" s="134"/>
      <c r="K28" s="38"/>
      <c r="L28" s="39"/>
      <c r="M28" s="19"/>
      <c r="N28" s="52"/>
    </row>
    <row r="29" spans="1:14" s="20" customFormat="1" ht="15.9" x14ac:dyDescent="0.3">
      <c r="A29" s="22"/>
      <c r="B29" s="23"/>
      <c r="C29" s="138" t="e">
        <f ca="1">INDIRECT("Все_комплекты!"&amp;INDEX(Справочник!A14:E16,(MATCH($G$4,Справочник!A14:A16,0)),4)&amp;5)</f>
        <v>#N/A</v>
      </c>
      <c r="D29" s="37"/>
      <c r="E29" s="7" t="str">
        <f>Все_комплекты!E17</f>
        <v>Блок распределительный, 18 точек подключения 2,5 кв.мм, синий</v>
      </c>
      <c r="F29" s="134" t="str">
        <f>Все_комплекты!F17</f>
        <v>DTP1-118-104SPUB</v>
      </c>
      <c r="G29" s="30"/>
      <c r="H29" s="134" t="str">
        <f>Все_комплекты!H17</f>
        <v>ДКС</v>
      </c>
      <c r="I29" s="134" t="str">
        <f>Все_комплекты!I17</f>
        <v>шт.</v>
      </c>
      <c r="J29" s="134"/>
      <c r="K29" s="38"/>
      <c r="L29" s="39"/>
      <c r="M29" s="19"/>
      <c r="N29" s="52"/>
    </row>
    <row r="30" spans="1:14" s="20" customFormat="1" ht="15.9" x14ac:dyDescent="0.3">
      <c r="A30" s="22"/>
      <c r="B30" s="23"/>
      <c r="C30" s="138" t="e">
        <f ca="1">INDIRECT("Все_комплекты!"&amp;INDEX(Справочник!A15:E17,(MATCH($G$4,Справочник!A15:A17,0)),4)&amp;5)</f>
        <v>#N/A</v>
      </c>
      <c r="D30" s="37"/>
      <c r="E30" s="7" t="str">
        <f>Все_комплекты!E18</f>
        <v>Блок распределительный, 18 точек подключения 2,5 кв.мм, серый</v>
      </c>
      <c r="F30" s="134" t="str">
        <f>Все_комплекты!F18</f>
        <v>DTP1-118-104SPUG</v>
      </c>
      <c r="G30" s="30"/>
      <c r="H30" s="134" t="str">
        <f>Все_комплекты!H18</f>
        <v>ДКС</v>
      </c>
      <c r="I30" s="134" t="str">
        <f>Все_комплекты!I18</f>
        <v>шт.</v>
      </c>
      <c r="J30" s="134"/>
      <c r="K30" s="38"/>
      <c r="L30" s="39"/>
      <c r="M30" s="19"/>
      <c r="N30" s="52"/>
    </row>
    <row r="31" spans="1:14" s="20" customFormat="1" ht="15.9" x14ac:dyDescent="0.3">
      <c r="A31" s="22"/>
      <c r="B31" s="23"/>
      <c r="C31" s="138" t="e">
        <f ca="1">INDIRECT("Все_комплекты!"&amp;INDEX(Справочник!A16:E18,(MATCH($G$4,Справочник!A16:A18,0)),4)&amp;5)</f>
        <v>#N/A</v>
      </c>
      <c r="D31" s="37"/>
      <c r="E31" s="7" t="str">
        <f>Все_комплекты!E19</f>
        <v>Блок распределительный, 18 точек подключения 2,5 кв.мм, красный</v>
      </c>
      <c r="F31" s="134" t="str">
        <f>Все_комплекты!F19</f>
        <v>DTP1-110-104SPUR</v>
      </c>
      <c r="G31" s="30"/>
      <c r="H31" s="134" t="str">
        <f>Все_комплекты!H19</f>
        <v>ДКС</v>
      </c>
      <c r="I31" s="134" t="str">
        <f>Все_комплекты!I19</f>
        <v>шт.</v>
      </c>
      <c r="J31" s="134"/>
      <c r="K31" s="38"/>
      <c r="L31" s="39"/>
      <c r="M31" s="19"/>
      <c r="N31" s="52"/>
    </row>
    <row r="32" spans="1:14" s="20" customFormat="1" ht="15.9" x14ac:dyDescent="0.3">
      <c r="A32" s="22"/>
      <c r="B32" s="23"/>
      <c r="C32" s="138" t="e">
        <f ca="1">INDIRECT("Все_комплекты!"&amp;INDEX(Справочник!A17:E19,(MATCH($G$4,Справочник!A17:A19,0)),4)&amp;5)</f>
        <v>#N/A</v>
      </c>
      <c r="D32" s="37"/>
      <c r="E32" s="7" t="str">
        <f>Все_комплекты!E20</f>
        <v>Адаптер для вертикального монтажа DTP1 на рейку шириной 35мм</v>
      </c>
      <c r="F32" s="134" t="str">
        <f>Все_комплекты!F20</f>
        <v>DTP1-DVHG</v>
      </c>
      <c r="G32" s="30"/>
      <c r="H32" s="134" t="str">
        <f>Все_комплекты!H20</f>
        <v>ДКС</v>
      </c>
      <c r="I32" s="134" t="str">
        <f>Все_комплекты!I20</f>
        <v>шт.</v>
      </c>
      <c r="J32" s="134"/>
      <c r="K32" s="38"/>
      <c r="L32" s="39"/>
      <c r="M32" s="19"/>
      <c r="N32" s="52"/>
    </row>
    <row r="33" spans="1:14" s="20" customFormat="1" ht="15.9" x14ac:dyDescent="0.3">
      <c r="A33" s="22"/>
      <c r="B33" s="23"/>
      <c r="C33" s="138" t="e">
        <f ca="1">INDIRECT("Все_комплекты!"&amp;INDEX(Справочник!A18:E20,(MATCH($G$4,Справочник!A18:A20,0)),4)&amp;5)</f>
        <v>#N/A</v>
      </c>
      <c r="D33" s="37"/>
      <c r="E33" s="7" t="str">
        <f>Все_комплекты!E21</f>
        <v>Выключатель автоматический OptiDin BM63-3C6-10-УХЛ3</v>
      </c>
      <c r="F33" s="134">
        <f>Все_комплекты!F21</f>
        <v>249248</v>
      </c>
      <c r="G33" s="30"/>
      <c r="H33" s="134" t="str">
        <f>Все_комплекты!H21</f>
        <v>КЭАЗ</v>
      </c>
      <c r="I33" s="134" t="str">
        <f>Все_комплекты!I21</f>
        <v>шт.</v>
      </c>
      <c r="J33" s="134"/>
      <c r="K33" s="38"/>
      <c r="L33" s="39"/>
      <c r="M33" s="19"/>
      <c r="N33" s="52"/>
    </row>
    <row r="34" spans="1:14" s="20" customFormat="1" ht="15.9" x14ac:dyDescent="0.3">
      <c r="A34" s="22"/>
      <c r="B34" s="23"/>
      <c r="C34" s="138" t="e">
        <f ca="1">INDIRECT("Все_комплекты!"&amp;INDEX(Справочник!A19:E21,(MATCH($G$4,Справочник!A19:A21,0)),4)&amp;5)</f>
        <v>#N/A</v>
      </c>
      <c r="D34" s="37"/>
      <c r="E34" s="7" t="str">
        <f>Все_комплекты!E22</f>
        <v>Выключатель автоматический OptiDin BM63-2C6-10-УХЛ3</v>
      </c>
      <c r="F34" s="134">
        <f>Все_комплекты!F22</f>
        <v>262589</v>
      </c>
      <c r="G34" s="30"/>
      <c r="H34" s="134" t="str">
        <f>Все_комплекты!H22</f>
        <v>КЭАЗ</v>
      </c>
      <c r="I34" s="134" t="str">
        <f>Все_комплекты!I22</f>
        <v>шт.</v>
      </c>
      <c r="J34" s="134"/>
      <c r="K34" s="38"/>
      <c r="L34" s="39"/>
      <c r="M34" s="19"/>
      <c r="N34" s="52"/>
    </row>
    <row r="35" spans="1:14" s="20" customFormat="1" ht="15.9" x14ac:dyDescent="0.3">
      <c r="A35" s="22"/>
      <c r="B35" s="23"/>
      <c r="C35" s="138" t="e">
        <f ca="1">INDIRECT("Все_комплекты!"&amp;INDEX(Справочник!A20:E22,(MATCH($G$4,Справочник!A20:A22,0)),4)&amp;5)</f>
        <v>#N/A</v>
      </c>
      <c r="D35" s="37"/>
      <c r="E35" s="7" t="str">
        <f>Все_комплекты!E23</f>
        <v>Контактор модульный OptiDin MK-100-2011-230AC</v>
      </c>
      <c r="F35" s="134">
        <f>Все_комплекты!F23</f>
        <v>321131</v>
      </c>
      <c r="G35" s="30"/>
      <c r="H35" s="134" t="str">
        <f>Все_комплекты!H23</f>
        <v>КЭАЗ</v>
      </c>
      <c r="I35" s="134" t="str">
        <f>Все_комплекты!I23</f>
        <v>шт.</v>
      </c>
      <c r="J35" s="134"/>
      <c r="K35" s="38"/>
      <c r="L35" s="39"/>
      <c r="M35" s="19"/>
      <c r="N35" s="52"/>
    </row>
    <row r="36" spans="1:14" s="20" customFormat="1" ht="15.9" x14ac:dyDescent="0.3">
      <c r="A36" s="22"/>
      <c r="B36" s="23"/>
      <c r="C36" s="138" t="e">
        <f ca="1">INDIRECT("Все_комплекты!"&amp;INDEX(Справочник!A21:E23,(MATCH($G$4,Справочник!A21:A23,0)),4)&amp;5)</f>
        <v>#N/A</v>
      </c>
      <c r="D36" s="37"/>
      <c r="E36" s="7" t="str">
        <f>Все_комплекты!E24</f>
        <v>Модуль защиты от коммутационных перенапряжений OptiSave-RC-УХЛ4</v>
      </c>
      <c r="F36" s="134">
        <f>Все_комплекты!F24</f>
        <v>256303</v>
      </c>
      <c r="G36" s="30"/>
      <c r="H36" s="134" t="str">
        <f>Все_комплекты!H24</f>
        <v>КЭАЗ</v>
      </c>
      <c r="I36" s="134" t="str">
        <f>Все_комплекты!I24</f>
        <v>шт.</v>
      </c>
      <c r="J36" s="134"/>
      <c r="K36" s="38"/>
      <c r="L36" s="39"/>
      <c r="M36" s="19"/>
      <c r="N36" s="52"/>
    </row>
    <row r="37" spans="1:14" ht="15.9" x14ac:dyDescent="0.3">
      <c r="A37" s="22"/>
      <c r="C37" s="138" t="e">
        <f ca="1">INDIRECT("Все_комплекты!"&amp;INDEX(Справочник!A22:E24,(MATCH($G$4,Справочник!A22:A24,0)),4)&amp;5)</f>
        <v>#N/A</v>
      </c>
      <c r="D37" s="37"/>
      <c r="E37" s="7" t="str">
        <f>Все_комплекты!E25</f>
        <v>Лампа AD22DS(LED) матрица D22мм красный 230В-КЭАЗ</v>
      </c>
      <c r="F37" s="134">
        <f>Все_комплекты!F25</f>
        <v>238566</v>
      </c>
      <c r="G37" s="30"/>
      <c r="H37" s="134" t="str">
        <f>Все_комплекты!H25</f>
        <v>КЭАЗ</v>
      </c>
      <c r="I37" s="134" t="str">
        <f>Все_комплекты!I25</f>
        <v>шт.</v>
      </c>
      <c r="J37" s="134"/>
      <c r="K37" s="38"/>
      <c r="L37" s="39"/>
      <c r="M37" s="19"/>
      <c r="N37" s="52"/>
    </row>
    <row r="38" spans="1:14" ht="15.9" x14ac:dyDescent="0.3">
      <c r="A38" s="22"/>
      <c r="C38" s="138" t="e">
        <f ca="1">INDIRECT("Все_комплекты!"&amp;INDEX(Справочник!A23:E25,(MATCH($G$4,Справочник!A23:A25,0)),4)&amp;5)</f>
        <v>#N/A</v>
      </c>
      <c r="D38" s="37"/>
      <c r="E38" s="7" t="str">
        <f>Все_комплекты!E26</f>
        <v>Лампа AD22DS(LED) матрица D22мм зеленый 230В-КЭАЗ</v>
      </c>
      <c r="F38" s="134">
        <f>Все_комплекты!F26</f>
        <v>238693</v>
      </c>
      <c r="G38" s="30"/>
      <c r="H38" s="134" t="str">
        <f>Все_комплекты!H26</f>
        <v>КЭАЗ</v>
      </c>
      <c r="I38" s="134" t="str">
        <f>Все_комплекты!I26</f>
        <v>шт.</v>
      </c>
      <c r="J38" s="134"/>
      <c r="K38" s="38"/>
      <c r="L38" s="39"/>
      <c r="M38" s="19"/>
      <c r="N38" s="52"/>
    </row>
    <row r="39" spans="1:14" ht="15.9" x14ac:dyDescent="0.3">
      <c r="A39" s="22"/>
      <c r="C39" s="138" t="e">
        <f ca="1">INDIRECT("Все_комплекты!"&amp;INDEX(Справочник!A24:E26,(MATCH($G$4,Справочник!A24:A26,0)),4)&amp;5)</f>
        <v>#N/A</v>
      </c>
      <c r="D39" s="37"/>
      <c r="E39" s="7" t="str">
        <f>Все_комплекты!E27</f>
        <v>Измеритель показателей качества электрической энергии</v>
      </c>
      <c r="F39" s="134" t="str">
        <f>Все_комплекты!F27</f>
        <v>Ресурс-UF2-4.30-5-S-в</v>
      </c>
      <c r="G39" s="30"/>
      <c r="H39" s="134" t="str">
        <f>Все_комплекты!H27</f>
        <v>ООО НПП «Энерготехника»</v>
      </c>
      <c r="I39" s="134" t="str">
        <f>Все_комплекты!I27</f>
        <v>шт.</v>
      </c>
      <c r="J39" s="134"/>
      <c r="K39" s="38"/>
      <c r="L39" s="39"/>
      <c r="M39" s="19"/>
      <c r="N39" s="52"/>
    </row>
    <row r="40" spans="1:14" ht="15.9" x14ac:dyDescent="0.3">
      <c r="A40" s="22"/>
      <c r="C40" s="138" t="e">
        <f ca="1">INDIRECT("Все_комплекты!"&amp;INDEX(Справочник!A25:E27,(MATCH($G$4,Справочник!A25:A27,0)),4)&amp;5)</f>
        <v>#N/A</v>
      </c>
      <c r="D40" s="37"/>
      <c r="E40" s="7" t="str">
        <f>Все_комплекты!E28</f>
        <v>Трансформатор тока шинный ТОП 0,66Б - 0,5 - 800/5, УЗ, ТУ 25-7504.178-2004</v>
      </c>
      <c r="F40" s="134">
        <f>Все_комплекты!F28</f>
        <v>320155</v>
      </c>
      <c r="G40" s="30"/>
      <c r="H40" s="134" t="str">
        <f>Все_комплекты!H28</f>
        <v>КЭАЗ</v>
      </c>
      <c r="I40" s="134" t="str">
        <f>Все_комплекты!I28</f>
        <v>шт.</v>
      </c>
      <c r="J40" s="134"/>
      <c r="K40" s="38"/>
      <c r="L40" s="39"/>
      <c r="M40" s="19"/>
      <c r="N40" s="52"/>
    </row>
    <row r="41" spans="1:14" ht="15.9" x14ac:dyDescent="0.3">
      <c r="A41" s="22"/>
      <c r="C41" s="138" t="e">
        <f ca="1">INDIRECT("Все_комплекты!"&amp;INDEX(Справочник!A26:E28,(MATCH($G$4,Справочник!A26:A28,0)),4)&amp;5)</f>
        <v>#N/A</v>
      </c>
      <c r="D41" s="37"/>
      <c r="E41" s="7" t="str">
        <f>Все_комплекты!E29</f>
        <v>Шинная клемма для кабеля, сечение шины 5 мм, кабель 1,5-16 мм</v>
      </c>
      <c r="F41" s="134" t="str">
        <f>Все_комплекты!F29</f>
        <v>R5BC0516</v>
      </c>
      <c r="G41" s="30"/>
      <c r="H41" s="134" t="str">
        <f>Все_комплекты!H29</f>
        <v>ДКС</v>
      </c>
      <c r="I41" s="134" t="str">
        <f>Все_комплекты!I29</f>
        <v>шт.</v>
      </c>
      <c r="J41" s="134"/>
      <c r="K41" s="38"/>
      <c r="L41" s="39"/>
      <c r="M41" s="19"/>
      <c r="N41" s="52"/>
    </row>
    <row r="42" spans="1:14" ht="15.9" x14ac:dyDescent="0.3">
      <c r="A42" s="120"/>
      <c r="B42" s="121"/>
      <c r="C42" s="122"/>
      <c r="D42" s="123"/>
      <c r="E42" s="105" t="str">
        <f>Все_комплекты!E30</f>
        <v>Нагрузка секции 1</v>
      </c>
      <c r="F42" s="131" t="str">
        <f>Все_комплекты!F30</f>
        <v xml:space="preserve"> </v>
      </c>
      <c r="G42" s="89"/>
      <c r="H42" s="131" t="str">
        <f>Все_комплекты!H30</f>
        <v xml:space="preserve"> </v>
      </c>
      <c r="I42" s="131" t="str">
        <f>Все_комплекты!I30</f>
        <v xml:space="preserve"> </v>
      </c>
      <c r="J42" s="131" t="str">
        <f>Все_комплекты!J30</f>
        <v xml:space="preserve"> </v>
      </c>
      <c r="K42" s="111"/>
      <c r="L42" s="111"/>
      <c r="M42" s="111"/>
      <c r="N42" s="111"/>
    </row>
    <row r="43" spans="1:14" ht="25.75" x14ac:dyDescent="0.3">
      <c r="A43" s="22"/>
      <c r="C43" s="36"/>
      <c r="D43" s="37"/>
      <c r="E43" s="7" t="str">
        <f>Все_комплекты!E31</f>
        <v>Выключатель автоматический для защиты двигателя OptiMat T630L ETA-M 630A 3P</v>
      </c>
      <c r="F43" s="134">
        <f>Все_комплекты!F31</f>
        <v>355914</v>
      </c>
      <c r="G43" s="30"/>
      <c r="H43" s="134" t="str">
        <f>Все_комплекты!H31</f>
        <v>КЭАЗ</v>
      </c>
      <c r="I43" s="134" t="str">
        <f>Все_комплекты!I31</f>
        <v>шт.</v>
      </c>
      <c r="J43" s="134"/>
      <c r="K43" s="38"/>
      <c r="L43" s="39"/>
      <c r="M43" s="19"/>
      <c r="N43" s="52"/>
    </row>
    <row r="44" spans="1:14" ht="15.9" x14ac:dyDescent="0.3">
      <c r="A44" s="22"/>
      <c r="C44" s="36"/>
      <c r="D44" s="37"/>
      <c r="E44" s="7" t="str">
        <f>Все_комплекты!E32</f>
        <v>Расширитель полюсов OptiMat D400, D630-УХЛ3-короткий-3 шт</v>
      </c>
      <c r="F44" s="134">
        <f>Все_комплекты!F32</f>
        <v>252558</v>
      </c>
      <c r="G44" s="30"/>
      <c r="H44" s="134" t="str">
        <f>Все_комплекты!H32</f>
        <v>КЭАЗ</v>
      </c>
      <c r="I44" s="134" t="str">
        <f>Все_комплекты!I32</f>
        <v>шт.</v>
      </c>
      <c r="J44" s="134"/>
      <c r="K44" s="38"/>
      <c r="L44" s="39"/>
      <c r="M44" s="19"/>
      <c r="N44" s="52"/>
    </row>
    <row r="45" spans="1:14" ht="15.9" x14ac:dyDescent="0.3">
      <c r="A45" s="22"/>
      <c r="C45" s="36"/>
      <c r="D45" s="37"/>
      <c r="E45" s="7" t="str">
        <f>Все_комплекты!E33</f>
        <v>Комплект контактов вспомогательных OptiMat D-УХЛ3-4шт</v>
      </c>
      <c r="F45" s="134">
        <f>Все_комплекты!F33</f>
        <v>143490</v>
      </c>
      <c r="G45" s="30"/>
      <c r="H45" s="134" t="str">
        <f>Все_комплекты!H33</f>
        <v>КЭАЗ</v>
      </c>
      <c r="I45" s="134" t="str">
        <f>Все_комплекты!I33</f>
        <v>шт.</v>
      </c>
      <c r="J45" s="134"/>
      <c r="K45" s="38"/>
      <c r="L45" s="39"/>
      <c r="M45" s="19"/>
      <c r="N45" s="52"/>
    </row>
    <row r="46" spans="1:14" ht="15.9" x14ac:dyDescent="0.3">
      <c r="A46" s="22"/>
      <c r="C46" s="36"/>
      <c r="D46" s="37"/>
      <c r="E46" s="7" t="str">
        <f>Все_комплекты!E34</f>
        <v>Выключатель автоматический OptiDin BM63-3C6-10-УХЛ3</v>
      </c>
      <c r="F46" s="134">
        <f>Все_комплекты!F34</f>
        <v>249248</v>
      </c>
      <c r="G46" s="30"/>
      <c r="H46" s="134" t="str">
        <f>Все_комплекты!H34</f>
        <v>КЭАЗ</v>
      </c>
      <c r="I46" s="134" t="str">
        <f>Все_комплекты!I34</f>
        <v>шт.</v>
      </c>
      <c r="J46" s="134"/>
      <c r="K46" s="38"/>
      <c r="L46" s="39"/>
      <c r="M46" s="19"/>
      <c r="N46" s="52"/>
    </row>
    <row r="47" spans="1:14" ht="15.9" x14ac:dyDescent="0.3">
      <c r="A47" s="22"/>
      <c r="C47" s="36"/>
      <c r="D47" s="37"/>
      <c r="E47" s="7" t="str">
        <f>Все_комплекты!E35</f>
        <v>Выключатель автоматический OptiDin BM63-1C6-10-УХЛ3</v>
      </c>
      <c r="F47" s="134">
        <f>Все_комплекты!F35</f>
        <v>249252</v>
      </c>
      <c r="G47" s="30"/>
      <c r="H47" s="134" t="str">
        <f>Все_комплекты!H35</f>
        <v>КЭАЗ</v>
      </c>
      <c r="I47" s="134" t="str">
        <f>Все_комплекты!I35</f>
        <v>шт.</v>
      </c>
      <c r="J47" s="134"/>
      <c r="K47" s="38"/>
      <c r="L47" s="39"/>
      <c r="M47" s="19"/>
      <c r="N47" s="52"/>
    </row>
    <row r="48" spans="1:14" ht="15.9" x14ac:dyDescent="0.3">
      <c r="A48" s="22"/>
      <c r="C48" s="36"/>
      <c r="D48" s="37"/>
      <c r="E48" s="7" t="str">
        <f>Все_комплекты!E36</f>
        <v>Выключатель автоматический OptiDin BM63-2C6-10-УХЛ3</v>
      </c>
      <c r="F48" s="134">
        <f>Все_комплекты!F36</f>
        <v>262589</v>
      </c>
      <c r="G48" s="30"/>
      <c r="H48" s="134" t="str">
        <f>Все_комплекты!H36</f>
        <v>КЭАЗ</v>
      </c>
      <c r="I48" s="134" t="str">
        <f>Все_комплекты!I36</f>
        <v>шт.</v>
      </c>
      <c r="J48" s="134"/>
      <c r="K48" s="38"/>
      <c r="L48" s="39"/>
      <c r="M48" s="19"/>
      <c r="N48" s="52"/>
    </row>
    <row r="49" spans="1:14" ht="15.9" x14ac:dyDescent="0.3">
      <c r="A49" s="22"/>
      <c r="C49" s="36"/>
      <c r="D49" s="37"/>
      <c r="E49" s="7" t="str">
        <f>Все_комплекты!E37</f>
        <v>Импульсный источник бесперебойного питания</v>
      </c>
      <c r="F49" s="134" t="str">
        <f>Все_комплекты!F37</f>
        <v>БРП-И-24-3 исп.3</v>
      </c>
      <c r="G49" s="30"/>
      <c r="H49" s="134" t="str">
        <f>Все_комплекты!H37</f>
        <v>ООО «НПФ «Полисервис»</v>
      </c>
      <c r="I49" s="134" t="str">
        <f>Все_комплекты!I37</f>
        <v>шт.</v>
      </c>
      <c r="J49" s="134"/>
      <c r="K49" s="38"/>
      <c r="L49" s="39"/>
      <c r="M49" s="19"/>
      <c r="N49" s="52"/>
    </row>
    <row r="50" spans="1:14" ht="15.9" x14ac:dyDescent="0.3">
      <c r="A50" s="22"/>
      <c r="C50" s="36"/>
      <c r="D50" s="37"/>
      <c r="E50" s="7" t="str">
        <f>Все_комплекты!E38</f>
        <v>Батарея аккумуляторная 12V / 7Ah</v>
      </c>
      <c r="F50" s="134" t="str">
        <f>Все_комплекты!F38</f>
        <v>DT 1207</v>
      </c>
      <c r="G50" s="30"/>
      <c r="H50" s="134" t="str">
        <f>Все_комплекты!H38</f>
        <v>Delta</v>
      </c>
      <c r="I50" s="134" t="str">
        <f>Все_комплекты!I38</f>
        <v>шт.</v>
      </c>
      <c r="J50" s="134"/>
      <c r="K50" s="38"/>
      <c r="L50" s="39"/>
      <c r="M50" s="19"/>
      <c r="N50" s="52"/>
    </row>
    <row r="51" spans="1:14" ht="15.9" x14ac:dyDescent="0.3">
      <c r="A51" s="22"/>
      <c r="C51" s="36"/>
      <c r="D51" s="37"/>
      <c r="E51" s="7" t="str">
        <f>Все_комплекты!E39</f>
        <v>Шина соединительная PIN(штырь)-3Р-63А-(дл.1м)-КЭАЗ</v>
      </c>
      <c r="F51" s="134">
        <f>Все_комплекты!F39</f>
        <v>143234</v>
      </c>
      <c r="G51" s="30"/>
      <c r="H51" s="134" t="str">
        <f>Все_комплекты!H39</f>
        <v>КЭАЗ</v>
      </c>
      <c r="I51" s="134" t="str">
        <f>Все_комплекты!I39</f>
        <v>шт.</v>
      </c>
      <c r="J51" s="134"/>
      <c r="K51" s="38"/>
      <c r="L51" s="39"/>
      <c r="M51" s="19"/>
      <c r="N51" s="52"/>
    </row>
    <row r="52" spans="1:14" ht="15.9" x14ac:dyDescent="0.3">
      <c r="A52" s="22"/>
      <c r="C52" s="36"/>
      <c r="D52" s="37"/>
      <c r="E52" s="7" t="str">
        <f>Все_комплекты!E40</f>
        <v>Заглушка на соединительную шину 3 фазную-КЭАЗ</v>
      </c>
      <c r="F52" s="134">
        <f>Все_комплекты!F40</f>
        <v>309048</v>
      </c>
      <c r="G52" s="30"/>
      <c r="H52" s="134" t="str">
        <f>Все_комплекты!H40</f>
        <v>КЭАЗ</v>
      </c>
      <c r="I52" s="134" t="str">
        <f>Все_комплекты!I40</f>
        <v>шт.</v>
      </c>
      <c r="J52" s="134"/>
      <c r="K52" s="38"/>
      <c r="L52" s="39"/>
      <c r="M52" s="19"/>
      <c r="N52" s="52"/>
    </row>
    <row r="53" spans="1:14" ht="15.9" x14ac:dyDescent="0.3">
      <c r="A53" s="22"/>
      <c r="C53" s="36"/>
      <c r="D53" s="37"/>
      <c r="E53" s="7" t="str">
        <f>Все_комплекты!E41</f>
        <v>Клемма вводная для модульного оборудования КВМ 4-25мм2 (боковой ввод)</v>
      </c>
      <c r="F53" s="134">
        <f>Все_комплекты!F41</f>
        <v>350574</v>
      </c>
      <c r="G53" s="30"/>
      <c r="H53" s="134" t="str">
        <f>Все_комплекты!H41</f>
        <v>КЭАЗ</v>
      </c>
      <c r="I53" s="134" t="str">
        <f>Все_комплекты!I41</f>
        <v>шт.</v>
      </c>
      <c r="J53" s="134"/>
      <c r="K53" s="38"/>
      <c r="L53" s="39"/>
      <c r="M53" s="19"/>
      <c r="N53" s="52"/>
    </row>
    <row r="54" spans="1:14" ht="15.9" x14ac:dyDescent="0.3">
      <c r="A54" s="22"/>
      <c r="C54" s="36"/>
      <c r="D54" s="37"/>
      <c r="E54" s="7" t="str">
        <f>Все_комплекты!E42</f>
        <v>Шина латунная в корпусе на DIN рейку 1 полюс до 63A 11конт.</v>
      </c>
      <c r="F54" s="134" t="str">
        <f>Все_комплекты!F42</f>
        <v>5011N</v>
      </c>
      <c r="G54" s="30"/>
      <c r="H54" s="134" t="str">
        <f>Все_комплекты!H42</f>
        <v>ДКС</v>
      </c>
      <c r="I54" s="134" t="str">
        <f>Все_комплекты!I42</f>
        <v>шт.</v>
      </c>
      <c r="J54" s="134"/>
      <c r="K54" s="38"/>
      <c r="L54" s="39"/>
      <c r="M54" s="19"/>
      <c r="N54" s="52"/>
    </row>
    <row r="55" spans="1:14" ht="25.75" x14ac:dyDescent="0.3">
      <c r="A55" s="22"/>
      <c r="C55" s="36"/>
      <c r="D55" s="37"/>
      <c r="E55" s="7" t="str">
        <f>Все_комплекты!E43</f>
        <v>Шина "0" PE 8x12мм 16 отверстий латунь с контактной пластиной 2 зелёных угловых изолятора EKF PROxima</v>
      </c>
      <c r="F55" s="134" t="str">
        <f>Все_комплекты!F43</f>
        <v>sn0-125-16-2-pe</v>
      </c>
      <c r="G55" s="30"/>
      <c r="H55" s="134" t="str">
        <f>Все_комплекты!H43</f>
        <v>EKF</v>
      </c>
      <c r="I55" s="134" t="str">
        <f>Все_комплекты!I43</f>
        <v>шт.</v>
      </c>
      <c r="J55" s="134"/>
      <c r="K55" s="38"/>
      <c r="L55" s="39"/>
      <c r="M55" s="19"/>
      <c r="N55" s="52"/>
    </row>
    <row r="56" spans="1:14" ht="15.9" x14ac:dyDescent="0.3">
      <c r="A56" s="22"/>
      <c r="C56" s="36"/>
      <c r="D56" s="37"/>
      <c r="E56" s="7" t="str">
        <f>Все_комплекты!E44</f>
        <v>Шинная клемма для кабеля, сечение шины 5 мм, кабель 1,5-16 мм</v>
      </c>
      <c r="F56" s="134" t="str">
        <f>Все_комплекты!F44</f>
        <v>R5BC0516</v>
      </c>
      <c r="G56" s="30"/>
      <c r="H56" s="134" t="str">
        <f>Все_комплекты!H44</f>
        <v>ДКС</v>
      </c>
      <c r="I56" s="134" t="str">
        <f>Все_комплекты!I44</f>
        <v>шт.</v>
      </c>
      <c r="J56" s="134"/>
      <c r="K56" s="38"/>
      <c r="L56" s="39"/>
      <c r="M56" s="19"/>
      <c r="N56" s="52"/>
    </row>
    <row r="57" spans="1:14" ht="15.9" x14ac:dyDescent="0.3">
      <c r="A57" s="22"/>
      <c r="C57" s="36"/>
      <c r="D57" s="37"/>
      <c r="E57" s="7" t="str">
        <f>Все_комплекты!E45</f>
        <v>Бокс для установки АКБ на дин-рейку</v>
      </c>
      <c r="F57" s="134" t="str">
        <f>Все_комплекты!F45</f>
        <v>SU.АО 1/7 DIN</v>
      </c>
      <c r="G57" s="30"/>
      <c r="H57" s="134" t="str">
        <f>Все_комплекты!H45</f>
        <v>Болид</v>
      </c>
      <c r="I57" s="134" t="str">
        <f>Все_комплекты!I45</f>
        <v>шт.</v>
      </c>
      <c r="J57" s="134"/>
      <c r="K57" s="38"/>
      <c r="L57" s="39"/>
      <c r="M57" s="19"/>
      <c r="N57" s="52"/>
    </row>
    <row r="58" spans="1:14" ht="15.9" x14ac:dyDescent="0.3">
      <c r="A58" s="120"/>
      <c r="B58" s="121"/>
      <c r="C58" s="122"/>
      <c r="D58" s="123"/>
      <c r="E58" s="105" t="str">
        <f>Все_комплекты!E46</f>
        <v>Нагрузка секции 2</v>
      </c>
      <c r="F58" s="131" t="str">
        <f>Все_комплекты!F46</f>
        <v xml:space="preserve"> </v>
      </c>
      <c r="G58" s="89"/>
      <c r="H58" s="131" t="str">
        <f>Все_комплекты!H46</f>
        <v xml:space="preserve"> </v>
      </c>
      <c r="I58" s="131" t="str">
        <f>Все_комплекты!I46</f>
        <v xml:space="preserve"> </v>
      </c>
      <c r="J58" s="131" t="str">
        <f>Все_комплекты!J46</f>
        <v xml:space="preserve"> </v>
      </c>
      <c r="K58" s="111"/>
      <c r="L58" s="112"/>
      <c r="M58" s="113"/>
      <c r="N58" s="105"/>
    </row>
    <row r="59" spans="1:14" ht="25.75" x14ac:dyDescent="0.3">
      <c r="A59" s="22"/>
      <c r="C59" s="36"/>
      <c r="D59" s="37"/>
      <c r="E59" s="7" t="str">
        <f>Все_комплекты!E47</f>
        <v>Выключатель автоматический для защиты двигателя OptiMat T630L ETA-M 630A 3P</v>
      </c>
      <c r="F59" s="134">
        <f>Все_комплекты!F47</f>
        <v>355914</v>
      </c>
      <c r="G59" s="30"/>
      <c r="H59" s="134" t="str">
        <f>Все_комплекты!H47</f>
        <v>КЭАЗ</v>
      </c>
      <c r="I59" s="134" t="str">
        <f>Все_комплекты!I47</f>
        <v>шт.</v>
      </c>
      <c r="J59" s="134"/>
      <c r="K59" s="38"/>
      <c r="L59" s="39"/>
      <c r="M59" s="19"/>
      <c r="N59" s="52"/>
    </row>
    <row r="60" spans="1:14" ht="15.9" x14ac:dyDescent="0.3">
      <c r="A60" s="22"/>
      <c r="C60" s="36"/>
      <c r="D60" s="37"/>
      <c r="E60" s="7" t="str">
        <f>Все_комплекты!E48</f>
        <v>Расширитель полюсов OptiMat D400, D630-УХЛ3-короткий-3 шт</v>
      </c>
      <c r="F60" s="134">
        <f>Все_комплекты!F48</f>
        <v>252558</v>
      </c>
      <c r="G60" s="30"/>
      <c r="H60" s="134" t="str">
        <f>Все_комплекты!H48</f>
        <v>КЭАЗ</v>
      </c>
      <c r="I60" s="134" t="str">
        <f>Все_комплекты!I48</f>
        <v>шт.</v>
      </c>
      <c r="J60" s="134"/>
      <c r="K60" s="38"/>
      <c r="L60" s="39"/>
      <c r="M60" s="19"/>
      <c r="N60" s="52"/>
    </row>
    <row r="61" spans="1:14" ht="15.9" x14ac:dyDescent="0.3">
      <c r="A61" s="22"/>
      <c r="C61" s="36"/>
      <c r="D61" s="37"/>
      <c r="E61" s="7" t="str">
        <f>Все_комплекты!E49</f>
        <v>Комплект контактов вспомогательных OptiMat D-УХЛ3-4шт</v>
      </c>
      <c r="F61" s="134">
        <f>Все_комплекты!F49</f>
        <v>143490</v>
      </c>
      <c r="G61" s="30"/>
      <c r="H61" s="134" t="str">
        <f>Все_комплекты!H49</f>
        <v>КЭАЗ</v>
      </c>
      <c r="I61" s="134" t="str">
        <f>Все_комплекты!I49</f>
        <v>шт.</v>
      </c>
      <c r="J61" s="134"/>
      <c r="K61" s="38"/>
      <c r="L61" s="39"/>
      <c r="M61" s="19"/>
      <c r="N61" s="52"/>
    </row>
    <row r="62" spans="1:14" ht="15.9" x14ac:dyDescent="0.3">
      <c r="A62" s="22"/>
      <c r="C62" s="36"/>
      <c r="D62" s="37"/>
      <c r="E62" s="7" t="str">
        <f>Все_комплекты!E50</f>
        <v>Выключатель автоматический OptiDin BM63-3C6-10-УХЛ3</v>
      </c>
      <c r="F62" s="134">
        <f>Все_комплекты!F50</f>
        <v>249248</v>
      </c>
      <c r="G62" s="30"/>
      <c r="H62" s="134" t="str">
        <f>Все_комплекты!H50</f>
        <v>КЭАЗ</v>
      </c>
      <c r="I62" s="134" t="str">
        <f>Все_комплекты!I50</f>
        <v>шт.</v>
      </c>
      <c r="J62" s="134"/>
      <c r="K62" s="38"/>
      <c r="L62" s="39"/>
      <c r="M62" s="19"/>
      <c r="N62" s="52"/>
    </row>
    <row r="63" spans="1:14" ht="15.9" x14ac:dyDescent="0.3">
      <c r="A63" s="22"/>
      <c r="C63" s="36"/>
      <c r="D63" s="37"/>
      <c r="E63" s="7" t="str">
        <f>Все_комплекты!E51</f>
        <v>Выключатель автоматический OptiDin BM63-1C16-10-УХЛ3</v>
      </c>
      <c r="F63" s="134">
        <f>Все_комплекты!F51</f>
        <v>249256</v>
      </c>
      <c r="G63" s="30"/>
      <c r="H63" s="134" t="str">
        <f>Все_комплекты!H51</f>
        <v>КЭАЗ</v>
      </c>
      <c r="I63" s="134" t="str">
        <f>Все_комплекты!I51</f>
        <v>шт.</v>
      </c>
      <c r="J63" s="134"/>
      <c r="K63" s="38"/>
      <c r="L63" s="39"/>
      <c r="M63" s="19"/>
      <c r="N63" s="52"/>
    </row>
    <row r="64" spans="1:14" ht="15.9" x14ac:dyDescent="0.3">
      <c r="A64" s="22"/>
      <c r="C64" s="36"/>
      <c r="D64" s="37"/>
      <c r="E64" s="7" t="str">
        <f>Все_комплекты!E52</f>
        <v>Выключатель автоматический OptiDin BM63-1C6-10-УХЛ3</v>
      </c>
      <c r="F64" s="134">
        <f>Все_комплекты!F52</f>
        <v>249252</v>
      </c>
      <c r="G64" s="30"/>
      <c r="H64" s="134" t="str">
        <f>Все_комплекты!H52</f>
        <v>КЭАЗ</v>
      </c>
      <c r="I64" s="134" t="str">
        <f>Все_комплекты!I52</f>
        <v>шт.</v>
      </c>
      <c r="J64" s="134"/>
      <c r="K64" s="38"/>
      <c r="L64" s="39"/>
      <c r="M64" s="19"/>
      <c r="N64" s="52"/>
    </row>
    <row r="65" spans="1:14" ht="15.9" x14ac:dyDescent="0.3">
      <c r="A65" s="22"/>
      <c r="C65" s="36"/>
      <c r="D65" s="37"/>
      <c r="E65" s="7" t="str">
        <f>Все_комплекты!E53</f>
        <v>Шина соединительная PIN(штырь)-3Р-63А-(дл.1м)-КЭАЗ</v>
      </c>
      <c r="F65" s="134">
        <f>Все_комплекты!F53</f>
        <v>143234</v>
      </c>
      <c r="G65" s="30"/>
      <c r="H65" s="134" t="str">
        <f>Все_комплекты!H53</f>
        <v>КЭАЗ</v>
      </c>
      <c r="I65" s="134" t="str">
        <f>Все_комплекты!I53</f>
        <v>шт.</v>
      </c>
      <c r="J65" s="134"/>
      <c r="K65" s="38"/>
      <c r="L65" s="39"/>
      <c r="M65" s="19"/>
      <c r="N65" s="52"/>
    </row>
    <row r="66" spans="1:14" ht="15.9" x14ac:dyDescent="0.3">
      <c r="A66" s="22"/>
      <c r="C66" s="36"/>
      <c r="D66" s="37"/>
      <c r="E66" s="7" t="str">
        <f>Все_комплекты!E54</f>
        <v>Заглушка на соединительную шину 3 фазную-КЭАЗ</v>
      </c>
      <c r="F66" s="134">
        <f>Все_комплекты!F54</f>
        <v>309048</v>
      </c>
      <c r="G66" s="30"/>
      <c r="H66" s="134" t="str">
        <f>Все_комплекты!H54</f>
        <v>КЭАЗ</v>
      </c>
      <c r="I66" s="134" t="str">
        <f>Все_комплекты!I54</f>
        <v>шт.</v>
      </c>
      <c r="J66" s="134"/>
      <c r="K66" s="38"/>
      <c r="L66" s="39"/>
      <c r="M66" s="19"/>
      <c r="N66" s="52"/>
    </row>
    <row r="67" spans="1:14" ht="15.9" x14ac:dyDescent="0.3">
      <c r="A67" s="22"/>
      <c r="C67" s="36"/>
      <c r="D67" s="37"/>
      <c r="E67" s="7" t="str">
        <f>Все_комплекты!E55</f>
        <v>Клемма вводная для модульного оборудования КВМ 4-25мм2 (боковой ввод)</v>
      </c>
      <c r="F67" s="134">
        <f>Все_комплекты!F55</f>
        <v>350574</v>
      </c>
      <c r="G67" s="30"/>
      <c r="H67" s="134" t="str">
        <f>Все_комплекты!H55</f>
        <v>КЭАЗ</v>
      </c>
      <c r="I67" s="134" t="str">
        <f>Все_комплекты!I55</f>
        <v>шт.</v>
      </c>
      <c r="J67" s="134"/>
      <c r="K67" s="38"/>
      <c r="L67" s="39"/>
      <c r="M67" s="19"/>
      <c r="N67" s="52"/>
    </row>
    <row r="68" spans="1:14" ht="15.9" x14ac:dyDescent="0.3">
      <c r="C68" s="25"/>
      <c r="D68" s="31"/>
      <c r="E68" s="7" t="str">
        <f>Все_комплекты!E56</f>
        <v>Шина латунная в корпусе на DIN рейку 1 полюс до 63A 11конт.</v>
      </c>
      <c r="F68" s="134" t="str">
        <f>Все_комплекты!F56</f>
        <v>5011N</v>
      </c>
      <c r="G68" s="27"/>
      <c r="H68" s="134" t="str">
        <f>Все_комплекты!H56</f>
        <v>ДКС</v>
      </c>
      <c r="I68" s="134" t="str">
        <f>Все_комплекты!I56</f>
        <v>шт.</v>
      </c>
      <c r="J68" s="134"/>
      <c r="K68" s="27"/>
      <c r="L68" s="40"/>
      <c r="N68" s="6"/>
    </row>
    <row r="69" spans="1:14" ht="25.75" x14ac:dyDescent="0.3">
      <c r="B69" s="46"/>
      <c r="C69" s="25"/>
      <c r="D69" s="31"/>
      <c r="E69" s="7" t="str">
        <f>Все_комплекты!E57</f>
        <v>Шина "0" PE 8x12мм 16 отверстий латунь с контактной пластиной 2 зелёных угловых изолятора EKF PROxima</v>
      </c>
      <c r="F69" s="134" t="str">
        <f>Все_комплекты!F57</f>
        <v>sn0-125-16-2-pe</v>
      </c>
      <c r="G69" s="27"/>
      <c r="H69" s="134" t="str">
        <f>Все_комплекты!H57</f>
        <v>EKF</v>
      </c>
      <c r="I69" s="134" t="str">
        <f>Все_комплекты!I57</f>
        <v>шт.</v>
      </c>
      <c r="J69" s="134"/>
      <c r="K69" s="32"/>
      <c r="L69" s="5"/>
      <c r="N69" s="6"/>
    </row>
    <row r="70" spans="1:14" ht="15.9" x14ac:dyDescent="0.3">
      <c r="A70" s="124"/>
      <c r="B70" s="128"/>
      <c r="C70" s="129"/>
      <c r="D70" s="130"/>
      <c r="E70" s="105" t="str">
        <f>Все_комплекты!E58</f>
        <v>Конструктив шкафа</v>
      </c>
      <c r="F70" s="131" t="str">
        <f>Все_комплекты!F58</f>
        <v xml:space="preserve"> </v>
      </c>
      <c r="G70" s="131"/>
      <c r="H70" s="131" t="str">
        <f>Все_комплекты!H58</f>
        <v xml:space="preserve"> </v>
      </c>
      <c r="I70" s="131" t="str">
        <f>Все_комплекты!I58</f>
        <v xml:space="preserve"> </v>
      </c>
      <c r="J70" s="131" t="str">
        <f>Все_комплекты!J58</f>
        <v xml:space="preserve"> </v>
      </c>
      <c r="K70" s="132"/>
      <c r="L70" s="133"/>
      <c r="M70" s="127"/>
      <c r="N70" s="118"/>
    </row>
    <row r="71" spans="1:14" ht="15.9" x14ac:dyDescent="0.3">
      <c r="B71" s="46"/>
      <c r="C71" s="25"/>
      <c r="D71" s="31"/>
      <c r="E71" s="7" t="str">
        <f>Все_комплекты!E59</f>
        <v>Комплект, крыша и основание, для шкафов CQE, 1200 x 600 мм</v>
      </c>
      <c r="F71" s="134" t="str">
        <f>Все_комплекты!F59</f>
        <v>R5KTB126</v>
      </c>
      <c r="G71" s="27"/>
      <c r="H71" s="134" t="str">
        <f>Все_комплекты!H59</f>
        <v>ДКС</v>
      </c>
      <c r="I71" s="134" t="str">
        <f>Все_комплекты!I59</f>
        <v>шт.</v>
      </c>
      <c r="J71" s="134"/>
      <c r="K71" s="32"/>
      <c r="L71" s="40"/>
      <c r="N71" s="6"/>
    </row>
    <row r="72" spans="1:14" ht="15.9" x14ac:dyDescent="0.3">
      <c r="B72" s="46"/>
      <c r="C72" s="25"/>
      <c r="D72" s="31"/>
      <c r="E72" s="7" t="str">
        <f>Все_комплекты!E60</f>
        <v>Стойки вертикальные, В=2200мм, без дополнительных креплений, 4шт RAL7035</v>
      </c>
      <c r="F72" s="134" t="str">
        <f>Все_комплекты!F60</f>
        <v>R5KMN22</v>
      </c>
      <c r="G72" s="27"/>
      <c r="H72" s="134" t="str">
        <f>Все_комплекты!H60</f>
        <v>ДКС</v>
      </c>
      <c r="I72" s="134" t="str">
        <f>Все_комплекты!I60</f>
        <v>уп.</v>
      </c>
      <c r="J72" s="134"/>
      <c r="K72" s="3"/>
      <c r="L72" s="40"/>
      <c r="N72" s="6"/>
    </row>
    <row r="73" spans="1:14" ht="15.9" x14ac:dyDescent="0.3">
      <c r="B73" s="47"/>
      <c r="C73" s="28"/>
      <c r="D73" s="31"/>
      <c r="E73" s="7" t="str">
        <f>Все_комплекты!E61</f>
        <v>Рым-болты, М12, 1 упаковка - 4 шт.</v>
      </c>
      <c r="F73" s="134" t="str">
        <f>Все_комплекты!F61</f>
        <v>R5A33</v>
      </c>
      <c r="G73" s="27"/>
      <c r="H73" s="134" t="str">
        <f>Все_комплекты!H61</f>
        <v>ДКС</v>
      </c>
      <c r="I73" s="134" t="str">
        <f>Все_комплекты!I61</f>
        <v>уп.</v>
      </c>
      <c r="J73" s="134"/>
      <c r="K73" s="32"/>
      <c r="L73" s="40"/>
      <c r="N73" s="6"/>
    </row>
    <row r="74" spans="1:14" ht="15.9" x14ac:dyDescent="0.3">
      <c r="B74" s="47"/>
      <c r="C74" s="25"/>
      <c r="D74" s="31"/>
      <c r="E74" s="7" t="str">
        <f>Все_комплекты!E62</f>
        <v>Панели боковые, для шкафов CQE 2200 x 600мм, 1 упаковка - 2шт.</v>
      </c>
      <c r="F74" s="134" t="str">
        <f>Все_комплекты!F62</f>
        <v>R5LE2262</v>
      </c>
      <c r="G74" s="27"/>
      <c r="H74" s="134" t="str">
        <f>Все_комплекты!H62</f>
        <v>ДКС</v>
      </c>
      <c r="I74" s="134" t="str">
        <f>Все_комплекты!I62</f>
        <v>уп.</v>
      </c>
      <c r="J74" s="134"/>
      <c r="K74" s="32"/>
      <c r="L74" s="40"/>
      <c r="N74" s="6"/>
    </row>
    <row r="75" spans="1:14" ht="15.9" x14ac:dyDescent="0.3">
      <c r="B75" s="47"/>
      <c r="C75" s="25"/>
      <c r="D75" s="31"/>
      <c r="E75" s="7" t="str">
        <f>Все_комплекты!E63</f>
        <v>Панель задняя, для шкафов DAE/CQE, 2200 x 1200 мм</v>
      </c>
      <c r="F75" s="134" t="str">
        <f>Все_комплекты!F63</f>
        <v>R5CRE22120</v>
      </c>
      <c r="G75" s="27"/>
      <c r="H75" s="134" t="str">
        <f>Все_комплекты!H63</f>
        <v>ДКС</v>
      </c>
      <c r="I75" s="134" t="str">
        <f>Все_комплекты!I63</f>
        <v>шт.</v>
      </c>
      <c r="J75" s="134"/>
      <c r="K75" s="32"/>
      <c r="L75" s="40"/>
      <c r="N75" s="6"/>
    </row>
    <row r="76" spans="1:14" ht="25.75" x14ac:dyDescent="0.3">
      <c r="B76" s="47"/>
      <c r="C76" s="25"/>
      <c r="D76" s="31"/>
      <c r="E76" s="7" t="str">
        <f>Все_комплекты!E64</f>
        <v>Дверь сплошная двустворчатая для шкафов CQE/DAE ВхШ 2200х1200 мм (красная RAL3020)</v>
      </c>
      <c r="F76" s="134" t="str">
        <f>Все_комплекты!F64</f>
        <v>R5CPE22120-RAL3020</v>
      </c>
      <c r="G76" s="27"/>
      <c r="H76" s="134" t="str">
        <f>Все_комплекты!H64</f>
        <v>ДКС</v>
      </c>
      <c r="I76" s="134" t="str">
        <f>Все_комплекты!I64</f>
        <v>шт.</v>
      </c>
      <c r="J76" s="134"/>
      <c r="K76" s="3"/>
      <c r="L76" s="40"/>
      <c r="N76" s="6"/>
    </row>
    <row r="77" spans="1:14" x14ac:dyDescent="0.3">
      <c r="C77" s="28"/>
      <c r="D77" s="31"/>
      <c r="E77" s="7" t="str">
        <f>Все_комплекты!E65</f>
        <v>Монтажная плата, для шкафов DAE/CQE 2200 x 1200 мм</v>
      </c>
      <c r="F77" s="134" t="str">
        <f>Все_комплекты!F65</f>
        <v>R5PCE22120</v>
      </c>
      <c r="G77" s="27"/>
      <c r="H77" s="134" t="str">
        <f>Все_комплекты!H65</f>
        <v>ДКС</v>
      </c>
      <c r="I77" s="134" t="str">
        <f>Все_комплекты!I65</f>
        <v>шт.</v>
      </c>
      <c r="J77" s="134"/>
      <c r="K77" s="3"/>
      <c r="L77" s="5"/>
      <c r="N77" s="6"/>
    </row>
    <row r="78" spans="1:14" ht="25.75" x14ac:dyDescent="0.3">
      <c r="C78" s="25"/>
      <c r="D78" s="31"/>
      <c r="E78" s="7" t="str">
        <f>Все_комплекты!E66</f>
        <v>Комплект угловых элементов с пластиковыми заглушками, В =200 мм, 1 кмп =4 шт.</v>
      </c>
      <c r="F78" s="134" t="str">
        <f>Все_комплекты!F66</f>
        <v>R5BP02</v>
      </c>
      <c r="G78" s="27"/>
      <c r="H78" s="134" t="str">
        <f>Все_комплекты!H66</f>
        <v>ДКС</v>
      </c>
      <c r="I78" s="134" t="str">
        <f>Все_комплекты!I66</f>
        <v>компл.</v>
      </c>
      <c r="J78" s="134"/>
      <c r="K78" s="3"/>
      <c r="L78" s="40"/>
      <c r="N78" s="6"/>
    </row>
    <row r="79" spans="1:14" ht="14.6" x14ac:dyDescent="0.3">
      <c r="C79" s="36"/>
      <c r="D79" s="37"/>
      <c r="E79" s="7" t="str">
        <f>Все_комплекты!E67</f>
        <v>Комплект панелей цоколя, Ш/Г=1200 мм, В=200 мм, 1 кмп = 2 шт.</v>
      </c>
      <c r="F79" s="134" t="str">
        <f>Все_комплекты!F67</f>
        <v>R5NFP122</v>
      </c>
      <c r="G79" s="26"/>
      <c r="H79" s="134" t="str">
        <f>Все_комплекты!H67</f>
        <v>ДКС</v>
      </c>
      <c r="I79" s="134" t="str">
        <f>Все_комплекты!I67</f>
        <v>компл.</v>
      </c>
      <c r="J79" s="134"/>
      <c r="K79" s="26"/>
      <c r="N79" s="6"/>
    </row>
    <row r="80" spans="1:14" x14ac:dyDescent="0.3">
      <c r="B80" s="47"/>
      <c r="C80" s="25"/>
      <c r="D80" s="31"/>
      <c r="E80" s="7" t="str">
        <f>Все_комплекты!E68</f>
        <v>Комплект панелей цоколя, Ш/Г=600 мм, В=200 мм, 1 кмп = 2 шт.</v>
      </c>
      <c r="F80" s="134" t="str">
        <f>Все_комплекты!F68</f>
        <v>R5NFP62</v>
      </c>
      <c r="G80" s="27"/>
      <c r="H80" s="134" t="str">
        <f>Все_комплекты!H68</f>
        <v>ДКС</v>
      </c>
      <c r="I80" s="134" t="str">
        <f>Все_комплекты!I68</f>
        <v>компл.</v>
      </c>
      <c r="J80" s="134"/>
      <c r="K80" s="32"/>
      <c r="L80" s="5"/>
      <c r="N80" s="6"/>
    </row>
    <row r="81" spans="2:14" ht="15.9" x14ac:dyDescent="0.3">
      <c r="B81" s="47"/>
      <c r="C81" s="25"/>
      <c r="D81" s="31"/>
      <c r="E81" s="7" t="str">
        <f>Все_комплекты!E69</f>
        <v>Фиксаторы для цоколя 200 мм, 1 комплект - 4 шт.</v>
      </c>
      <c r="F81" s="134" t="str">
        <f>Все_комплекты!F69</f>
        <v>R5KFP03</v>
      </c>
      <c r="G81" s="27"/>
      <c r="H81" s="134" t="str">
        <f>Все_комплекты!H69</f>
        <v>ДКС</v>
      </c>
      <c r="I81" s="134" t="str">
        <f>Все_комплекты!I69</f>
        <v>компл.</v>
      </c>
      <c r="J81" s="134"/>
      <c r="K81" s="32"/>
      <c r="L81" s="40"/>
      <c r="N81" s="6"/>
    </row>
    <row r="82" spans="2:14" ht="15.9" x14ac:dyDescent="0.3">
      <c r="B82" s="47"/>
      <c r="C82" s="25"/>
      <c r="D82" s="31"/>
      <c r="E82" s="7" t="str">
        <f>Все_комплекты!E70</f>
        <v>Карман для документации, металлический, для дверей шириной 600мм</v>
      </c>
      <c r="F82" s="134" t="str">
        <f>Все_комплекты!F70</f>
        <v>R5NTE60</v>
      </c>
      <c r="G82" s="27"/>
      <c r="H82" s="134" t="str">
        <f>Все_комплекты!H70</f>
        <v>ДКС</v>
      </c>
      <c r="I82" s="134" t="str">
        <f>Все_комплекты!I70</f>
        <v>шт.</v>
      </c>
      <c r="J82" s="134"/>
      <c r="K82" s="32"/>
      <c r="L82" s="40"/>
      <c r="N82" s="6"/>
    </row>
    <row r="83" spans="2:14" ht="15.9" x14ac:dyDescent="0.3">
      <c r="B83" s="47"/>
      <c r="C83" s="25"/>
      <c r="D83" s="31"/>
      <c r="E83" s="7" t="str">
        <f>Все_комплекты!E71</f>
        <v>Рейки для фиксации кабеля, для шкафов DAE/CQE Ш=1200мм, 1 упаковка - 2шт.</v>
      </c>
      <c r="F83" s="134" t="str">
        <f>Все_комплекты!F71</f>
        <v>R5PAC120</v>
      </c>
      <c r="G83" s="27"/>
      <c r="H83" s="134" t="str">
        <f>Все_комплекты!H71</f>
        <v>ДКС</v>
      </c>
      <c r="I83" s="134" t="str">
        <f>Все_комплекты!I71</f>
        <v>уп.</v>
      </c>
      <c r="J83" s="134"/>
      <c r="K83" s="3"/>
      <c r="L83" s="40"/>
      <c r="N83" s="6"/>
    </row>
    <row r="84" spans="2:14" ht="15.9" x14ac:dyDescent="0.3">
      <c r="B84" s="47"/>
      <c r="C84" s="28"/>
      <c r="D84" s="31"/>
      <c r="E84" s="7" t="str">
        <f>Все_комплекты!E72</f>
        <v>Панель крыши с щеточным вводом для IT CQE шириной 600мм, RAL7011</v>
      </c>
      <c r="F84" s="134" t="str">
        <f>Все_комплекты!F72</f>
        <v>R5FSIT600</v>
      </c>
      <c r="G84" s="27"/>
      <c r="H84" s="134" t="str">
        <f>Все_комплекты!H72</f>
        <v>ДКС</v>
      </c>
      <c r="I84" s="134" t="str">
        <f>Все_комплекты!I72</f>
        <v>шт.</v>
      </c>
      <c r="J84" s="134"/>
      <c r="K84" s="32"/>
      <c r="L84" s="40"/>
      <c r="N84" s="6"/>
    </row>
    <row r="85" spans="2:14" ht="15.9" x14ac:dyDescent="0.3">
      <c r="B85" s="47"/>
      <c r="C85" s="25"/>
      <c r="D85" s="31"/>
      <c r="E85" s="7" t="str">
        <f>Все_комплекты!E73</f>
        <v xml:space="preserve">Держатель монтажной платы CQE для реек R5PDL </v>
      </c>
      <c r="F85" s="134" t="str">
        <f>Все_комплекты!F73</f>
        <v>R5IHMP01</v>
      </c>
      <c r="G85" s="27"/>
      <c r="H85" s="134" t="str">
        <f>Все_комплекты!H73</f>
        <v>ДКС</v>
      </c>
      <c r="I85" s="134" t="str">
        <f>Все_комплекты!I73</f>
        <v>компл.</v>
      </c>
      <c r="J85" s="134"/>
      <c r="K85" s="32"/>
      <c r="L85" s="40"/>
      <c r="N85" s="6"/>
    </row>
    <row r="86" spans="2:14" ht="15.9" x14ac:dyDescent="0.3">
      <c r="B86" s="47"/>
      <c r="C86" s="25"/>
      <c r="D86" s="31"/>
      <c r="E86" s="7" t="str">
        <f>Все_комплекты!E74</f>
        <v>Пластина со щетками шириной 600, глубиной 210мм</v>
      </c>
      <c r="F86" s="134" t="str">
        <f>Все_комплекты!F74</f>
        <v>R5FCGD6</v>
      </c>
      <c r="G86" s="27"/>
      <c r="H86" s="134" t="str">
        <f>Все_комплекты!H74</f>
        <v>ДКС</v>
      </c>
      <c r="I86" s="134" t="str">
        <f>Все_комплекты!I74</f>
        <v>шт.</v>
      </c>
      <c r="J86" s="134"/>
      <c r="K86" s="32"/>
      <c r="L86" s="40"/>
      <c r="N86" s="6"/>
    </row>
    <row r="87" spans="2:14" ht="15.9" x14ac:dyDescent="0.3">
      <c r="B87" s="47"/>
      <c r="C87" s="25"/>
      <c r="D87" s="31"/>
      <c r="E87" s="7" t="str">
        <f>Все_комплекты!E75</f>
        <v>Центральный пакет глубиной 600 глухой</v>
      </c>
      <c r="F87" s="134" t="str">
        <f>Все_комплекты!F75</f>
        <v>R5FCGD6</v>
      </c>
      <c r="G87" s="27"/>
      <c r="H87" s="134" t="str">
        <f>Все_комплекты!H75</f>
        <v>ДКС</v>
      </c>
      <c r="I87" s="134" t="str">
        <f>Все_комплекты!I75</f>
        <v>шт.</v>
      </c>
      <c r="J87" s="134"/>
      <c r="K87" s="3"/>
      <c r="L87" s="40"/>
      <c r="N87" s="6"/>
    </row>
    <row r="88" spans="2:14" x14ac:dyDescent="0.3">
      <c r="B88" s="46"/>
      <c r="E88" s="7" t="str">
        <f>Все_комплекты!E76</f>
        <v>Заглушка шириной 600, глубиной 72 мм</v>
      </c>
      <c r="F88" s="134" t="str">
        <f>Все_комплекты!F76</f>
        <v>R5FZ672</v>
      </c>
      <c r="H88" s="134" t="str">
        <f>Все_комплекты!H76</f>
        <v>ДКС</v>
      </c>
      <c r="I88" s="134" t="str">
        <f>Все_комплекты!I76</f>
        <v>шт.</v>
      </c>
      <c r="J88" s="134"/>
      <c r="N88" s="6"/>
    </row>
    <row r="89" spans="2:14" ht="25.75" x14ac:dyDescent="0.3">
      <c r="E89" s="7" t="str">
        <f>Все_комплекты!E77</f>
        <v>Рейка специальная боковая для корпусов CQE &amp; CQE N, Ш=600 мм, упаковка - 4 ш</v>
      </c>
      <c r="F89" s="134" t="str">
        <f>Все_комплекты!F77</f>
        <v>R5NPLE600</v>
      </c>
      <c r="H89" s="134" t="str">
        <f>Все_комплекты!H77</f>
        <v>ДКС</v>
      </c>
      <c r="I89" s="134" t="str">
        <f>Все_комплекты!I77</f>
        <v>шт.</v>
      </c>
      <c r="J89" s="134"/>
      <c r="N89" s="6"/>
    </row>
    <row r="90" spans="2:14" ht="25.75" x14ac:dyDescent="0.3">
      <c r="E90" s="7" t="str">
        <f>Все_комплекты!E78</f>
        <v>Рейка усиленная для тяжелого оборудования для корпусов CQE, Ш=1200 мм, упаковка - 2 шт.</v>
      </c>
      <c r="F90" s="134" t="str">
        <f>Все_комплекты!F78</f>
        <v>R5RTTE1200</v>
      </c>
      <c r="H90" s="134" t="str">
        <f>Все_комплекты!H78</f>
        <v>ДКС</v>
      </c>
      <c r="I90" s="134" t="str">
        <f>Все_комплекты!I78</f>
        <v>шт.</v>
      </c>
      <c r="J90" s="134"/>
      <c r="N90" s="6"/>
    </row>
    <row r="91" spans="2:14" x14ac:dyDescent="0.3">
      <c r="E91" s="7" t="str">
        <f>Все_комплекты!E79</f>
        <v>Рейки боковые, для шкафов CQE глубиной 600мм, 1 упаковка - 4шт.</v>
      </c>
      <c r="F91" s="134" t="str">
        <f>Все_комплекты!F79</f>
        <v>R5TLE600</v>
      </c>
      <c r="H91" s="134" t="str">
        <f>Все_комплекты!H79</f>
        <v>ДКС</v>
      </c>
      <c r="I91" s="134" t="str">
        <f>Все_комплекты!I79</f>
        <v>шт.</v>
      </c>
      <c r="J91" s="134"/>
      <c r="N91" s="6"/>
    </row>
    <row r="92" spans="2:14" x14ac:dyDescent="0.3">
      <c r="E92" s="7" t="str">
        <f>Все_комплекты!E80</f>
        <v>Рейки поперечные, для шкафов CQE Ш=1200мм, 1 упаковка - 4шт.</v>
      </c>
      <c r="F92" s="134" t="str">
        <f>Все_комплекты!F80</f>
        <v>R5NTFE1200</v>
      </c>
      <c r="H92" s="134" t="str">
        <f>Все_комплекты!H80</f>
        <v>ДКС</v>
      </c>
      <c r="I92" s="134" t="str">
        <f>Все_комплекты!I80</f>
        <v>шт.</v>
      </c>
      <c r="J92" s="134"/>
      <c r="N92" s="6"/>
    </row>
    <row r="93" spans="2:14" x14ac:dyDescent="0.3">
      <c r="E93" s="7" t="str">
        <f>Все_комплекты!E81</f>
        <v>Рейка боковая, широкая, для шкафов CQE глубиной 600 мм, 1 упаковка -4шт.</v>
      </c>
      <c r="F93" s="134" t="str">
        <f>Все_комплекты!F81</f>
        <v>R5PDL600</v>
      </c>
      <c r="H93" s="134" t="str">
        <f>Все_комплекты!H81</f>
        <v>ДКС</v>
      </c>
      <c r="I93" s="134" t="str">
        <f>Все_комплекты!I81</f>
        <v>шт.</v>
      </c>
      <c r="J93" s="134"/>
      <c r="N93" s="6"/>
    </row>
    <row r="94" spans="2:14" x14ac:dyDescent="0.3">
      <c r="E94" s="7" t="str">
        <f>Все_комплекты!E82</f>
        <v>Держатель концевого выключателя R5MC для CQE &amp; CQE N</v>
      </c>
      <c r="F94" s="134" t="str">
        <f>Все_комплекты!F82</f>
        <v>R5FLS02</v>
      </c>
      <c r="H94" s="134" t="str">
        <f>Все_комплекты!H82</f>
        <v>ДКС</v>
      </c>
      <c r="I94" s="134" t="str">
        <f>Все_комплекты!I82</f>
        <v>шт.</v>
      </c>
      <c r="J94" s="134"/>
      <c r="N94" s="6"/>
    </row>
    <row r="95" spans="2:14" ht="25.75" x14ac:dyDescent="0.3">
      <c r="E95" s="7" t="str">
        <f>Все_комплекты!E83</f>
        <v>Рейка дверная горизонтальная для корпусов CQE &amp; CQE N, Ш=600 мм, упаковка - 10 шт.</v>
      </c>
      <c r="F95" s="134" t="str">
        <f>Все_комплекты!F83</f>
        <v>R5RTPE60</v>
      </c>
      <c r="H95" s="134" t="str">
        <f>Все_комплекты!H83</f>
        <v>ДКС</v>
      </c>
      <c r="I95" s="134" t="str">
        <f>Все_комплекты!I83</f>
        <v>шт.</v>
      </c>
      <c r="J95" s="134"/>
      <c r="N95" s="6"/>
    </row>
    <row r="96" spans="2:14" x14ac:dyDescent="0.3">
      <c r="E96" s="7" t="str">
        <f>Все_комплекты!E84</f>
        <v>DIN-рейка 35х7,5 мм 2000мм</v>
      </c>
      <c r="F96" s="134">
        <f>Все_комплекты!F84</f>
        <v>2140</v>
      </c>
      <c r="H96" s="134" t="str">
        <f>Все_комплекты!H84</f>
        <v>ДКС</v>
      </c>
      <c r="I96" s="134" t="str">
        <f>Все_комплекты!I84</f>
        <v>м.</v>
      </c>
      <c r="J96" s="134"/>
      <c r="N96" s="6"/>
    </row>
    <row r="97" spans="1:14" x14ac:dyDescent="0.3">
      <c r="E97" s="7" t="str">
        <f>Все_комплекты!E85</f>
        <v>Кронштейн TST 1 уп. 10шт</v>
      </c>
      <c r="F97" s="134">
        <f>Все_комплекты!F85</f>
        <v>3120</v>
      </c>
      <c r="H97" s="134" t="str">
        <f>Все_комплекты!H85</f>
        <v>ДКС</v>
      </c>
      <c r="I97" s="134" t="str">
        <f>Все_комплекты!I85</f>
        <v>уп.</v>
      </c>
      <c r="J97" s="134"/>
      <c r="N97" s="6"/>
    </row>
    <row r="98" spans="1:14" x14ac:dyDescent="0.3">
      <c r="E98" s="7" t="str">
        <f>Все_комплекты!E86</f>
        <v>DIN-рейка C1F</v>
      </c>
      <c r="F98" s="134">
        <f>Все_комплекты!F86</f>
        <v>2165</v>
      </c>
      <c r="H98" s="134" t="str">
        <f>Все_комплекты!H86</f>
        <v>ДКС</v>
      </c>
      <c r="I98" s="134" t="str">
        <f>Все_комплекты!I86</f>
        <v>м.</v>
      </c>
      <c r="J98" s="134"/>
      <c r="N98" s="6"/>
    </row>
    <row r="99" spans="1:14" x14ac:dyDescent="0.3">
      <c r="E99" s="7" t="str">
        <f>Все_комплекты!E87</f>
        <v>Кабельный зажим для С-профиля 18-22 мм</v>
      </c>
      <c r="F99" s="134" t="str">
        <f>Все_комплекты!F87</f>
        <v>R5CABF22</v>
      </c>
      <c r="H99" s="134" t="str">
        <f>Все_комплекты!H87</f>
        <v>ДКС</v>
      </c>
      <c r="I99" s="134" t="str">
        <f>Все_комплекты!I87</f>
        <v>шт.</v>
      </c>
      <c r="J99" s="134"/>
      <c r="N99" s="6"/>
    </row>
    <row r="100" spans="1:14" ht="25.75" x14ac:dyDescent="0.3">
      <c r="E100" s="7" t="str">
        <f>Все_комплекты!E88</f>
        <v>Концевой выключатель с двумя контактами, нормально открытый + нормально закрытый (NO+NC)</v>
      </c>
      <c r="F100" s="134" t="str">
        <f>Все_комплекты!F88</f>
        <v>R5MC101</v>
      </c>
      <c r="H100" s="134" t="str">
        <f>Все_комплекты!H88</f>
        <v>ДКС</v>
      </c>
      <c r="I100" s="134" t="str">
        <f>Все_комплекты!I88</f>
        <v>шт.</v>
      </c>
      <c r="J100" s="134"/>
      <c r="N100" s="6"/>
    </row>
    <row r="101" spans="1:14" x14ac:dyDescent="0.3">
      <c r="E101" s="7" t="str">
        <f>Все_комплекты!E89</f>
        <v>Термостат 0…+60°C, NO-контакт</v>
      </c>
      <c r="F101" s="134" t="str">
        <f>Все_комплекты!F89</f>
        <v>R5THV2</v>
      </c>
      <c r="H101" s="134" t="str">
        <f>Все_комплекты!H89</f>
        <v>ДКС</v>
      </c>
      <c r="I101" s="134" t="str">
        <f>Все_комплекты!I89</f>
        <v>шт.</v>
      </c>
      <c r="J101" s="134"/>
      <c r="N101" s="6"/>
    </row>
    <row r="102" spans="1:14" x14ac:dyDescent="0.3">
      <c r="A102" s="124"/>
      <c r="B102" s="121"/>
      <c r="C102" s="125"/>
      <c r="D102" s="126"/>
      <c r="E102" s="105" t="str">
        <f>Все_комплекты!E90</f>
        <v>Короба</v>
      </c>
      <c r="F102" s="131" t="str">
        <f>Все_комплекты!F90</f>
        <v xml:space="preserve"> </v>
      </c>
      <c r="G102" s="118"/>
      <c r="H102" s="131" t="str">
        <f>Все_комплекты!H90</f>
        <v xml:space="preserve"> </v>
      </c>
      <c r="I102" s="131" t="str">
        <f>Все_комплекты!I90</f>
        <v xml:space="preserve"> </v>
      </c>
      <c r="J102" s="131" t="str">
        <f>Все_комплекты!J90</f>
        <v xml:space="preserve"> </v>
      </c>
      <c r="K102" s="118"/>
      <c r="L102" s="119"/>
      <c r="M102" s="127"/>
      <c r="N102" s="118"/>
    </row>
    <row r="103" spans="1:14" x14ac:dyDescent="0.3">
      <c r="E103" s="7" t="str">
        <f>Все_комплекты!E91</f>
        <v>Короб серый. RL12 80×100</v>
      </c>
      <c r="F103" s="134" t="str">
        <f>Все_комплекты!F91</f>
        <v>00170RL</v>
      </c>
      <c r="H103" s="134" t="str">
        <f>Все_комплекты!H91</f>
        <v>ДКС</v>
      </c>
      <c r="I103" s="134" t="str">
        <f>Все_комплекты!I91</f>
        <v>шт.</v>
      </c>
      <c r="J103" s="134"/>
      <c r="N103" s="6"/>
    </row>
    <row r="104" spans="1:14" x14ac:dyDescent="0.3">
      <c r="E104" s="7" t="str">
        <f>Все_комплекты!E92</f>
        <v>Короб серый. RL12 40×40</v>
      </c>
      <c r="F104" s="134" t="str">
        <f>Все_комплекты!F92</f>
        <v>00134RL</v>
      </c>
      <c r="H104" s="134" t="str">
        <f>Все_комплекты!H92</f>
        <v>ДКС</v>
      </c>
      <c r="I104" s="134" t="str">
        <f>Все_комплекты!I92</f>
        <v>шт.</v>
      </c>
      <c r="J104" s="134"/>
      <c r="N104" s="6"/>
    </row>
    <row r="105" spans="1:14" x14ac:dyDescent="0.3">
      <c r="E105" s="7" t="str">
        <f>Все_комплекты!E93</f>
        <v>Короб серый. RL12 40×100</v>
      </c>
      <c r="F105" s="134" t="str">
        <f>Все_комплекты!F93</f>
        <v xml:space="preserve">00161RL </v>
      </c>
      <c r="H105" s="134" t="str">
        <f>Все_комплекты!H93</f>
        <v>ДКС</v>
      </c>
      <c r="I105" s="134" t="str">
        <f>Все_комплекты!I93</f>
        <v>шт.</v>
      </c>
      <c r="J105" s="134"/>
      <c r="N105" s="6"/>
    </row>
    <row r="106" spans="1:14" x14ac:dyDescent="0.3">
      <c r="E106" s="7" t="str">
        <f>Все_комплекты!E94</f>
        <v>Фиксаторы DUCTAFIX для короба</v>
      </c>
      <c r="F106" s="134" t="str">
        <f>Все_комплекты!F94</f>
        <v>06511RL</v>
      </c>
      <c r="H106" s="134" t="str">
        <f>Все_комплекты!H94</f>
        <v>ДКС</v>
      </c>
      <c r="I106" s="134" t="str">
        <f>Все_комплекты!I94</f>
        <v>уп.</v>
      </c>
      <c r="J106" s="134"/>
      <c r="N106" s="6"/>
    </row>
    <row r="107" spans="1:14" x14ac:dyDescent="0.3">
      <c r="A107" s="124"/>
      <c r="B107" s="121"/>
      <c r="C107" s="125"/>
      <c r="D107" s="126"/>
      <c r="E107" s="105" t="str">
        <f>Все_комплекты!E95</f>
        <v>Клеммы</v>
      </c>
      <c r="F107" s="131" t="str">
        <f>Все_комплекты!F95</f>
        <v xml:space="preserve"> </v>
      </c>
      <c r="G107" s="118"/>
      <c r="H107" s="131" t="str">
        <f>Все_комплекты!H95</f>
        <v xml:space="preserve"> </v>
      </c>
      <c r="I107" s="131" t="str">
        <f>Все_комплекты!I95</f>
        <v xml:space="preserve"> </v>
      </c>
      <c r="J107" s="131" t="str">
        <f>Все_комплекты!J95</f>
        <v xml:space="preserve"> </v>
      </c>
      <c r="K107" s="118"/>
      <c r="L107" s="119"/>
      <c r="M107" s="127"/>
      <c r="N107" s="118"/>
    </row>
    <row r="108" spans="1:14" x14ac:dyDescent="0.3">
      <c r="E108" s="7" t="str">
        <f>Все_комплекты!E96</f>
        <v>Двухвыводные клеммы KHB 2,5-2</v>
      </c>
      <c r="F108" s="134">
        <f>Все_комплекты!F96</f>
        <v>11000000</v>
      </c>
      <c r="H108" s="134" t="str">
        <f>Все_комплекты!H96</f>
        <v>СТЭЗ</v>
      </c>
      <c r="I108" s="134" t="str">
        <f>Все_комплекты!I96</f>
        <v>шт.</v>
      </c>
      <c r="J108" s="134"/>
      <c r="N108" s="6"/>
    </row>
    <row r="109" spans="1:14" x14ac:dyDescent="0.3">
      <c r="E109" s="7" t="str">
        <f>Все_комплекты!E97</f>
        <v>Крышка K-KHB 2,5/10-2</v>
      </c>
      <c r="F109" s="134">
        <f>Все_комплекты!F97</f>
        <v>11000005</v>
      </c>
      <c r="H109" s="134" t="str">
        <f>Все_комплекты!H97</f>
        <v>СТЭЗ</v>
      </c>
      <c r="I109" s="134" t="str">
        <f>Все_комплекты!I97</f>
        <v>шт.</v>
      </c>
      <c r="J109" s="134"/>
      <c r="N109" s="6"/>
    </row>
    <row r="110" spans="1:14" x14ac:dyDescent="0.3">
      <c r="E110" s="7" t="str">
        <f>Все_комплекты!E98</f>
        <v>Концевой стопор</v>
      </c>
      <c r="F110" s="134">
        <f>Все_комплекты!F98</f>
        <v>15100000</v>
      </c>
      <c r="H110" s="134" t="str">
        <f>Все_комплекты!H98</f>
        <v>СТЭЗ</v>
      </c>
      <c r="I110" s="134" t="str">
        <f>Все_комплекты!I98</f>
        <v>шт.</v>
      </c>
      <c r="J110" s="134"/>
      <c r="N110" s="6"/>
    </row>
    <row r="111" spans="1:14" x14ac:dyDescent="0.3">
      <c r="E111" s="7" t="str">
        <f>Все_комплекты!E99</f>
        <v>Маркировка УМК 5. Печать 1-10, горизонтальная печать</v>
      </c>
      <c r="F111" s="134" t="str">
        <f>Все_комплекты!F99</f>
        <v>15100032:1-10</v>
      </c>
      <c r="H111" s="134" t="str">
        <f>Все_комплекты!H99</f>
        <v>СТЭЗ</v>
      </c>
      <c r="I111" s="134" t="str">
        <f>Все_комплекты!I99</f>
        <v>шт.</v>
      </c>
      <c r="J111" s="134"/>
      <c r="N111" s="6"/>
    </row>
    <row r="112" spans="1:14" x14ac:dyDescent="0.3">
      <c r="E112" s="7" t="str">
        <f>Все_комплекты!E100</f>
        <v>Маркировка УМК 5. Печать 11-20, горизонтальная печать</v>
      </c>
      <c r="F112" s="134" t="str">
        <f>Все_комплекты!F100</f>
        <v>15100032:11-20</v>
      </c>
      <c r="H112" s="134" t="str">
        <f>Все_комплекты!H100</f>
        <v>СТЭЗ</v>
      </c>
      <c r="I112" s="134" t="str">
        <f>Все_комплекты!I100</f>
        <v>шт.</v>
      </c>
      <c r="J112" s="134"/>
      <c r="N112" s="6"/>
    </row>
    <row r="113" spans="1:14" x14ac:dyDescent="0.3">
      <c r="A113" s="124"/>
      <c r="B113" s="121"/>
      <c r="C113" s="125"/>
      <c r="D113" s="126"/>
      <c r="E113" s="105" t="str">
        <f>Все_комплекты!E101</f>
        <v>Материалы</v>
      </c>
      <c r="F113" s="131" t="str">
        <f>Все_комплекты!F101</f>
        <v xml:space="preserve"> </v>
      </c>
      <c r="G113" s="118"/>
      <c r="H113" s="131" t="str">
        <f>Все_комплекты!H101</f>
        <v xml:space="preserve"> </v>
      </c>
      <c r="I113" s="131" t="str">
        <f>Все_комплекты!I101</f>
        <v xml:space="preserve"> </v>
      </c>
      <c r="J113" s="131" t="str">
        <f>Все_комплекты!J101</f>
        <v xml:space="preserve"> </v>
      </c>
      <c r="K113" s="118"/>
      <c r="L113" s="119"/>
      <c r="M113" s="127"/>
      <c r="N113" s="118"/>
    </row>
    <row r="114" spans="1:14" x14ac:dyDescent="0.3">
      <c r="E114" s="7" t="str">
        <f>Все_комплекты!E102</f>
        <v>Концевой стопор</v>
      </c>
      <c r="F114" s="134">
        <f>Все_комплекты!F102</f>
        <v>15100000</v>
      </c>
      <c r="H114" s="134" t="str">
        <f>Все_комплекты!H102</f>
        <v>СТЭЗ</v>
      </c>
      <c r="I114" s="134" t="str">
        <f>Все_комплекты!I102</f>
        <v>шт.</v>
      </c>
      <c r="J114" s="134"/>
      <c r="N114" s="6"/>
    </row>
    <row r="115" spans="1:14" x14ac:dyDescent="0.3">
      <c r="E115" s="7" t="str">
        <f>Все_комплекты!E103</f>
        <v>П-образный профиль для защиты кромок, 10м</v>
      </c>
      <c r="F115" s="134" t="str">
        <f>Все_комплекты!F103</f>
        <v xml:space="preserve"> R5PP01</v>
      </c>
      <c r="H115" s="134" t="str">
        <f>Все_комплекты!H103</f>
        <v>ДКС</v>
      </c>
      <c r="I115" s="134" t="str">
        <f>Все_комплекты!I103</f>
        <v>уп.</v>
      </c>
      <c r="J115" s="134"/>
      <c r="N115" s="6"/>
    </row>
    <row r="116" spans="1:14" x14ac:dyDescent="0.3">
      <c r="E116" s="7" t="str">
        <f>Все_комплекты!E104</f>
        <v>Ступенчатый шинодержатель, до 630А, 4 полюса</v>
      </c>
      <c r="F116" s="134" t="str">
        <f>Все_комплекты!F104</f>
        <v>R5BSGF630TN</v>
      </c>
      <c r="H116" s="134" t="str">
        <f>Все_комплекты!H104</f>
        <v>ДКС</v>
      </c>
      <c r="I116" s="134" t="str">
        <f>Все_комплекты!I104</f>
        <v>компл.</v>
      </c>
      <c r="J116" s="134"/>
      <c r="N116" s="6"/>
    </row>
    <row r="117" spans="1:14" x14ac:dyDescent="0.3">
      <c r="E117" s="7" t="str">
        <f>Все_комплекты!E105</f>
        <v>Изолятор шинный 65х41 М8</v>
      </c>
      <c r="F117" s="134" t="str">
        <f>Все_комплекты!F105</f>
        <v>ISBK6554</v>
      </c>
      <c r="H117" s="134" t="str">
        <f>Все_комплекты!H105</f>
        <v>ДКС</v>
      </c>
      <c r="I117" s="134" t="str">
        <f>Все_комплекты!I105</f>
        <v>шт.</v>
      </c>
      <c r="J117" s="134"/>
      <c r="N117" s="6"/>
    </row>
    <row r="118" spans="1:14" x14ac:dyDescent="0.3">
      <c r="E118" s="7" t="str">
        <f>Все_комплекты!E106</f>
        <v>Изолятор шинный 40х46 М8</v>
      </c>
      <c r="F118" s="134" t="str">
        <f>Все_комплекты!F106</f>
        <v>ISBK4112</v>
      </c>
      <c r="H118" s="134" t="str">
        <f>Все_комплекты!H106</f>
        <v>ДКС</v>
      </c>
      <c r="I118" s="134" t="str">
        <f>Все_комплекты!I106</f>
        <v>шт.</v>
      </c>
      <c r="J118" s="134"/>
      <c r="N118" s="6"/>
    </row>
    <row r="119" spans="1:14" x14ac:dyDescent="0.3">
      <c r="E119" s="7" t="str">
        <f>Все_комплекты!E107</f>
        <v>Изолятор шинный 45х46 М8</v>
      </c>
      <c r="F119" s="134" t="str">
        <f>Все_комплекты!F107</f>
        <v>ISBK4617</v>
      </c>
      <c r="H119" s="134" t="str">
        <f>Все_комплекты!H107</f>
        <v>ДКС</v>
      </c>
      <c r="I119" s="134" t="str">
        <f>Все_комплекты!I107</f>
        <v>шт.</v>
      </c>
      <c r="J119" s="134"/>
      <c r="N119" s="6"/>
    </row>
    <row r="120" spans="1:14" x14ac:dyDescent="0.3">
      <c r="E120" s="7" t="str">
        <f>Все_комплекты!E108</f>
        <v>Монтажные базы для двух хомутов</v>
      </c>
      <c r="F120" s="134">
        <f>Все_комплекты!F108</f>
        <v>25467</v>
      </c>
      <c r="H120" s="134" t="str">
        <f>Все_комплекты!H108</f>
        <v>ДКС</v>
      </c>
      <c r="I120" s="134" t="str">
        <f>Все_комплекты!I108</f>
        <v>уп.</v>
      </c>
      <c r="J120" s="134"/>
      <c r="N120" s="6"/>
    </row>
    <row r="121" spans="1:14" x14ac:dyDescent="0.3">
      <c r="E121" s="7" t="str">
        <f>Все_комплекты!E109</f>
        <v>Самонарезные винты М4.8х12</v>
      </c>
      <c r="F121" s="134" t="str">
        <f>Все_комплекты!F109</f>
        <v>R5A07</v>
      </c>
      <c r="H121" s="134" t="str">
        <f>Все_комплекты!H109</f>
        <v>ДКС</v>
      </c>
      <c r="I121" s="134" t="str">
        <f>Все_комплекты!I109</f>
        <v>уп.</v>
      </c>
      <c r="J121" s="134"/>
      <c r="N121" s="6"/>
    </row>
    <row r="122" spans="1:14" x14ac:dyDescent="0.3">
      <c r="E122" s="7" t="str">
        <f>Все_комплекты!E110</f>
        <v>Наконечник кабельный кольцевой для жилы 95кв.мм под болт М8</v>
      </c>
      <c r="F122" s="134" t="str">
        <f>Все_комплекты!F110</f>
        <v xml:space="preserve"> </v>
      </c>
      <c r="H122" s="134" t="str">
        <f>Все_комплекты!H110</f>
        <v xml:space="preserve"> </v>
      </c>
      <c r="I122" s="134" t="str">
        <f>Все_комплекты!I110</f>
        <v>шт.</v>
      </c>
      <c r="J122" s="134"/>
      <c r="N122" s="6"/>
    </row>
    <row r="123" spans="1:14" x14ac:dyDescent="0.3">
      <c r="E123" s="7" t="str">
        <f>Все_комплекты!E111</f>
        <v>Наконечник кабельный кольцевой для жилы 150кв.мм под болт М12 (прямой)</v>
      </c>
      <c r="F123" s="134" t="str">
        <f>Все_комплекты!F111</f>
        <v xml:space="preserve"> </v>
      </c>
      <c r="H123" s="134" t="str">
        <f>Все_комплекты!H111</f>
        <v xml:space="preserve"> </v>
      </c>
      <c r="I123" s="134" t="str">
        <f>Все_комплекты!I111</f>
        <v>шт.</v>
      </c>
      <c r="J123" s="134"/>
      <c r="N123" s="6"/>
    </row>
    <row r="124" spans="1:14" x14ac:dyDescent="0.3">
      <c r="E124" s="7" t="str">
        <f>Все_комплекты!E112</f>
        <v>Наконечник кабельный кольцевой для жилы 150кв.мм под болт М12</v>
      </c>
      <c r="F124" s="134" t="str">
        <f>Все_комплекты!F112</f>
        <v xml:space="preserve"> </v>
      </c>
      <c r="H124" s="134" t="str">
        <f>Все_комплекты!H112</f>
        <v xml:space="preserve"> </v>
      </c>
      <c r="I124" s="134" t="str">
        <f>Все_комплекты!I112</f>
        <v>шт.</v>
      </c>
      <c r="J124" s="134"/>
      <c r="N124" s="6"/>
    </row>
    <row r="125" spans="1:14" x14ac:dyDescent="0.3">
      <c r="E125" s="7" t="str">
        <f>Все_комплекты!E113</f>
        <v>Держатели для маркировки под кнопку Ø 22 мм</v>
      </c>
      <c r="F125" s="134" t="str">
        <f>Все_комплекты!F113</f>
        <v>MH022-2715AB</v>
      </c>
      <c r="H125" s="134" t="str">
        <f>Все_комплекты!H113</f>
        <v>ДКС</v>
      </c>
      <c r="I125" s="134" t="str">
        <f>Все_комплекты!I113</f>
        <v>шт.</v>
      </c>
      <c r="J125" s="134"/>
      <c r="N125" s="6"/>
    </row>
    <row r="126" spans="1:14" x14ac:dyDescent="0.3">
      <c r="E126" s="7" t="str">
        <f>Все_комплекты!E114</f>
        <v>Термоусадочная трубка 55/17</v>
      </c>
      <c r="F126" s="134" t="str">
        <f>Все_комплекты!F114</f>
        <v xml:space="preserve"> 2CRMA55 </v>
      </c>
      <c r="H126" s="134" t="str">
        <f>Все_комплекты!H114</f>
        <v>ДКС</v>
      </c>
      <c r="I126" s="134" t="str">
        <f>Все_комплекты!I114</f>
        <v>м.</v>
      </c>
      <c r="J126" s="134"/>
      <c r="N126" s="6"/>
    </row>
    <row r="127" spans="1:14" x14ac:dyDescent="0.3">
      <c r="E127" s="7" t="str">
        <f>Все_комплекты!E115</f>
        <v>Спираль монтажная СМ-06-04 Ø 4-50мм</v>
      </c>
      <c r="F127" s="134" t="str">
        <f>Все_комплекты!F115</f>
        <v>USWB-D06-10</v>
      </c>
      <c r="H127" s="134" t="str">
        <f>Все_комплекты!H115</f>
        <v>ИЭК</v>
      </c>
      <c r="I127" s="134" t="str">
        <f>Все_комплекты!I115</f>
        <v>м.</v>
      </c>
      <c r="J127" s="134"/>
      <c r="N127" s="6"/>
    </row>
    <row r="128" spans="1:14" x14ac:dyDescent="0.3">
      <c r="E128" s="7" t="str">
        <f>Все_комплекты!E116</f>
        <v>Хомуты кабельные 3,6х200, ПА6, цвет – белый</v>
      </c>
      <c r="F128" s="134" t="str">
        <f>Все_комплекты!F116</f>
        <v>UHH20-D036-200-050</v>
      </c>
      <c r="H128" s="134" t="str">
        <f>Все_комплекты!H116</f>
        <v>ИЭК</v>
      </c>
      <c r="I128" s="134" t="str">
        <f>Все_комплекты!I116</f>
        <v>уп.</v>
      </c>
      <c r="J128" s="134"/>
      <c r="N128" s="6"/>
    </row>
    <row r="129" spans="5:14" x14ac:dyDescent="0.3">
      <c r="E129" s="7" t="str">
        <f>Все_комплекты!E117</f>
        <v>Шина медная 700А, М1Т 5х40х4000мм IEK</v>
      </c>
      <c r="F129" s="134" t="str">
        <f>Все_комплекты!F117</f>
        <v>YBC10-05-040</v>
      </c>
      <c r="H129" s="134" t="str">
        <f>Все_комплекты!H117</f>
        <v>ИЭК</v>
      </c>
      <c r="I129" s="134" t="str">
        <f>Все_комплекты!I117</f>
        <v>м.</v>
      </c>
      <c r="J129" s="134"/>
      <c r="N129" s="6"/>
    </row>
    <row r="130" spans="5:14" x14ac:dyDescent="0.3">
      <c r="E130" s="7" t="str">
        <f>Все_комплекты!E118</f>
        <v>Шина медная 475А, М1Т 4х30х4000мм IEK (выход на двигатели)</v>
      </c>
      <c r="F130" s="134" t="str">
        <f>Все_комплекты!F118</f>
        <v>YBC10-04-030</v>
      </c>
      <c r="H130" s="134" t="str">
        <f>Все_комплекты!H118</f>
        <v>ИЭК</v>
      </c>
      <c r="I130" s="134" t="str">
        <f>Все_комплекты!I118</f>
        <v>м.</v>
      </c>
      <c r="J130" s="134"/>
      <c r="N130" s="6"/>
    </row>
    <row r="131" spans="5:14" x14ac:dyDescent="0.3">
      <c r="E131" s="7" t="str">
        <f>Все_комплекты!E119</f>
        <v>Провод ПуГВ 1х150</v>
      </c>
      <c r="F131" s="134" t="str">
        <f>Все_комплекты!F119</f>
        <v>ПуГВ 1х150</v>
      </c>
      <c r="H131" s="134" t="str">
        <f>Все_комплекты!H119</f>
        <v xml:space="preserve"> </v>
      </c>
      <c r="I131" s="134" t="str">
        <f>Все_комплекты!I119</f>
        <v>м.</v>
      </c>
      <c r="J131" s="134"/>
      <c r="N131" s="6"/>
    </row>
    <row r="132" spans="5:14" x14ac:dyDescent="0.3">
      <c r="E132" s="7" t="str">
        <f>Все_комплекты!E120</f>
        <v>Провод</v>
      </c>
      <c r="F132" s="134" t="str">
        <f>Все_комплекты!F120</f>
        <v>ПУГВ 1x16 мм2, голубой</v>
      </c>
      <c r="H132" s="134" t="str">
        <f>Все_комплекты!H120</f>
        <v xml:space="preserve"> </v>
      </c>
      <c r="I132" s="134" t="str">
        <f>Все_комплекты!I120</f>
        <v>м.</v>
      </c>
      <c r="J132" s="134"/>
      <c r="N132" s="6"/>
    </row>
    <row r="133" spans="5:14" x14ac:dyDescent="0.3">
      <c r="E133" s="7" t="str">
        <f>Все_комплекты!E121</f>
        <v>Провод</v>
      </c>
      <c r="F133" s="134" t="str">
        <f>Все_комплекты!F121</f>
        <v>ПУГВ 1x16 мм2, черный</v>
      </c>
      <c r="H133" s="134" t="str">
        <f>Все_комплекты!H121</f>
        <v xml:space="preserve"> </v>
      </c>
      <c r="I133" s="134" t="str">
        <f>Все_комплекты!I121</f>
        <v>м.</v>
      </c>
      <c r="J133" s="134"/>
      <c r="N133" s="6"/>
    </row>
    <row r="134" spans="5:14" x14ac:dyDescent="0.3">
      <c r="E134" s="7" t="str">
        <f>Все_комплекты!E122</f>
        <v>Провод</v>
      </c>
      <c r="F134" s="134" t="str">
        <f>Все_комплекты!F122</f>
        <v>ПУГВ 1x16 мм2, ж/з</v>
      </c>
      <c r="H134" s="134" t="str">
        <f>Все_комплекты!H122</f>
        <v xml:space="preserve"> </v>
      </c>
      <c r="I134" s="134" t="str">
        <f>Все_комплекты!I122</f>
        <v>м.</v>
      </c>
      <c r="J134" s="134"/>
      <c r="N134" s="6"/>
    </row>
    <row r="135" spans="5:14" x14ac:dyDescent="0.3">
      <c r="E135" s="7" t="str">
        <f>Все_комплекты!E123</f>
        <v>Провод</v>
      </c>
      <c r="F135" s="134" t="str">
        <f>Все_комплекты!F123</f>
        <v>ПУГВ 1x2,5 мм2, черный</v>
      </c>
      <c r="H135" s="134" t="str">
        <f>Все_комплекты!H123</f>
        <v xml:space="preserve"> </v>
      </c>
      <c r="I135" s="134" t="str">
        <f>Все_комплекты!I123</f>
        <v>м.</v>
      </c>
      <c r="J135" s="134"/>
      <c r="N135" s="6"/>
    </row>
    <row r="136" spans="5:14" x14ac:dyDescent="0.3">
      <c r="E136" s="7" t="str">
        <f>Все_комплекты!E124</f>
        <v>Провод</v>
      </c>
      <c r="F136" s="134" t="str">
        <f>Все_комплекты!F124</f>
        <v>ПУГВ 1x1,5 мм2, черный</v>
      </c>
      <c r="H136" s="134" t="str">
        <f>Все_комплекты!H124</f>
        <v xml:space="preserve"> </v>
      </c>
      <c r="I136" s="134" t="str">
        <f>Все_комплекты!I124</f>
        <v>м.</v>
      </c>
      <c r="J136" s="134"/>
      <c r="N136" s="6"/>
    </row>
    <row r="137" spans="5:14" x14ac:dyDescent="0.3">
      <c r="E137" s="7" t="str">
        <f>Все_комплекты!E125</f>
        <v>Провод</v>
      </c>
      <c r="F137" s="134" t="str">
        <f>Все_комплекты!F125</f>
        <v>ПУГВ 1x1,5 мм2, голубой</v>
      </c>
      <c r="H137" s="134" t="str">
        <f>Все_комплекты!H125</f>
        <v xml:space="preserve"> </v>
      </c>
      <c r="I137" s="134" t="str">
        <f>Все_комплекты!I125</f>
        <v>м.</v>
      </c>
      <c r="J137" s="134"/>
      <c r="N137" s="6"/>
    </row>
    <row r="138" spans="5:14" x14ac:dyDescent="0.3">
      <c r="E138" s="7" t="str">
        <f>Все_комплекты!E126</f>
        <v>Провод</v>
      </c>
      <c r="F138" s="134" t="str">
        <f>Все_комплекты!F126</f>
        <v>ПУГВ 1x2,5 мм2, ж/з</v>
      </c>
      <c r="H138" s="134" t="str">
        <f>Все_комплекты!H126</f>
        <v xml:space="preserve"> </v>
      </c>
      <c r="I138" s="134" t="str">
        <f>Все_комплекты!I126</f>
        <v>м.</v>
      </c>
      <c r="J138" s="134"/>
      <c r="N138" s="6"/>
    </row>
    <row r="139" spans="5:14" x14ac:dyDescent="0.3">
      <c r="E139" s="7" t="str">
        <f>Все_комплекты!E127</f>
        <v>Провод</v>
      </c>
      <c r="F139" s="134" t="str">
        <f>Все_комплекты!F127</f>
        <v>ПУГВ 1x4,0 мм2, ж/з</v>
      </c>
      <c r="H139" s="134" t="str">
        <f>Все_комплекты!H127</f>
        <v xml:space="preserve"> </v>
      </c>
      <c r="I139" s="134" t="str">
        <f>Все_комплекты!I127</f>
        <v>м.</v>
      </c>
      <c r="J139" s="134"/>
      <c r="N139" s="6"/>
    </row>
    <row r="140" spans="5:14" x14ac:dyDescent="0.3">
      <c r="E140" s="7" t="str">
        <f>Все_комплекты!E128</f>
        <v>Метизы разные</v>
      </c>
      <c r="F140" s="134" t="str">
        <f>Все_комплекты!F128</f>
        <v xml:space="preserve"> </v>
      </c>
      <c r="H140" s="134" t="str">
        <f>Все_комплекты!H128</f>
        <v xml:space="preserve"> </v>
      </c>
      <c r="I140" s="134" t="str">
        <f>Все_комплекты!I128</f>
        <v>кг.</v>
      </c>
      <c r="J140" s="134"/>
      <c r="N140" s="6"/>
    </row>
    <row r="141" spans="5:14" x14ac:dyDescent="0.3">
      <c r="E141" s="7" t="str">
        <f>Все_комплекты!E129</f>
        <v>Шпилька М8</v>
      </c>
      <c r="F141" s="134" t="str">
        <f>Все_комплекты!F129</f>
        <v xml:space="preserve"> </v>
      </c>
      <c r="H141" s="134" t="str">
        <f>Все_комплекты!H129</f>
        <v xml:space="preserve"> </v>
      </c>
      <c r="I141" s="134" t="str">
        <f>Все_комплекты!I129</f>
        <v>м.</v>
      </c>
      <c r="J141" s="134"/>
      <c r="N141" s="6"/>
    </row>
    <row r="142" spans="5:14" x14ac:dyDescent="0.3">
      <c r="E142" s="7" t="str">
        <f>Все_комплекты!E130</f>
        <v>Макркировка. Комплект</v>
      </c>
      <c r="F142" s="134" t="str">
        <f>Все_комплекты!F130</f>
        <v xml:space="preserve"> </v>
      </c>
      <c r="H142" s="134" t="str">
        <f>Все_комплекты!H130</f>
        <v xml:space="preserve"> </v>
      </c>
      <c r="I142" s="134" t="str">
        <f>Все_комплекты!I130</f>
        <v>компл.</v>
      </c>
      <c r="J142" s="134"/>
      <c r="N142" s="6"/>
    </row>
    <row r="143" spans="5:14" x14ac:dyDescent="0.3">
      <c r="E143" s="7" t="str">
        <f>Все_комплекты!E131</f>
        <v>Изолирующие наконечники. Комплект</v>
      </c>
      <c r="F143" s="134" t="str">
        <f>Все_комплекты!F131</f>
        <v xml:space="preserve"> </v>
      </c>
      <c r="H143" s="134" t="str">
        <f>Все_комплекты!H131</f>
        <v xml:space="preserve"> </v>
      </c>
      <c r="I143" s="134" t="str">
        <f>Все_комплекты!I131</f>
        <v>компл.</v>
      </c>
      <c r="J143" s="134"/>
      <c r="N143" s="6"/>
    </row>
    <row r="144" spans="5:14" x14ac:dyDescent="0.3">
      <c r="E144" s="7" t="str">
        <f>Все_комплекты!E132</f>
        <v>Акриловое стекло (оргстекло) 4мм прозрачное</v>
      </c>
      <c r="F144" s="134" t="str">
        <f>Все_комплекты!F132</f>
        <v xml:space="preserve"> </v>
      </c>
      <c r="H144" s="134" t="str">
        <f>Все_комплекты!H132</f>
        <v xml:space="preserve"> </v>
      </c>
      <c r="I144" s="134" t="str">
        <f>Все_комплекты!I132</f>
        <v>м2</v>
      </c>
      <c r="J144" s="134"/>
      <c r="N144" s="6"/>
    </row>
  </sheetData>
  <autoFilter ref="A15:N88" xr:uid="{00000000-0009-0000-0000-000000000000}"/>
  <dataConsolidate/>
  <mergeCells count="38">
    <mergeCell ref="A1:B10"/>
    <mergeCell ref="I6:K6"/>
    <mergeCell ref="C10:D10"/>
    <mergeCell ref="C8:D8"/>
    <mergeCell ref="I7:K7"/>
    <mergeCell ref="I1:K1"/>
    <mergeCell ref="E1:H1"/>
    <mergeCell ref="E2:H2"/>
    <mergeCell ref="G4:H4"/>
    <mergeCell ref="C6:D6"/>
    <mergeCell ref="A11:B13"/>
    <mergeCell ref="C13:D13"/>
    <mergeCell ref="G13:H13"/>
    <mergeCell ref="I11:L13"/>
    <mergeCell ref="C11:D11"/>
    <mergeCell ref="G11:H11"/>
    <mergeCell ref="C12:D12"/>
    <mergeCell ref="G12:H12"/>
    <mergeCell ref="C1:D1"/>
    <mergeCell ref="G6:H6"/>
    <mergeCell ref="I10:K10"/>
    <mergeCell ref="I4:K4"/>
    <mergeCell ref="C3:D3"/>
    <mergeCell ref="C4:D4"/>
    <mergeCell ref="I9:K9"/>
    <mergeCell ref="C7:D7"/>
    <mergeCell ref="G10:H10"/>
    <mergeCell ref="I3:K3"/>
    <mergeCell ref="I2:K2"/>
    <mergeCell ref="C2:D2"/>
    <mergeCell ref="I5:K5"/>
    <mergeCell ref="G7:H7"/>
    <mergeCell ref="C9:D9"/>
    <mergeCell ref="I8:K8"/>
    <mergeCell ref="G8:H8"/>
    <mergeCell ref="E5:H5"/>
    <mergeCell ref="E3:H3"/>
    <mergeCell ref="C5:D5"/>
  </mergeCells>
  <dataValidations disablePrompts="1" count="6">
    <dataValidation allowBlank="1" showInputMessage="1" showErrorMessage="1" promptTitle="Идентификатор ТМЦ" prompt="ТМЦ с одинаковым идентификатором будет объединено при создании заказной спецификации для УВД_x000a_Если идентификатор ТМЦ является числом (не содержит букв) то этот идентификатор будет показан в спецификации для УВД, как идентификатор записи в 1С" sqref="B15" xr:uid="{00000000-0002-0000-0000-000000000000}"/>
    <dataValidation type="decimal" operator="greaterThan" allowBlank="1" showInputMessage="1" showErrorMessage="1" errorTitle="Неверный ввод" error="Значение должно быть числом больше 0" sqref="J1:J6 J9:J11 J15:J65536" xr:uid="{00000000-0002-0000-0000-000001000000}">
      <formula1>0</formula1>
    </dataValidation>
    <dataValidation operator="greaterThan" allowBlank="1" showInputMessage="1" errorTitle="Неверный ввод" error="Значение должно быть числом больше 0" sqref="I1:I11 I15:I65536" xr:uid="{00000000-0002-0000-0000-000002000000}"/>
    <dataValidation allowBlank="1" showErrorMessage="1" promptTitle="Тип оборудования" prompt="Оборудование с одинаковым типом будет объединено при создании заказной спецификации для УВД" sqref="B1:B10 A1:A11" xr:uid="{00000000-0002-0000-0000-000003000000}"/>
    <dataValidation showDropDown="1" showInputMessage="1" showErrorMessage="1" sqref="L80:L87 L16:L41 L43:L78" xr:uid="{00000000-0002-0000-0000-000004000000}"/>
    <dataValidation type="list" allowBlank="1" showErrorMessage="1" promptTitle="Тип оборудования" prompt="Оборудование с одинаковым типом будет объединено при создании заказной спецификации для УВД" sqref="B16:B65536" xr:uid="{00000000-0002-0000-0000-000005000000}">
      <formula1>Тип</formula1>
    </dataValidation>
  </dataValidations>
  <pageMargins left="0.7" right="0.7" top="0.75" bottom="0.75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6000000}">
          <x14:formula1>
            <xm:f>Справочник!$A$2:$A$4</xm:f>
          </x14:formula1>
          <xm:sqref>G4:H4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181"/>
  <sheetViews>
    <sheetView workbookViewId="0">
      <selection activeCell="E12" sqref="E12"/>
    </sheetView>
  </sheetViews>
  <sheetFormatPr defaultColWidth="9.15234375" defaultRowHeight="12.9" outlineLevelRow="1" x14ac:dyDescent="0.3"/>
  <cols>
    <col min="1" max="1" width="9.15234375" style="9"/>
    <col min="2" max="2" width="16.53515625" style="78" customWidth="1"/>
    <col min="3" max="3" width="19.53515625" style="77" customWidth="1"/>
    <col min="4" max="4" width="14.53515625" style="10" customWidth="1"/>
    <col min="5" max="5" width="59.23046875" style="70" customWidth="1"/>
    <col min="6" max="6" width="28.69140625" style="6" customWidth="1"/>
    <col min="7" max="7" width="12" style="6" customWidth="1"/>
    <col min="8" max="8" width="23" style="6" bestFit="1" customWidth="1"/>
    <col min="9" max="9" width="13.3828125" style="6" customWidth="1"/>
    <col min="10" max="12" width="12.84375" style="6" customWidth="1"/>
    <col min="13" max="13" width="18" style="6" customWidth="1"/>
    <col min="14" max="14" width="24.53515625" style="4" customWidth="1"/>
    <col min="15" max="16384" width="9.15234375" style="9"/>
  </cols>
  <sheetData>
    <row r="1" spans="1:14" ht="15" outlineLevel="1" thickBot="1" x14ac:dyDescent="0.35">
      <c r="B1" s="139" t="s">
        <v>287</v>
      </c>
      <c r="C1" s="139" t="s">
        <v>288</v>
      </c>
      <c r="D1" s="139" t="s">
        <v>10</v>
      </c>
      <c r="E1" s="176" t="str">
        <f>INDEX(Справочник!A2:C4,(MATCH(G2,Справочник!A2:A4,0)),3)</f>
        <v>ПХДП-4</v>
      </c>
      <c r="F1" s="177"/>
      <c r="G1" s="177"/>
      <c r="H1" s="177"/>
      <c r="I1" s="178"/>
      <c r="J1" s="143" t="s">
        <v>289</v>
      </c>
      <c r="K1" s="143" t="s">
        <v>290</v>
      </c>
      <c r="L1" s="143" t="s">
        <v>291</v>
      </c>
      <c r="M1" s="86"/>
      <c r="N1" s="41">
        <v>62</v>
      </c>
    </row>
    <row r="2" spans="1:14" ht="15" customHeight="1" outlineLevel="1" thickBot="1" x14ac:dyDescent="0.35">
      <c r="A2" s="104"/>
      <c r="B2" s="74" t="s">
        <v>167</v>
      </c>
      <c r="C2" s="75" t="s">
        <v>168</v>
      </c>
      <c r="D2" s="76" t="s">
        <v>169</v>
      </c>
      <c r="E2" s="68"/>
      <c r="F2" s="43" t="s">
        <v>17</v>
      </c>
      <c r="G2" s="146" t="s">
        <v>57</v>
      </c>
      <c r="H2" s="147"/>
      <c r="I2" s="63"/>
      <c r="J2" s="140" t="s">
        <v>167</v>
      </c>
      <c r="K2" s="141" t="s">
        <v>168</v>
      </c>
      <c r="L2" s="142" t="s">
        <v>169</v>
      </c>
      <c r="M2" s="86"/>
      <c r="N2" s="41" t="s">
        <v>34</v>
      </c>
    </row>
    <row r="3" spans="1:14" s="20" customFormat="1" ht="39" thickBot="1" x14ac:dyDescent="0.35">
      <c r="A3" s="59"/>
      <c r="B3" s="29" t="s">
        <v>0</v>
      </c>
      <c r="C3" s="29" t="s">
        <v>0</v>
      </c>
      <c r="D3" s="29" t="s">
        <v>0</v>
      </c>
      <c r="E3" s="69" t="s">
        <v>4</v>
      </c>
      <c r="F3" s="15" t="s">
        <v>39</v>
      </c>
      <c r="G3" s="16" t="s">
        <v>5</v>
      </c>
      <c r="H3" s="15" t="s">
        <v>6</v>
      </c>
      <c r="I3" s="15" t="s">
        <v>1</v>
      </c>
      <c r="J3" s="15" t="s">
        <v>2</v>
      </c>
      <c r="K3" s="15" t="s">
        <v>2</v>
      </c>
      <c r="L3" s="15" t="s">
        <v>2</v>
      </c>
      <c r="M3" s="15" t="s">
        <v>38</v>
      </c>
      <c r="N3" s="17" t="s">
        <v>3</v>
      </c>
    </row>
    <row r="4" spans="1:14" s="20" customFormat="1" ht="15.9" x14ac:dyDescent="0.3">
      <c r="A4" s="106"/>
      <c r="B4" s="87"/>
      <c r="C4" s="87"/>
      <c r="D4" s="87"/>
      <c r="E4" s="88" t="s">
        <v>166</v>
      </c>
      <c r="F4" s="136" t="s">
        <v>50</v>
      </c>
      <c r="G4" s="136" t="s">
        <v>50</v>
      </c>
      <c r="H4" s="136" t="s">
        <v>50</v>
      </c>
      <c r="I4" s="136" t="s">
        <v>50</v>
      </c>
      <c r="J4" s="136" t="s">
        <v>50</v>
      </c>
      <c r="K4" s="136" t="s">
        <v>50</v>
      </c>
      <c r="L4" s="136" t="s">
        <v>50</v>
      </c>
      <c r="M4" s="136" t="s">
        <v>50</v>
      </c>
      <c r="N4" s="112"/>
    </row>
    <row r="5" spans="1:14" s="20" customFormat="1" ht="15.9" x14ac:dyDescent="0.3">
      <c r="A5" s="80">
        <v>1</v>
      </c>
      <c r="B5" s="179" t="s">
        <v>294</v>
      </c>
      <c r="C5" s="65" t="s">
        <v>319</v>
      </c>
      <c r="D5" s="66" t="s">
        <v>344</v>
      </c>
      <c r="E5" s="66" t="s">
        <v>64</v>
      </c>
      <c r="F5" s="84">
        <v>275543</v>
      </c>
      <c r="G5" s="30"/>
      <c r="H5" s="79" t="s">
        <v>272</v>
      </c>
      <c r="I5" s="64" t="s">
        <v>36</v>
      </c>
      <c r="J5" s="79">
        <v>10</v>
      </c>
      <c r="K5" s="79">
        <v>20</v>
      </c>
      <c r="L5" s="79">
        <v>30</v>
      </c>
      <c r="M5" s="38"/>
      <c r="N5" s="39"/>
    </row>
    <row r="6" spans="1:14" s="20" customFormat="1" ht="15.9" x14ac:dyDescent="0.3">
      <c r="A6" s="80">
        <v>2</v>
      </c>
      <c r="B6" s="98" t="s">
        <v>295</v>
      </c>
      <c r="C6" s="65" t="s">
        <v>320</v>
      </c>
      <c r="D6" s="66" t="s">
        <v>345</v>
      </c>
      <c r="E6" s="66" t="s">
        <v>65</v>
      </c>
      <c r="F6" s="84">
        <v>275120</v>
      </c>
      <c r="G6" s="30"/>
      <c r="H6" s="79" t="s">
        <v>272</v>
      </c>
      <c r="I6" s="64" t="s">
        <v>36</v>
      </c>
      <c r="J6" s="79">
        <v>11</v>
      </c>
      <c r="K6" s="79">
        <v>21</v>
      </c>
      <c r="L6" s="79">
        <v>31</v>
      </c>
      <c r="M6" s="38"/>
      <c r="N6" s="39"/>
    </row>
    <row r="7" spans="1:14" s="20" customFormat="1" ht="15.9" x14ac:dyDescent="0.3">
      <c r="A7" s="80">
        <v>3</v>
      </c>
      <c r="B7" s="98" t="s">
        <v>296</v>
      </c>
      <c r="C7" s="65" t="s">
        <v>321</v>
      </c>
      <c r="D7" s="66" t="s">
        <v>346</v>
      </c>
      <c r="E7" s="66" t="s">
        <v>66</v>
      </c>
      <c r="F7" s="84">
        <v>282721</v>
      </c>
      <c r="G7" s="30"/>
      <c r="H7" s="79" t="s">
        <v>272</v>
      </c>
      <c r="I7" s="64" t="s">
        <v>36</v>
      </c>
      <c r="J7" s="79">
        <v>12</v>
      </c>
      <c r="K7" s="79">
        <v>22</v>
      </c>
      <c r="L7" s="79">
        <v>32</v>
      </c>
      <c r="M7" s="38"/>
      <c r="N7" s="39"/>
    </row>
    <row r="8" spans="1:14" s="20" customFormat="1" ht="15.9" x14ac:dyDescent="0.3">
      <c r="A8" s="80">
        <v>4</v>
      </c>
      <c r="B8" s="98" t="s">
        <v>297</v>
      </c>
      <c r="C8" s="65" t="s">
        <v>322</v>
      </c>
      <c r="D8" s="66" t="s">
        <v>347</v>
      </c>
      <c r="E8" s="66" t="s">
        <v>67</v>
      </c>
      <c r="F8" s="84">
        <v>275126</v>
      </c>
      <c r="G8" s="117"/>
      <c r="H8" s="79" t="s">
        <v>272</v>
      </c>
      <c r="I8" s="64" t="s">
        <v>36</v>
      </c>
      <c r="J8" s="79">
        <v>13</v>
      </c>
      <c r="K8" s="79">
        <v>23</v>
      </c>
      <c r="L8" s="79">
        <v>33</v>
      </c>
      <c r="M8" s="38"/>
      <c r="N8" s="39"/>
    </row>
    <row r="9" spans="1:14" s="20" customFormat="1" ht="29.15" x14ac:dyDescent="0.3">
      <c r="A9" s="80">
        <v>5</v>
      </c>
      <c r="B9" s="98" t="s">
        <v>298</v>
      </c>
      <c r="C9" s="65" t="s">
        <v>323</v>
      </c>
      <c r="D9" s="66" t="s">
        <v>348</v>
      </c>
      <c r="E9" s="65" t="s">
        <v>68</v>
      </c>
      <c r="F9" s="83" t="s">
        <v>203</v>
      </c>
      <c r="G9" s="30"/>
      <c r="H9" s="64" t="s">
        <v>273</v>
      </c>
      <c r="I9" s="64" t="s">
        <v>36</v>
      </c>
      <c r="J9" s="79">
        <v>14</v>
      </c>
      <c r="K9" s="79">
        <v>24</v>
      </c>
      <c r="L9" s="79">
        <v>34</v>
      </c>
      <c r="M9" s="38"/>
      <c r="N9" s="39"/>
    </row>
    <row r="10" spans="1:14" s="20" customFormat="1" ht="15.9" x14ac:dyDescent="0.3">
      <c r="A10" s="80">
        <v>6</v>
      </c>
      <c r="B10" s="98" t="s">
        <v>299</v>
      </c>
      <c r="C10" s="65" t="s">
        <v>324</v>
      </c>
      <c r="D10" s="66" t="s">
        <v>353</v>
      </c>
      <c r="E10" s="65" t="s">
        <v>69</v>
      </c>
      <c r="F10" s="83">
        <v>281763</v>
      </c>
      <c r="G10" s="30"/>
      <c r="H10" s="64" t="s">
        <v>272</v>
      </c>
      <c r="I10" s="64" t="s">
        <v>36</v>
      </c>
      <c r="J10" s="79">
        <v>15</v>
      </c>
      <c r="K10" s="79">
        <v>25</v>
      </c>
      <c r="L10" s="79">
        <v>35</v>
      </c>
      <c r="M10" s="38"/>
      <c r="N10" s="39"/>
    </row>
    <row r="11" spans="1:14" s="20" customFormat="1" ht="15.9" x14ac:dyDescent="0.3">
      <c r="A11" s="80">
        <v>7</v>
      </c>
      <c r="B11" s="98" t="s">
        <v>300</v>
      </c>
      <c r="C11" s="65" t="s">
        <v>325</v>
      </c>
      <c r="D11" s="66" t="s">
        <v>354</v>
      </c>
      <c r="E11" s="65" t="s">
        <v>70</v>
      </c>
      <c r="F11" s="83">
        <v>321650</v>
      </c>
      <c r="G11" s="30"/>
      <c r="H11" s="64" t="s">
        <v>272</v>
      </c>
      <c r="I11" s="64" t="s">
        <v>36</v>
      </c>
      <c r="J11" s="79">
        <v>16</v>
      </c>
      <c r="K11" s="79">
        <v>26</v>
      </c>
      <c r="L11" s="79">
        <v>36</v>
      </c>
      <c r="M11" s="38"/>
      <c r="N11" s="39"/>
    </row>
    <row r="12" spans="1:14" s="20" customFormat="1" ht="15.9" x14ac:dyDescent="0.3">
      <c r="A12" s="80">
        <v>8</v>
      </c>
      <c r="B12" s="98" t="s">
        <v>301</v>
      </c>
      <c r="C12" s="65" t="s">
        <v>326</v>
      </c>
      <c r="D12" s="66" t="s">
        <v>355</v>
      </c>
      <c r="E12" s="65" t="s">
        <v>71</v>
      </c>
      <c r="F12" s="83">
        <v>143490</v>
      </c>
      <c r="G12" s="30"/>
      <c r="H12" s="64" t="s">
        <v>272</v>
      </c>
      <c r="I12" s="64" t="s">
        <v>281</v>
      </c>
      <c r="J12" s="79">
        <v>17</v>
      </c>
      <c r="K12" s="79">
        <v>27</v>
      </c>
      <c r="L12" s="79">
        <v>37</v>
      </c>
      <c r="M12" s="38"/>
      <c r="N12" s="39"/>
    </row>
    <row r="13" spans="1:14" s="20" customFormat="1" ht="15.9" x14ac:dyDescent="0.3">
      <c r="A13" s="80">
        <v>9</v>
      </c>
      <c r="B13" s="98" t="s">
        <v>302</v>
      </c>
      <c r="C13" s="65" t="s">
        <v>327</v>
      </c>
      <c r="D13" s="66" t="s">
        <v>356</v>
      </c>
      <c r="E13" s="65" t="s">
        <v>72</v>
      </c>
      <c r="F13" s="83">
        <v>314967</v>
      </c>
      <c r="G13" s="30"/>
      <c r="H13" s="64" t="s">
        <v>272</v>
      </c>
      <c r="I13" s="64" t="s">
        <v>36</v>
      </c>
      <c r="J13" s="79">
        <v>18</v>
      </c>
      <c r="K13" s="79">
        <v>28</v>
      </c>
      <c r="L13" s="79">
        <v>38</v>
      </c>
      <c r="M13" s="38"/>
      <c r="N13" s="39"/>
    </row>
    <row r="14" spans="1:14" s="20" customFormat="1" ht="15.9" x14ac:dyDescent="0.3">
      <c r="A14" s="80">
        <v>10</v>
      </c>
      <c r="B14" s="98" t="s">
        <v>303</v>
      </c>
      <c r="C14" s="65" t="s">
        <v>328</v>
      </c>
      <c r="D14" s="66" t="s">
        <v>349</v>
      </c>
      <c r="E14" s="65" t="s">
        <v>73</v>
      </c>
      <c r="F14" s="83">
        <v>251068</v>
      </c>
      <c r="G14" s="30"/>
      <c r="H14" s="64" t="s">
        <v>272</v>
      </c>
      <c r="I14" s="64" t="s">
        <v>36</v>
      </c>
      <c r="J14" s="79">
        <v>19</v>
      </c>
      <c r="K14" s="79">
        <v>29</v>
      </c>
      <c r="L14" s="79">
        <v>39</v>
      </c>
      <c r="M14" s="38"/>
      <c r="N14" s="39"/>
    </row>
    <row r="15" spans="1:14" s="20" customFormat="1" ht="15.9" x14ac:dyDescent="0.3">
      <c r="A15" s="80">
        <v>11</v>
      </c>
      <c r="B15" s="98" t="s">
        <v>304</v>
      </c>
      <c r="C15" s="65" t="s">
        <v>329</v>
      </c>
      <c r="D15" s="66" t="s">
        <v>350</v>
      </c>
      <c r="E15" s="65" t="s">
        <v>74</v>
      </c>
      <c r="F15" s="83">
        <v>252558</v>
      </c>
      <c r="G15" s="30"/>
      <c r="H15" s="64" t="s">
        <v>272</v>
      </c>
      <c r="I15" s="64" t="s">
        <v>36</v>
      </c>
      <c r="J15" s="79">
        <v>20</v>
      </c>
      <c r="K15" s="79">
        <v>30</v>
      </c>
      <c r="L15" s="79">
        <v>40</v>
      </c>
      <c r="M15" s="38"/>
      <c r="N15" s="39"/>
    </row>
    <row r="16" spans="1:14" s="20" customFormat="1" ht="15.9" x14ac:dyDescent="0.3">
      <c r="A16" s="80">
        <v>12</v>
      </c>
      <c r="B16" s="98" t="s">
        <v>305</v>
      </c>
      <c r="C16" s="65" t="s">
        <v>330</v>
      </c>
      <c r="D16" s="66" t="s">
        <v>357</v>
      </c>
      <c r="E16" s="72" t="s">
        <v>75</v>
      </c>
      <c r="F16" s="93">
        <v>233121</v>
      </c>
      <c r="G16" s="30"/>
      <c r="H16" s="64" t="s">
        <v>272</v>
      </c>
      <c r="I16" s="64" t="s">
        <v>36</v>
      </c>
      <c r="J16" s="79">
        <v>21</v>
      </c>
      <c r="K16" s="79">
        <v>31</v>
      </c>
      <c r="L16" s="79">
        <v>41</v>
      </c>
      <c r="M16" s="38"/>
      <c r="N16" s="39"/>
    </row>
    <row r="17" spans="1:14" s="20" customFormat="1" ht="15.9" x14ac:dyDescent="0.3">
      <c r="A17" s="80">
        <v>13</v>
      </c>
      <c r="B17" s="98" t="s">
        <v>306</v>
      </c>
      <c r="C17" s="65" t="s">
        <v>331</v>
      </c>
      <c r="D17" s="66" t="s">
        <v>358</v>
      </c>
      <c r="E17" s="72" t="s">
        <v>76</v>
      </c>
      <c r="F17" s="93" t="s">
        <v>204</v>
      </c>
      <c r="G17" s="30"/>
      <c r="H17" s="90" t="s">
        <v>274</v>
      </c>
      <c r="I17" s="90" t="s">
        <v>36</v>
      </c>
      <c r="J17" s="79">
        <v>22</v>
      </c>
      <c r="K17" s="79">
        <v>32</v>
      </c>
      <c r="L17" s="79">
        <v>42</v>
      </c>
      <c r="M17" s="38"/>
      <c r="N17" s="39"/>
    </row>
    <row r="18" spans="1:14" s="20" customFormat="1" ht="15.9" x14ac:dyDescent="0.3">
      <c r="A18" s="80">
        <v>14</v>
      </c>
      <c r="B18" s="98" t="s">
        <v>307</v>
      </c>
      <c r="C18" s="65" t="s">
        <v>332</v>
      </c>
      <c r="D18" s="66" t="s">
        <v>359</v>
      </c>
      <c r="E18" s="72" t="s">
        <v>77</v>
      </c>
      <c r="F18" s="93" t="s">
        <v>205</v>
      </c>
      <c r="G18" s="30"/>
      <c r="H18" s="90" t="s">
        <v>274</v>
      </c>
      <c r="I18" s="90" t="s">
        <v>36</v>
      </c>
      <c r="J18" s="79">
        <v>23</v>
      </c>
      <c r="K18" s="79">
        <v>33</v>
      </c>
      <c r="L18" s="79">
        <v>43</v>
      </c>
      <c r="M18" s="38"/>
      <c r="N18" s="39"/>
    </row>
    <row r="19" spans="1:14" s="20" customFormat="1" ht="15.9" x14ac:dyDescent="0.3">
      <c r="A19" s="80">
        <v>15</v>
      </c>
      <c r="B19" s="98" t="s">
        <v>308</v>
      </c>
      <c r="C19" s="65" t="s">
        <v>333</v>
      </c>
      <c r="D19" s="66" t="s">
        <v>360</v>
      </c>
      <c r="E19" s="71" t="s">
        <v>78</v>
      </c>
      <c r="F19" s="94" t="s">
        <v>206</v>
      </c>
      <c r="G19" s="30"/>
      <c r="H19" s="91" t="s">
        <v>274</v>
      </c>
      <c r="I19" s="90" t="s">
        <v>36</v>
      </c>
      <c r="J19" s="79">
        <v>24</v>
      </c>
      <c r="K19" s="79">
        <v>34</v>
      </c>
      <c r="L19" s="79">
        <v>44</v>
      </c>
      <c r="M19" s="38"/>
      <c r="N19" s="39"/>
    </row>
    <row r="20" spans="1:14" s="20" customFormat="1" ht="15.9" x14ac:dyDescent="0.3">
      <c r="A20" s="80">
        <v>16</v>
      </c>
      <c r="B20" s="98" t="s">
        <v>309</v>
      </c>
      <c r="C20" s="65" t="s">
        <v>334</v>
      </c>
      <c r="D20" s="66" t="s">
        <v>351</v>
      </c>
      <c r="E20" s="72" t="s">
        <v>79</v>
      </c>
      <c r="F20" s="93" t="s">
        <v>207</v>
      </c>
      <c r="G20" s="30"/>
      <c r="H20" s="90" t="s">
        <v>274</v>
      </c>
      <c r="I20" s="90" t="s">
        <v>36</v>
      </c>
      <c r="J20" s="79">
        <v>25</v>
      </c>
      <c r="K20" s="79">
        <v>35</v>
      </c>
      <c r="L20" s="79">
        <v>45</v>
      </c>
      <c r="M20" s="38"/>
      <c r="N20" s="39"/>
    </row>
    <row r="21" spans="1:14" s="20" customFormat="1" ht="15.9" x14ac:dyDescent="0.3">
      <c r="A21" s="80">
        <v>17</v>
      </c>
      <c r="B21" s="98" t="s">
        <v>310</v>
      </c>
      <c r="C21" s="65" t="s">
        <v>335</v>
      </c>
      <c r="D21" s="66" t="s">
        <v>361</v>
      </c>
      <c r="E21" s="72" t="s">
        <v>80</v>
      </c>
      <c r="F21" s="93">
        <v>249248</v>
      </c>
      <c r="G21" s="30"/>
      <c r="H21" s="64" t="s">
        <v>272</v>
      </c>
      <c r="I21" s="64" t="s">
        <v>36</v>
      </c>
      <c r="J21" s="79">
        <v>26</v>
      </c>
      <c r="K21" s="79">
        <v>36</v>
      </c>
      <c r="L21" s="79">
        <v>46</v>
      </c>
      <c r="M21" s="38"/>
      <c r="N21" s="39"/>
    </row>
    <row r="22" spans="1:14" s="20" customFormat="1" ht="15.9" x14ac:dyDescent="0.3">
      <c r="A22" s="80">
        <v>18</v>
      </c>
      <c r="B22" s="98" t="s">
        <v>311</v>
      </c>
      <c r="C22" s="65" t="s">
        <v>336</v>
      </c>
      <c r="D22" s="66" t="s">
        <v>362</v>
      </c>
      <c r="E22" s="72" t="s">
        <v>81</v>
      </c>
      <c r="F22" s="93">
        <v>262589</v>
      </c>
      <c r="G22" s="30"/>
      <c r="H22" s="64" t="s">
        <v>272</v>
      </c>
      <c r="I22" s="64" t="s">
        <v>36</v>
      </c>
      <c r="J22" s="79">
        <v>27</v>
      </c>
      <c r="K22" s="79">
        <v>37</v>
      </c>
      <c r="L22" s="79">
        <v>47</v>
      </c>
      <c r="M22" s="38"/>
      <c r="N22" s="39"/>
    </row>
    <row r="23" spans="1:14" s="20" customFormat="1" ht="15.9" x14ac:dyDescent="0.3">
      <c r="A23" s="80">
        <v>19</v>
      </c>
      <c r="B23" s="98" t="s">
        <v>312</v>
      </c>
      <c r="C23" s="65" t="s">
        <v>337</v>
      </c>
      <c r="D23" s="66" t="s">
        <v>363</v>
      </c>
      <c r="E23" s="72" t="s">
        <v>82</v>
      </c>
      <c r="F23" s="93">
        <v>321131</v>
      </c>
      <c r="G23" s="30"/>
      <c r="H23" s="64" t="s">
        <v>272</v>
      </c>
      <c r="I23" s="64" t="s">
        <v>36</v>
      </c>
      <c r="J23" s="79">
        <v>28</v>
      </c>
      <c r="K23" s="79">
        <v>38</v>
      </c>
      <c r="L23" s="79">
        <v>48</v>
      </c>
      <c r="M23" s="38"/>
      <c r="N23" s="39"/>
    </row>
    <row r="24" spans="1:14" s="20" customFormat="1" ht="29.15" x14ac:dyDescent="0.3">
      <c r="A24" s="80">
        <v>20</v>
      </c>
      <c r="B24" s="98" t="s">
        <v>313</v>
      </c>
      <c r="C24" s="65" t="s">
        <v>338</v>
      </c>
      <c r="D24" s="66" t="s">
        <v>364</v>
      </c>
      <c r="E24" s="72" t="s">
        <v>83</v>
      </c>
      <c r="F24" s="93">
        <v>256303</v>
      </c>
      <c r="G24" s="30"/>
      <c r="H24" s="64" t="s">
        <v>272</v>
      </c>
      <c r="I24" s="64" t="s">
        <v>36</v>
      </c>
      <c r="J24" s="79">
        <v>29</v>
      </c>
      <c r="K24" s="79">
        <v>39</v>
      </c>
      <c r="L24" s="79">
        <v>49</v>
      </c>
      <c r="M24" s="38"/>
      <c r="N24" s="39"/>
    </row>
    <row r="25" spans="1:14" ht="15.9" x14ac:dyDescent="0.3">
      <c r="A25" s="80">
        <v>21</v>
      </c>
      <c r="B25" s="98" t="s">
        <v>314</v>
      </c>
      <c r="C25" s="65" t="s">
        <v>339</v>
      </c>
      <c r="D25" s="66" t="s">
        <v>365</v>
      </c>
      <c r="E25" s="72" t="s">
        <v>84</v>
      </c>
      <c r="F25" s="93">
        <v>238566</v>
      </c>
      <c r="G25" s="30"/>
      <c r="H25" s="64" t="s">
        <v>272</v>
      </c>
      <c r="I25" s="64" t="s">
        <v>36</v>
      </c>
      <c r="J25" s="79">
        <v>30</v>
      </c>
      <c r="K25" s="79">
        <v>40</v>
      </c>
      <c r="L25" s="79">
        <v>50</v>
      </c>
      <c r="M25" s="38"/>
      <c r="N25" s="39"/>
    </row>
    <row r="26" spans="1:14" ht="15.9" x14ac:dyDescent="0.3">
      <c r="A26" s="80">
        <v>22</v>
      </c>
      <c r="B26" s="98" t="s">
        <v>315</v>
      </c>
      <c r="C26" s="65" t="s">
        <v>340</v>
      </c>
      <c r="D26" s="66" t="s">
        <v>366</v>
      </c>
      <c r="E26" s="72" t="s">
        <v>85</v>
      </c>
      <c r="F26" s="93">
        <v>238693</v>
      </c>
      <c r="G26" s="30"/>
      <c r="H26" s="64" t="s">
        <v>272</v>
      </c>
      <c r="I26" s="64" t="s">
        <v>36</v>
      </c>
      <c r="J26" s="79">
        <v>31</v>
      </c>
      <c r="K26" s="79">
        <v>41</v>
      </c>
      <c r="L26" s="79">
        <v>51</v>
      </c>
      <c r="M26" s="38"/>
      <c r="N26" s="39"/>
    </row>
    <row r="27" spans="1:14" ht="15.9" x14ac:dyDescent="0.3">
      <c r="A27" s="80">
        <v>23</v>
      </c>
      <c r="B27" s="98" t="s">
        <v>316</v>
      </c>
      <c r="C27" s="65" t="s">
        <v>341</v>
      </c>
      <c r="D27" s="66" t="s">
        <v>367</v>
      </c>
      <c r="E27" s="72" t="s">
        <v>86</v>
      </c>
      <c r="F27" s="93" t="s">
        <v>208</v>
      </c>
      <c r="G27" s="30"/>
      <c r="H27" s="64" t="s">
        <v>275</v>
      </c>
      <c r="I27" s="64" t="s">
        <v>36</v>
      </c>
      <c r="J27" s="79">
        <v>32</v>
      </c>
      <c r="K27" s="79">
        <v>42</v>
      </c>
      <c r="L27" s="79">
        <v>52</v>
      </c>
      <c r="M27" s="38"/>
      <c r="N27" s="39"/>
    </row>
    <row r="28" spans="1:14" ht="29.15" x14ac:dyDescent="0.3">
      <c r="A28" s="80">
        <v>24</v>
      </c>
      <c r="B28" s="98" t="s">
        <v>317</v>
      </c>
      <c r="C28" s="65" t="s">
        <v>342</v>
      </c>
      <c r="D28" s="66" t="s">
        <v>368</v>
      </c>
      <c r="E28" s="72" t="s">
        <v>87</v>
      </c>
      <c r="F28" s="93">
        <v>320155</v>
      </c>
      <c r="G28" s="30"/>
      <c r="H28" s="64" t="s">
        <v>272</v>
      </c>
      <c r="I28" s="64" t="s">
        <v>36</v>
      </c>
      <c r="J28" s="79">
        <v>33</v>
      </c>
      <c r="K28" s="79">
        <v>43</v>
      </c>
      <c r="L28" s="79">
        <v>53</v>
      </c>
      <c r="M28" s="38"/>
      <c r="N28" s="39"/>
    </row>
    <row r="29" spans="1:14" ht="15.9" x14ac:dyDescent="0.3">
      <c r="A29" s="80">
        <v>25</v>
      </c>
      <c r="B29" s="98" t="s">
        <v>318</v>
      </c>
      <c r="C29" s="65" t="s">
        <v>343</v>
      </c>
      <c r="D29" s="66" t="s">
        <v>352</v>
      </c>
      <c r="E29" s="72" t="s">
        <v>88</v>
      </c>
      <c r="F29" s="93" t="s">
        <v>209</v>
      </c>
      <c r="G29" s="30"/>
      <c r="H29" s="64" t="s">
        <v>274</v>
      </c>
      <c r="I29" s="64" t="s">
        <v>36</v>
      </c>
      <c r="J29" s="79">
        <v>34</v>
      </c>
      <c r="K29" s="79">
        <v>44</v>
      </c>
      <c r="L29" s="79">
        <v>54</v>
      </c>
      <c r="M29" s="38"/>
      <c r="N29" s="39"/>
    </row>
    <row r="30" spans="1:14" ht="15.9" x14ac:dyDescent="0.3">
      <c r="A30" s="115"/>
      <c r="B30" s="101"/>
      <c r="C30" s="67"/>
      <c r="D30" s="67"/>
      <c r="E30" s="95" t="s">
        <v>269</v>
      </c>
      <c r="F30" s="136" t="s">
        <v>50</v>
      </c>
      <c r="G30" s="136" t="s">
        <v>50</v>
      </c>
      <c r="H30" s="136" t="s">
        <v>50</v>
      </c>
      <c r="I30" s="136" t="s">
        <v>50</v>
      </c>
      <c r="J30" s="136" t="s">
        <v>50</v>
      </c>
      <c r="K30" s="136" t="s">
        <v>50</v>
      </c>
      <c r="L30" s="136" t="s">
        <v>50</v>
      </c>
      <c r="M30" s="38"/>
      <c r="N30" s="39"/>
    </row>
    <row r="31" spans="1:14" ht="29.15" x14ac:dyDescent="0.3">
      <c r="A31" s="64">
        <v>1</v>
      </c>
      <c r="B31" s="98" t="s">
        <v>170</v>
      </c>
      <c r="C31" s="65" t="s">
        <v>170</v>
      </c>
      <c r="D31" s="65" t="s">
        <v>170</v>
      </c>
      <c r="E31" s="65" t="s">
        <v>89</v>
      </c>
      <c r="F31" s="83">
        <v>355914</v>
      </c>
      <c r="G31" s="30"/>
      <c r="H31" s="64" t="s">
        <v>272</v>
      </c>
      <c r="I31" s="64" t="s">
        <v>36</v>
      </c>
      <c r="J31" s="79">
        <v>1</v>
      </c>
      <c r="K31" s="79">
        <v>1</v>
      </c>
      <c r="L31" s="79">
        <v>1</v>
      </c>
      <c r="M31" s="38"/>
      <c r="N31" s="39"/>
    </row>
    <row r="32" spans="1:14" ht="15.9" x14ac:dyDescent="0.3">
      <c r="A32" s="64">
        <v>2</v>
      </c>
      <c r="B32" s="98"/>
      <c r="C32" s="65"/>
      <c r="D32" s="65"/>
      <c r="E32" s="65" t="s">
        <v>74</v>
      </c>
      <c r="F32" s="83">
        <v>252558</v>
      </c>
      <c r="G32" s="30"/>
      <c r="H32" s="64" t="s">
        <v>272</v>
      </c>
      <c r="I32" s="64" t="s">
        <v>36</v>
      </c>
      <c r="J32" s="79">
        <v>2</v>
      </c>
      <c r="K32" s="79">
        <v>2</v>
      </c>
      <c r="L32" s="79">
        <v>2</v>
      </c>
      <c r="M32" s="38"/>
      <c r="N32" s="39"/>
    </row>
    <row r="33" spans="1:14" ht="15.9" x14ac:dyDescent="0.3">
      <c r="A33" s="64">
        <v>3</v>
      </c>
      <c r="B33" s="98" t="s">
        <v>171</v>
      </c>
      <c r="C33" s="65" t="s">
        <v>171</v>
      </c>
      <c r="D33" s="65" t="s">
        <v>171</v>
      </c>
      <c r="E33" s="65" t="s">
        <v>71</v>
      </c>
      <c r="F33" s="83">
        <v>143490</v>
      </c>
      <c r="G33" s="30"/>
      <c r="H33" s="64" t="s">
        <v>272</v>
      </c>
      <c r="I33" s="64" t="s">
        <v>36</v>
      </c>
      <c r="J33" s="79">
        <v>1</v>
      </c>
      <c r="K33" s="79">
        <v>1</v>
      </c>
      <c r="L33" s="79">
        <v>1</v>
      </c>
      <c r="M33" s="38"/>
      <c r="N33" s="39"/>
    </row>
    <row r="34" spans="1:14" ht="43.75" x14ac:dyDescent="0.3">
      <c r="A34" s="64">
        <v>4</v>
      </c>
      <c r="B34" s="98" t="s">
        <v>172</v>
      </c>
      <c r="C34" s="65" t="s">
        <v>173</v>
      </c>
      <c r="D34" s="65" t="s">
        <v>174</v>
      </c>
      <c r="E34" s="65" t="s">
        <v>80</v>
      </c>
      <c r="F34" s="83">
        <v>249248</v>
      </c>
      <c r="G34" s="30"/>
      <c r="H34" s="64" t="s">
        <v>272</v>
      </c>
      <c r="I34" s="64" t="s">
        <v>36</v>
      </c>
      <c r="J34" s="79">
        <v>8</v>
      </c>
      <c r="K34" s="79">
        <v>7</v>
      </c>
      <c r="L34" s="79">
        <v>9</v>
      </c>
      <c r="M34" s="38"/>
      <c r="N34" s="39"/>
    </row>
    <row r="35" spans="1:14" ht="29.15" x14ac:dyDescent="0.3">
      <c r="A35" s="64">
        <v>5</v>
      </c>
      <c r="B35" s="98" t="s">
        <v>175</v>
      </c>
      <c r="C35" s="65" t="s">
        <v>176</v>
      </c>
      <c r="D35" s="65" t="s">
        <v>177</v>
      </c>
      <c r="E35" s="65" t="s">
        <v>90</v>
      </c>
      <c r="F35" s="83">
        <v>249252</v>
      </c>
      <c r="G35" s="30"/>
      <c r="H35" s="64" t="s">
        <v>272</v>
      </c>
      <c r="I35" s="64" t="s">
        <v>36</v>
      </c>
      <c r="J35" s="79">
        <v>5</v>
      </c>
      <c r="K35" s="79">
        <v>5</v>
      </c>
      <c r="L35" s="79">
        <v>5</v>
      </c>
      <c r="M35" s="38"/>
      <c r="N35" s="39"/>
    </row>
    <row r="36" spans="1:14" ht="15.9" x14ac:dyDescent="0.3">
      <c r="A36" s="64">
        <v>6</v>
      </c>
      <c r="B36" s="98" t="s">
        <v>178</v>
      </c>
      <c r="C36" s="65" t="s">
        <v>179</v>
      </c>
      <c r="D36" s="65" t="s">
        <v>179</v>
      </c>
      <c r="E36" s="65" t="s">
        <v>81</v>
      </c>
      <c r="F36" s="83">
        <v>262589</v>
      </c>
      <c r="G36" s="30"/>
      <c r="H36" s="64" t="s">
        <v>272</v>
      </c>
      <c r="I36" s="64" t="s">
        <v>36</v>
      </c>
      <c r="J36" s="79">
        <v>2</v>
      </c>
      <c r="K36" s="79">
        <v>2</v>
      </c>
      <c r="L36" s="79">
        <v>2</v>
      </c>
      <c r="M36" s="38"/>
      <c r="N36" s="39"/>
    </row>
    <row r="37" spans="1:14" ht="15.9" x14ac:dyDescent="0.3">
      <c r="A37" s="64">
        <v>7</v>
      </c>
      <c r="B37" s="102" t="s">
        <v>180</v>
      </c>
      <c r="C37" s="73" t="s">
        <v>180</v>
      </c>
      <c r="D37" s="73" t="s">
        <v>180</v>
      </c>
      <c r="E37" s="73" t="s">
        <v>91</v>
      </c>
      <c r="F37" s="96" t="s">
        <v>210</v>
      </c>
      <c r="G37" s="30"/>
      <c r="H37" s="82" t="s">
        <v>276</v>
      </c>
      <c r="I37" s="82" t="s">
        <v>36</v>
      </c>
      <c r="J37" s="116">
        <v>1</v>
      </c>
      <c r="K37" s="116">
        <v>1</v>
      </c>
      <c r="L37" s="116">
        <v>1</v>
      </c>
      <c r="M37" s="38"/>
      <c r="N37" s="39"/>
    </row>
    <row r="38" spans="1:14" ht="15.9" x14ac:dyDescent="0.3">
      <c r="A38" s="64">
        <v>8</v>
      </c>
      <c r="B38" s="102" t="s">
        <v>181</v>
      </c>
      <c r="C38" s="73" t="s">
        <v>181</v>
      </c>
      <c r="D38" s="73" t="s">
        <v>181</v>
      </c>
      <c r="E38" s="73" t="s">
        <v>92</v>
      </c>
      <c r="F38" s="96" t="s">
        <v>211</v>
      </c>
      <c r="G38" s="30"/>
      <c r="H38" s="82" t="s">
        <v>277</v>
      </c>
      <c r="I38" s="82" t="s">
        <v>36</v>
      </c>
      <c r="J38" s="116">
        <v>2</v>
      </c>
      <c r="K38" s="116">
        <v>2</v>
      </c>
      <c r="L38" s="116">
        <v>2</v>
      </c>
      <c r="M38" s="38"/>
      <c r="N38" s="39"/>
    </row>
    <row r="39" spans="1:14" ht="15.9" x14ac:dyDescent="0.3">
      <c r="A39" s="64">
        <v>9</v>
      </c>
      <c r="B39" s="100" t="s">
        <v>182</v>
      </c>
      <c r="C39" s="72" t="s">
        <v>182</v>
      </c>
      <c r="D39" s="72" t="s">
        <v>182</v>
      </c>
      <c r="E39" s="72" t="s">
        <v>93</v>
      </c>
      <c r="F39" s="93">
        <v>143234</v>
      </c>
      <c r="G39" s="30"/>
      <c r="H39" s="90" t="s">
        <v>272</v>
      </c>
      <c r="I39" s="90" t="s">
        <v>36</v>
      </c>
      <c r="J39" s="91">
        <v>1</v>
      </c>
      <c r="K39" s="91">
        <v>1</v>
      </c>
      <c r="L39" s="91">
        <v>1</v>
      </c>
      <c r="M39" s="38"/>
      <c r="N39" s="39"/>
    </row>
    <row r="40" spans="1:14" ht="15.9" x14ac:dyDescent="0.3">
      <c r="A40" s="64">
        <v>10</v>
      </c>
      <c r="B40" s="100"/>
      <c r="C40" s="72"/>
      <c r="D40" s="72"/>
      <c r="E40" s="72" t="s">
        <v>94</v>
      </c>
      <c r="F40" s="93">
        <v>309048</v>
      </c>
      <c r="G40" s="30"/>
      <c r="H40" s="90" t="s">
        <v>272</v>
      </c>
      <c r="I40" s="90" t="s">
        <v>36</v>
      </c>
      <c r="J40" s="91">
        <v>2</v>
      </c>
      <c r="K40" s="91">
        <v>2</v>
      </c>
      <c r="L40" s="91">
        <v>2</v>
      </c>
      <c r="M40" s="38"/>
      <c r="N40" s="39"/>
    </row>
    <row r="41" spans="1:14" ht="29.15" x14ac:dyDescent="0.3">
      <c r="A41" s="64">
        <v>11</v>
      </c>
      <c r="B41" s="100"/>
      <c r="C41" s="72"/>
      <c r="D41" s="72"/>
      <c r="E41" s="72" t="s">
        <v>95</v>
      </c>
      <c r="F41" s="93">
        <v>350574</v>
      </c>
      <c r="G41" s="30"/>
      <c r="H41" s="90" t="s">
        <v>272</v>
      </c>
      <c r="I41" s="90" t="s">
        <v>36</v>
      </c>
      <c r="J41" s="91">
        <v>3</v>
      </c>
      <c r="K41" s="91">
        <v>3</v>
      </c>
      <c r="L41" s="91">
        <v>3</v>
      </c>
      <c r="M41" s="38"/>
      <c r="N41" s="39"/>
    </row>
    <row r="42" spans="1:14" ht="15.9" x14ac:dyDescent="0.3">
      <c r="A42" s="64">
        <v>12</v>
      </c>
      <c r="B42" s="100" t="s">
        <v>183</v>
      </c>
      <c r="C42" s="72" t="s">
        <v>183</v>
      </c>
      <c r="D42" s="72" t="s">
        <v>183</v>
      </c>
      <c r="E42" s="72" t="s">
        <v>96</v>
      </c>
      <c r="F42" s="93" t="s">
        <v>212</v>
      </c>
      <c r="G42" s="30"/>
      <c r="H42" s="90" t="s">
        <v>274</v>
      </c>
      <c r="I42" s="90" t="s">
        <v>36</v>
      </c>
      <c r="J42" s="91">
        <v>1</v>
      </c>
      <c r="K42" s="91">
        <v>1</v>
      </c>
      <c r="L42" s="91">
        <v>1</v>
      </c>
      <c r="M42" s="38"/>
      <c r="N42" s="39"/>
    </row>
    <row r="43" spans="1:14" ht="29.15" x14ac:dyDescent="0.3">
      <c r="A43" s="64">
        <v>13</v>
      </c>
      <c r="B43" s="100" t="s">
        <v>184</v>
      </c>
      <c r="C43" s="72" t="s">
        <v>184</v>
      </c>
      <c r="D43" s="72" t="s">
        <v>184</v>
      </c>
      <c r="E43" s="72" t="s">
        <v>97</v>
      </c>
      <c r="F43" s="93" t="s">
        <v>213</v>
      </c>
      <c r="G43" s="30"/>
      <c r="H43" s="90" t="s">
        <v>273</v>
      </c>
      <c r="I43" s="90" t="s">
        <v>36</v>
      </c>
      <c r="J43" s="91">
        <v>1</v>
      </c>
      <c r="K43" s="91">
        <v>1</v>
      </c>
      <c r="L43" s="91">
        <v>1</v>
      </c>
      <c r="M43" s="38"/>
      <c r="N43" s="39"/>
    </row>
    <row r="44" spans="1:14" ht="15.9" x14ac:dyDescent="0.3">
      <c r="A44" s="64">
        <v>14</v>
      </c>
      <c r="B44" s="100"/>
      <c r="C44" s="72"/>
      <c r="D44" s="72"/>
      <c r="E44" s="72" t="s">
        <v>88</v>
      </c>
      <c r="F44" s="93" t="s">
        <v>209</v>
      </c>
      <c r="G44" s="30"/>
      <c r="H44" s="64" t="s">
        <v>274</v>
      </c>
      <c r="I44" s="64" t="s">
        <v>36</v>
      </c>
      <c r="J44" s="79">
        <v>6</v>
      </c>
      <c r="K44" s="79">
        <v>6</v>
      </c>
      <c r="L44" s="79">
        <v>6</v>
      </c>
      <c r="M44" s="38"/>
      <c r="N44" s="39"/>
    </row>
    <row r="45" spans="1:14" ht="15.9" x14ac:dyDescent="0.3">
      <c r="A45" s="64">
        <v>15</v>
      </c>
      <c r="B45" s="102"/>
      <c r="C45" s="73"/>
      <c r="D45" s="73"/>
      <c r="E45" s="73" t="s">
        <v>98</v>
      </c>
      <c r="F45" s="96" t="s">
        <v>214</v>
      </c>
      <c r="G45" s="30"/>
      <c r="H45" s="82" t="s">
        <v>278</v>
      </c>
      <c r="I45" s="82" t="s">
        <v>36</v>
      </c>
      <c r="J45" s="116">
        <v>2</v>
      </c>
      <c r="K45" s="116">
        <v>2</v>
      </c>
      <c r="L45" s="116">
        <v>2</v>
      </c>
      <c r="M45" s="38"/>
      <c r="N45" s="39"/>
    </row>
    <row r="46" spans="1:14" ht="15.9" x14ac:dyDescent="0.3">
      <c r="A46" s="115"/>
      <c r="B46" s="101"/>
      <c r="C46" s="67"/>
      <c r="D46" s="67"/>
      <c r="E46" s="95" t="s">
        <v>270</v>
      </c>
      <c r="F46" s="136" t="s">
        <v>50</v>
      </c>
      <c r="G46" s="136" t="s">
        <v>50</v>
      </c>
      <c r="H46" s="136" t="s">
        <v>50</v>
      </c>
      <c r="I46" s="136" t="s">
        <v>50</v>
      </c>
      <c r="J46" s="136" t="s">
        <v>50</v>
      </c>
      <c r="K46" s="136" t="s">
        <v>50</v>
      </c>
      <c r="L46" s="136" t="s">
        <v>50</v>
      </c>
      <c r="M46" s="38"/>
      <c r="N46" s="39"/>
    </row>
    <row r="47" spans="1:14" ht="29.15" x14ac:dyDescent="0.3">
      <c r="A47" s="80">
        <v>1</v>
      </c>
      <c r="B47" s="100" t="s">
        <v>185</v>
      </c>
      <c r="C47" s="72" t="s">
        <v>186</v>
      </c>
      <c r="D47" s="72" t="s">
        <v>187</v>
      </c>
      <c r="E47" s="72" t="s">
        <v>89</v>
      </c>
      <c r="F47" s="93">
        <v>355914</v>
      </c>
      <c r="G47" s="30"/>
      <c r="H47" s="64" t="s">
        <v>272</v>
      </c>
      <c r="I47" s="64" t="s">
        <v>36</v>
      </c>
      <c r="J47" s="79">
        <v>2</v>
      </c>
      <c r="K47" s="79">
        <v>2</v>
      </c>
      <c r="L47" s="79">
        <v>2</v>
      </c>
      <c r="M47" s="38"/>
      <c r="N47" s="39"/>
    </row>
    <row r="48" spans="1:14" ht="15.9" x14ac:dyDescent="0.3">
      <c r="A48" s="80">
        <v>2</v>
      </c>
      <c r="B48" s="100"/>
      <c r="C48" s="72"/>
      <c r="D48" s="72"/>
      <c r="E48" s="72" t="s">
        <v>74</v>
      </c>
      <c r="F48" s="93">
        <v>252558</v>
      </c>
      <c r="G48" s="30"/>
      <c r="H48" s="64" t="s">
        <v>272</v>
      </c>
      <c r="I48" s="64" t="s">
        <v>36</v>
      </c>
      <c r="J48" s="79">
        <v>4</v>
      </c>
      <c r="K48" s="79">
        <v>4</v>
      </c>
      <c r="L48" s="79">
        <v>4</v>
      </c>
      <c r="M48" s="38"/>
      <c r="N48" s="39"/>
    </row>
    <row r="49" spans="1:14" ht="15.9" x14ac:dyDescent="0.3">
      <c r="A49" s="80">
        <v>3</v>
      </c>
      <c r="B49" s="100" t="s">
        <v>188</v>
      </c>
      <c r="C49" s="72" t="s">
        <v>189</v>
      </c>
      <c r="D49" s="72" t="s">
        <v>190</v>
      </c>
      <c r="E49" s="72" t="s">
        <v>71</v>
      </c>
      <c r="F49" s="93">
        <v>143490</v>
      </c>
      <c r="G49" s="30"/>
      <c r="H49" s="64" t="s">
        <v>272</v>
      </c>
      <c r="I49" s="64" t="s">
        <v>36</v>
      </c>
      <c r="J49" s="79">
        <v>1</v>
      </c>
      <c r="K49" s="79">
        <v>1</v>
      </c>
      <c r="L49" s="79">
        <v>1</v>
      </c>
      <c r="M49" s="38"/>
      <c r="N49" s="39"/>
    </row>
    <row r="50" spans="1:14" ht="58.3" x14ac:dyDescent="0.3">
      <c r="A50" s="80">
        <v>4</v>
      </c>
      <c r="B50" s="100" t="s">
        <v>191</v>
      </c>
      <c r="C50" s="72" t="s">
        <v>192</v>
      </c>
      <c r="D50" s="72" t="s">
        <v>191</v>
      </c>
      <c r="E50" s="72" t="s">
        <v>80</v>
      </c>
      <c r="F50" s="93">
        <v>249248</v>
      </c>
      <c r="G50" s="30"/>
      <c r="H50" s="64" t="s">
        <v>272</v>
      </c>
      <c r="I50" s="64" t="s">
        <v>36</v>
      </c>
      <c r="J50" s="79">
        <v>10</v>
      </c>
      <c r="K50" s="79">
        <v>6</v>
      </c>
      <c r="L50" s="79">
        <v>10</v>
      </c>
      <c r="M50" s="38"/>
      <c r="N50" s="39"/>
    </row>
    <row r="51" spans="1:14" ht="15.9" x14ac:dyDescent="0.3">
      <c r="A51" s="80">
        <v>5</v>
      </c>
      <c r="B51" s="100" t="s">
        <v>193</v>
      </c>
      <c r="C51" s="72" t="s">
        <v>193</v>
      </c>
      <c r="D51" s="72" t="s">
        <v>194</v>
      </c>
      <c r="E51" s="72" t="s">
        <v>99</v>
      </c>
      <c r="F51" s="93">
        <v>249256</v>
      </c>
      <c r="G51" s="30"/>
      <c r="H51" s="64" t="s">
        <v>272</v>
      </c>
      <c r="I51" s="64" t="s">
        <v>36</v>
      </c>
      <c r="J51" s="79">
        <v>1</v>
      </c>
      <c r="K51" s="79">
        <v>1</v>
      </c>
      <c r="L51" s="79">
        <v>1</v>
      </c>
      <c r="M51" s="38"/>
      <c r="N51" s="39"/>
    </row>
    <row r="52" spans="1:14" ht="29.15" x14ac:dyDescent="0.3">
      <c r="A52" s="80">
        <v>6</v>
      </c>
      <c r="B52" s="100" t="s">
        <v>195</v>
      </c>
      <c r="C52" s="72" t="s">
        <v>196</v>
      </c>
      <c r="D52" s="72" t="s">
        <v>197</v>
      </c>
      <c r="E52" s="72" t="s">
        <v>90</v>
      </c>
      <c r="F52" s="93">
        <v>249252</v>
      </c>
      <c r="G52" s="30"/>
      <c r="H52" s="64" t="s">
        <v>272</v>
      </c>
      <c r="I52" s="64" t="s">
        <v>36</v>
      </c>
      <c r="J52" s="79">
        <v>3</v>
      </c>
      <c r="K52" s="79">
        <v>5</v>
      </c>
      <c r="L52" s="79">
        <v>4</v>
      </c>
      <c r="M52" s="38"/>
      <c r="N52" s="39"/>
    </row>
    <row r="53" spans="1:14" ht="15.9" x14ac:dyDescent="0.3">
      <c r="A53" s="80">
        <v>7</v>
      </c>
      <c r="B53" s="100" t="s">
        <v>198</v>
      </c>
      <c r="C53" s="72" t="s">
        <v>198</v>
      </c>
      <c r="D53" s="72" t="s">
        <v>198</v>
      </c>
      <c r="E53" s="72" t="s">
        <v>93</v>
      </c>
      <c r="F53" s="93">
        <v>143234</v>
      </c>
      <c r="G53" s="30"/>
      <c r="H53" s="90" t="s">
        <v>272</v>
      </c>
      <c r="I53" s="90" t="s">
        <v>36</v>
      </c>
      <c r="J53" s="91">
        <v>1</v>
      </c>
      <c r="K53" s="91">
        <v>1</v>
      </c>
      <c r="L53" s="91">
        <v>1</v>
      </c>
      <c r="M53" s="38"/>
      <c r="N53" s="39"/>
    </row>
    <row r="54" spans="1:14" ht="15.9" x14ac:dyDescent="0.3">
      <c r="A54" s="80">
        <v>8</v>
      </c>
      <c r="B54" s="100"/>
      <c r="C54" s="72"/>
      <c r="D54" s="72"/>
      <c r="E54" s="72" t="s">
        <v>94</v>
      </c>
      <c r="F54" s="93">
        <v>309048</v>
      </c>
      <c r="G54" s="30"/>
      <c r="H54" s="90" t="s">
        <v>272</v>
      </c>
      <c r="I54" s="90" t="s">
        <v>36</v>
      </c>
      <c r="J54" s="91">
        <v>2</v>
      </c>
      <c r="K54" s="91">
        <v>2</v>
      </c>
      <c r="L54" s="91">
        <v>2</v>
      </c>
      <c r="M54" s="38"/>
      <c r="N54" s="39"/>
    </row>
    <row r="55" spans="1:14" ht="29.15" x14ac:dyDescent="0.3">
      <c r="A55" s="80">
        <v>9</v>
      </c>
      <c r="B55" s="100"/>
      <c r="C55" s="72"/>
      <c r="D55" s="72"/>
      <c r="E55" s="72" t="s">
        <v>95</v>
      </c>
      <c r="F55" s="93">
        <v>350574</v>
      </c>
      <c r="H55" s="90" t="s">
        <v>272</v>
      </c>
      <c r="I55" s="90" t="s">
        <v>36</v>
      </c>
      <c r="J55" s="91">
        <v>3</v>
      </c>
      <c r="K55" s="91">
        <v>3</v>
      </c>
      <c r="L55" s="91">
        <v>3</v>
      </c>
    </row>
    <row r="56" spans="1:14" ht="14.6" x14ac:dyDescent="0.3">
      <c r="A56" s="80">
        <v>10</v>
      </c>
      <c r="B56" s="100" t="s">
        <v>199</v>
      </c>
      <c r="C56" s="72" t="s">
        <v>199</v>
      </c>
      <c r="D56" s="72" t="s">
        <v>199</v>
      </c>
      <c r="E56" s="72" t="s">
        <v>96</v>
      </c>
      <c r="F56" s="93" t="s">
        <v>212</v>
      </c>
      <c r="H56" s="90" t="s">
        <v>274</v>
      </c>
      <c r="I56" s="90" t="s">
        <v>36</v>
      </c>
      <c r="J56" s="91">
        <v>1</v>
      </c>
      <c r="K56" s="91">
        <v>1</v>
      </c>
      <c r="L56" s="91">
        <v>1</v>
      </c>
    </row>
    <row r="57" spans="1:14" ht="29.15" x14ac:dyDescent="0.3">
      <c r="A57" s="80">
        <v>11</v>
      </c>
      <c r="B57" s="100" t="s">
        <v>200</v>
      </c>
      <c r="C57" s="72" t="s">
        <v>200</v>
      </c>
      <c r="D57" s="72" t="s">
        <v>200</v>
      </c>
      <c r="E57" s="72" t="s">
        <v>97</v>
      </c>
      <c r="F57" s="93" t="s">
        <v>213</v>
      </c>
      <c r="H57" s="90" t="s">
        <v>273</v>
      </c>
      <c r="I57" s="90" t="s">
        <v>36</v>
      </c>
      <c r="J57" s="91">
        <v>1</v>
      </c>
      <c r="K57" s="91">
        <v>1</v>
      </c>
      <c r="L57" s="91">
        <v>1</v>
      </c>
    </row>
    <row r="58" spans="1:14" ht="14.6" x14ac:dyDescent="0.3">
      <c r="A58" s="60"/>
      <c r="B58" s="109"/>
      <c r="C58" s="67"/>
      <c r="D58" s="67"/>
      <c r="E58" s="110" t="s">
        <v>271</v>
      </c>
      <c r="F58" s="136" t="s">
        <v>50</v>
      </c>
      <c r="G58" s="136" t="s">
        <v>50</v>
      </c>
      <c r="H58" s="136" t="s">
        <v>50</v>
      </c>
      <c r="I58" s="136" t="s">
        <v>50</v>
      </c>
      <c r="J58" s="136" t="s">
        <v>50</v>
      </c>
      <c r="K58" s="136" t="s">
        <v>50</v>
      </c>
      <c r="L58" s="136" t="s">
        <v>50</v>
      </c>
    </row>
    <row r="59" spans="1:14" ht="14.6" x14ac:dyDescent="0.3">
      <c r="A59" s="64">
        <v>1</v>
      </c>
      <c r="B59" s="98"/>
      <c r="C59" s="65"/>
      <c r="D59" s="65"/>
      <c r="E59" s="65" t="s">
        <v>100</v>
      </c>
      <c r="F59" s="83" t="s">
        <v>215</v>
      </c>
      <c r="H59" s="64" t="s">
        <v>274</v>
      </c>
      <c r="I59" s="64" t="s">
        <v>36</v>
      </c>
      <c r="J59" s="79">
        <v>1</v>
      </c>
      <c r="K59" s="79">
        <v>1</v>
      </c>
      <c r="L59" s="79">
        <v>1</v>
      </c>
    </row>
    <row r="60" spans="1:14" ht="29.15" x14ac:dyDescent="0.3">
      <c r="A60" s="64">
        <v>2</v>
      </c>
      <c r="B60" s="98"/>
      <c r="C60" s="65"/>
      <c r="D60" s="65"/>
      <c r="E60" s="65" t="s">
        <v>101</v>
      </c>
      <c r="F60" s="83" t="s">
        <v>216</v>
      </c>
      <c r="H60" s="64" t="s">
        <v>274</v>
      </c>
      <c r="I60" s="64" t="s">
        <v>282</v>
      </c>
      <c r="J60" s="79">
        <v>1</v>
      </c>
      <c r="K60" s="79">
        <v>1</v>
      </c>
      <c r="L60" s="79">
        <v>1</v>
      </c>
    </row>
    <row r="61" spans="1:14" ht="14.6" x14ac:dyDescent="0.3">
      <c r="A61" s="64">
        <v>3</v>
      </c>
      <c r="B61" s="98"/>
      <c r="C61" s="65"/>
      <c r="D61" s="65"/>
      <c r="E61" s="65" t="s">
        <v>102</v>
      </c>
      <c r="F61" s="83" t="s">
        <v>217</v>
      </c>
      <c r="H61" s="64" t="s">
        <v>274</v>
      </c>
      <c r="I61" s="64" t="s">
        <v>282</v>
      </c>
      <c r="J61" s="79">
        <v>1</v>
      </c>
      <c r="K61" s="79">
        <v>1</v>
      </c>
      <c r="L61" s="79">
        <v>1</v>
      </c>
    </row>
    <row r="62" spans="1:14" ht="14.6" x14ac:dyDescent="0.3">
      <c r="A62" s="64">
        <v>4</v>
      </c>
      <c r="B62" s="98"/>
      <c r="C62" s="65"/>
      <c r="D62" s="65"/>
      <c r="E62" s="65" t="s">
        <v>103</v>
      </c>
      <c r="F62" s="83" t="s">
        <v>218</v>
      </c>
      <c r="H62" s="64" t="s">
        <v>274</v>
      </c>
      <c r="I62" s="64" t="s">
        <v>282</v>
      </c>
      <c r="J62" s="79">
        <v>1</v>
      </c>
      <c r="K62" s="79">
        <v>1</v>
      </c>
      <c r="L62" s="79">
        <v>1</v>
      </c>
    </row>
    <row r="63" spans="1:14" ht="14.6" x14ac:dyDescent="0.3">
      <c r="A63" s="64">
        <v>5</v>
      </c>
      <c r="B63" s="98"/>
      <c r="C63" s="65"/>
      <c r="D63" s="65"/>
      <c r="E63" s="65" t="s">
        <v>104</v>
      </c>
      <c r="F63" s="83" t="s">
        <v>219</v>
      </c>
      <c r="H63" s="64" t="s">
        <v>274</v>
      </c>
      <c r="I63" s="64" t="s">
        <v>36</v>
      </c>
      <c r="J63" s="79">
        <v>1</v>
      </c>
      <c r="K63" s="79">
        <v>1</v>
      </c>
      <c r="L63" s="79">
        <v>1</v>
      </c>
    </row>
    <row r="64" spans="1:14" ht="29.15" x14ac:dyDescent="0.3">
      <c r="A64" s="64">
        <v>6</v>
      </c>
      <c r="B64" s="98"/>
      <c r="C64" s="65"/>
      <c r="D64" s="65"/>
      <c r="E64" s="65" t="s">
        <v>105</v>
      </c>
      <c r="F64" s="92" t="s">
        <v>220</v>
      </c>
      <c r="H64" s="64" t="s">
        <v>274</v>
      </c>
      <c r="I64" s="64" t="s">
        <v>36</v>
      </c>
      <c r="J64" s="79">
        <v>1</v>
      </c>
      <c r="K64" s="79">
        <v>1</v>
      </c>
      <c r="L64" s="79">
        <v>1</v>
      </c>
    </row>
    <row r="65" spans="1:12" ht="14.6" x14ac:dyDescent="0.3">
      <c r="A65" s="64">
        <v>7</v>
      </c>
      <c r="B65" s="98"/>
      <c r="C65" s="65"/>
      <c r="D65" s="65"/>
      <c r="E65" s="65" t="s">
        <v>106</v>
      </c>
      <c r="F65" s="83" t="s">
        <v>221</v>
      </c>
      <c r="H65" s="64" t="s">
        <v>274</v>
      </c>
      <c r="I65" s="64" t="s">
        <v>36</v>
      </c>
      <c r="J65" s="79">
        <v>1</v>
      </c>
      <c r="K65" s="79">
        <v>1</v>
      </c>
      <c r="L65" s="79">
        <v>1</v>
      </c>
    </row>
    <row r="66" spans="1:12" ht="29.15" x14ac:dyDescent="0.3">
      <c r="A66" s="64">
        <v>8</v>
      </c>
      <c r="B66" s="98"/>
      <c r="C66" s="65"/>
      <c r="D66" s="65"/>
      <c r="E66" s="65" t="s">
        <v>107</v>
      </c>
      <c r="F66" s="83" t="s">
        <v>222</v>
      </c>
      <c r="H66" s="64" t="s">
        <v>274</v>
      </c>
      <c r="I66" s="64" t="s">
        <v>281</v>
      </c>
      <c r="J66" s="79">
        <v>1</v>
      </c>
      <c r="K66" s="79">
        <v>1</v>
      </c>
      <c r="L66" s="79">
        <v>1</v>
      </c>
    </row>
    <row r="67" spans="1:12" ht="14.6" x14ac:dyDescent="0.3">
      <c r="A67" s="64">
        <v>9</v>
      </c>
      <c r="B67" s="98"/>
      <c r="C67" s="65"/>
      <c r="D67" s="65"/>
      <c r="E67" s="65" t="s">
        <v>108</v>
      </c>
      <c r="F67" s="83" t="s">
        <v>223</v>
      </c>
      <c r="H67" s="64" t="s">
        <v>274</v>
      </c>
      <c r="I67" s="64" t="s">
        <v>281</v>
      </c>
      <c r="J67" s="79">
        <v>1</v>
      </c>
      <c r="K67" s="79">
        <v>1</v>
      </c>
      <c r="L67" s="79">
        <v>1</v>
      </c>
    </row>
    <row r="68" spans="1:12" ht="14.6" x14ac:dyDescent="0.3">
      <c r="A68" s="64">
        <v>10</v>
      </c>
      <c r="B68" s="98"/>
      <c r="C68" s="65"/>
      <c r="D68" s="65"/>
      <c r="E68" s="65" t="s">
        <v>109</v>
      </c>
      <c r="F68" s="83" t="s">
        <v>224</v>
      </c>
      <c r="H68" s="64" t="s">
        <v>274</v>
      </c>
      <c r="I68" s="64" t="s">
        <v>281</v>
      </c>
      <c r="J68" s="79">
        <v>1</v>
      </c>
      <c r="K68" s="79">
        <v>1</v>
      </c>
      <c r="L68" s="79">
        <v>1</v>
      </c>
    </row>
    <row r="69" spans="1:12" ht="14.6" x14ac:dyDescent="0.3">
      <c r="A69" s="64">
        <v>11</v>
      </c>
      <c r="B69" s="98"/>
      <c r="C69" s="65"/>
      <c r="D69" s="65"/>
      <c r="E69" s="65" t="s">
        <v>110</v>
      </c>
      <c r="F69" s="83" t="s">
        <v>225</v>
      </c>
      <c r="H69" s="64" t="s">
        <v>274</v>
      </c>
      <c r="I69" s="64" t="s">
        <v>281</v>
      </c>
      <c r="J69" s="79">
        <v>1</v>
      </c>
      <c r="K69" s="79">
        <v>1</v>
      </c>
      <c r="L69" s="79">
        <v>1</v>
      </c>
    </row>
    <row r="70" spans="1:12" ht="29.15" x14ac:dyDescent="0.3">
      <c r="A70" s="64">
        <v>12</v>
      </c>
      <c r="B70" s="98"/>
      <c r="C70" s="65"/>
      <c r="D70" s="65"/>
      <c r="E70" s="65" t="s">
        <v>111</v>
      </c>
      <c r="F70" s="83" t="s">
        <v>226</v>
      </c>
      <c r="H70" s="64" t="s">
        <v>274</v>
      </c>
      <c r="I70" s="64" t="s">
        <v>36</v>
      </c>
      <c r="J70" s="79">
        <v>1</v>
      </c>
      <c r="K70" s="79">
        <v>1</v>
      </c>
      <c r="L70" s="79">
        <v>1</v>
      </c>
    </row>
    <row r="71" spans="1:12" ht="29.15" x14ac:dyDescent="0.3">
      <c r="A71" s="64">
        <v>13</v>
      </c>
      <c r="B71" s="98"/>
      <c r="C71" s="65"/>
      <c r="D71" s="65"/>
      <c r="E71" s="65" t="s">
        <v>112</v>
      </c>
      <c r="F71" s="83" t="s">
        <v>227</v>
      </c>
      <c r="H71" s="64" t="s">
        <v>274</v>
      </c>
      <c r="I71" s="64" t="s">
        <v>282</v>
      </c>
      <c r="J71" s="79">
        <v>1</v>
      </c>
      <c r="K71" s="79">
        <v>1</v>
      </c>
      <c r="L71" s="79">
        <v>1</v>
      </c>
    </row>
    <row r="72" spans="1:12" ht="29.15" x14ac:dyDescent="0.3">
      <c r="A72" s="64">
        <v>14</v>
      </c>
      <c r="B72" s="98"/>
      <c r="C72" s="65"/>
      <c r="D72" s="65"/>
      <c r="E72" s="65" t="s">
        <v>113</v>
      </c>
      <c r="F72" s="83" t="s">
        <v>228</v>
      </c>
      <c r="H72" s="64" t="s">
        <v>274</v>
      </c>
      <c r="I72" s="64" t="s">
        <v>36</v>
      </c>
      <c r="J72" s="79">
        <v>2</v>
      </c>
      <c r="K72" s="79">
        <v>2</v>
      </c>
      <c r="L72" s="79">
        <v>2</v>
      </c>
    </row>
    <row r="73" spans="1:12" ht="14.6" x14ac:dyDescent="0.3">
      <c r="A73" s="64">
        <v>15</v>
      </c>
      <c r="B73" s="98"/>
      <c r="C73" s="65"/>
      <c r="D73" s="65"/>
      <c r="E73" s="65" t="s">
        <v>114</v>
      </c>
      <c r="F73" s="83" t="s">
        <v>229</v>
      </c>
      <c r="H73" s="64" t="s">
        <v>274</v>
      </c>
      <c r="I73" s="64" t="s">
        <v>281</v>
      </c>
      <c r="J73" s="79">
        <v>3</v>
      </c>
      <c r="K73" s="79">
        <v>3</v>
      </c>
      <c r="L73" s="79">
        <v>3</v>
      </c>
    </row>
    <row r="74" spans="1:12" ht="14.6" x14ac:dyDescent="0.3">
      <c r="A74" s="64">
        <v>16</v>
      </c>
      <c r="B74" s="98"/>
      <c r="C74" s="65"/>
      <c r="D74" s="65"/>
      <c r="E74" s="65" t="s">
        <v>115</v>
      </c>
      <c r="F74" s="83" t="s">
        <v>230</v>
      </c>
      <c r="H74" s="64" t="s">
        <v>274</v>
      </c>
      <c r="I74" s="64" t="s">
        <v>36</v>
      </c>
      <c r="J74" s="79">
        <v>4</v>
      </c>
      <c r="K74" s="79">
        <v>4</v>
      </c>
      <c r="L74" s="79">
        <v>4</v>
      </c>
    </row>
    <row r="75" spans="1:12" ht="14.6" x14ac:dyDescent="0.3">
      <c r="A75" s="64">
        <v>17</v>
      </c>
      <c r="B75" s="98"/>
      <c r="C75" s="65"/>
      <c r="D75" s="65"/>
      <c r="E75" s="65" t="s">
        <v>116</v>
      </c>
      <c r="F75" s="83" t="s">
        <v>230</v>
      </c>
      <c r="H75" s="64" t="s">
        <v>274</v>
      </c>
      <c r="I75" s="64" t="s">
        <v>36</v>
      </c>
      <c r="J75" s="79">
        <v>1</v>
      </c>
      <c r="K75" s="79">
        <v>1</v>
      </c>
      <c r="L75" s="79">
        <v>1</v>
      </c>
    </row>
    <row r="76" spans="1:12" ht="14.6" x14ac:dyDescent="0.3">
      <c r="A76" s="64">
        <v>18</v>
      </c>
      <c r="B76" s="98"/>
      <c r="C76" s="65"/>
      <c r="D76" s="65"/>
      <c r="E76" s="65" t="s">
        <v>117</v>
      </c>
      <c r="F76" s="83" t="s">
        <v>231</v>
      </c>
      <c r="H76" s="64" t="s">
        <v>274</v>
      </c>
      <c r="I76" s="64" t="s">
        <v>36</v>
      </c>
      <c r="J76" s="79">
        <v>2</v>
      </c>
      <c r="K76" s="79">
        <v>2</v>
      </c>
      <c r="L76" s="79">
        <v>2</v>
      </c>
    </row>
    <row r="77" spans="1:12" ht="29.15" x14ac:dyDescent="0.3">
      <c r="A77" s="64">
        <v>19</v>
      </c>
      <c r="B77" s="98"/>
      <c r="C77" s="65"/>
      <c r="D77" s="65"/>
      <c r="E77" s="65" t="s">
        <v>118</v>
      </c>
      <c r="F77" s="83" t="s">
        <v>232</v>
      </c>
      <c r="H77" s="64" t="s">
        <v>274</v>
      </c>
      <c r="I77" s="64" t="s">
        <v>36</v>
      </c>
      <c r="J77" s="79">
        <v>2</v>
      </c>
      <c r="K77" s="79">
        <v>2</v>
      </c>
      <c r="L77" s="79">
        <v>2</v>
      </c>
    </row>
    <row r="78" spans="1:12" ht="29.15" x14ac:dyDescent="0.3">
      <c r="A78" s="64">
        <v>20</v>
      </c>
      <c r="B78" s="98"/>
      <c r="C78" s="65"/>
      <c r="D78" s="65"/>
      <c r="E78" s="107" t="s">
        <v>119</v>
      </c>
      <c r="F78" s="108" t="s">
        <v>233</v>
      </c>
      <c r="H78" s="80" t="s">
        <v>274</v>
      </c>
      <c r="I78" s="80" t="s">
        <v>36</v>
      </c>
      <c r="J78" s="79">
        <v>2</v>
      </c>
      <c r="K78" s="79">
        <v>2</v>
      </c>
      <c r="L78" s="79">
        <v>2</v>
      </c>
    </row>
    <row r="79" spans="1:12" ht="14.6" x14ac:dyDescent="0.3">
      <c r="A79" s="64">
        <v>21</v>
      </c>
      <c r="B79" s="98"/>
      <c r="C79" s="65"/>
      <c r="D79" s="65"/>
      <c r="E79" s="65" t="s">
        <v>120</v>
      </c>
      <c r="F79" s="83" t="s">
        <v>234</v>
      </c>
      <c r="H79" s="64" t="s">
        <v>274</v>
      </c>
      <c r="I79" s="64" t="s">
        <v>36</v>
      </c>
      <c r="J79" s="116">
        <v>7</v>
      </c>
      <c r="K79" s="116">
        <v>7</v>
      </c>
      <c r="L79" s="116">
        <v>7</v>
      </c>
    </row>
    <row r="80" spans="1:12" ht="14.6" x14ac:dyDescent="0.3">
      <c r="A80" s="64">
        <v>22</v>
      </c>
      <c r="B80" s="98"/>
      <c r="C80" s="65"/>
      <c r="D80" s="65"/>
      <c r="E80" s="65" t="s">
        <v>121</v>
      </c>
      <c r="F80" s="83" t="s">
        <v>235</v>
      </c>
      <c r="H80" s="64" t="s">
        <v>274</v>
      </c>
      <c r="I80" s="64" t="s">
        <v>36</v>
      </c>
      <c r="J80" s="91">
        <v>10</v>
      </c>
      <c r="K80" s="91">
        <v>10</v>
      </c>
      <c r="L80" s="91">
        <v>10</v>
      </c>
    </row>
    <row r="81" spans="1:14" ht="29.15" x14ac:dyDescent="0.3">
      <c r="A81" s="64">
        <v>23</v>
      </c>
      <c r="B81" s="98"/>
      <c r="C81" s="65"/>
      <c r="D81" s="65"/>
      <c r="E81" s="65" t="s">
        <v>122</v>
      </c>
      <c r="F81" s="83" t="s">
        <v>236</v>
      </c>
      <c r="H81" s="64" t="s">
        <v>274</v>
      </c>
      <c r="I81" s="64" t="s">
        <v>36</v>
      </c>
      <c r="J81" s="91">
        <v>6</v>
      </c>
      <c r="K81" s="91">
        <v>6</v>
      </c>
      <c r="L81" s="91">
        <v>6</v>
      </c>
    </row>
    <row r="82" spans="1:14" ht="14.6" x14ac:dyDescent="0.3">
      <c r="A82" s="64">
        <v>24</v>
      </c>
      <c r="B82" s="98"/>
      <c r="C82" s="65"/>
      <c r="D82" s="65"/>
      <c r="E82" s="65" t="s">
        <v>123</v>
      </c>
      <c r="F82" s="83" t="s">
        <v>237</v>
      </c>
      <c r="H82" s="64" t="s">
        <v>274</v>
      </c>
      <c r="I82" s="64" t="s">
        <v>36</v>
      </c>
      <c r="J82" s="79">
        <v>1</v>
      </c>
      <c r="K82" s="79">
        <v>1</v>
      </c>
      <c r="L82" s="79">
        <v>1</v>
      </c>
    </row>
    <row r="83" spans="1:14" ht="29.15" x14ac:dyDescent="0.3">
      <c r="A83" s="64">
        <v>25</v>
      </c>
      <c r="B83" s="98"/>
      <c r="C83" s="65"/>
      <c r="D83" s="65"/>
      <c r="E83" s="65" t="s">
        <v>124</v>
      </c>
      <c r="F83" s="83" t="s">
        <v>238</v>
      </c>
      <c r="H83" s="64" t="s">
        <v>274</v>
      </c>
      <c r="I83" s="64" t="s">
        <v>36</v>
      </c>
      <c r="J83" s="79">
        <v>7</v>
      </c>
      <c r="K83" s="79">
        <v>7</v>
      </c>
      <c r="L83" s="79">
        <v>7</v>
      </c>
    </row>
    <row r="84" spans="1:14" ht="14.6" x14ac:dyDescent="0.3">
      <c r="A84" s="64">
        <v>26</v>
      </c>
      <c r="B84" s="98"/>
      <c r="C84" s="65"/>
      <c r="D84" s="65"/>
      <c r="E84" s="65" t="s">
        <v>125</v>
      </c>
      <c r="F84" s="83">
        <v>2140</v>
      </c>
      <c r="H84" s="64" t="s">
        <v>274</v>
      </c>
      <c r="I84" s="64" t="s">
        <v>283</v>
      </c>
      <c r="J84" s="79">
        <v>2</v>
      </c>
      <c r="K84" s="79">
        <v>2</v>
      </c>
      <c r="L84" s="79">
        <v>2</v>
      </c>
    </row>
    <row r="85" spans="1:14" ht="14.6" x14ac:dyDescent="0.3">
      <c r="A85" s="64">
        <v>27</v>
      </c>
      <c r="B85" s="98"/>
      <c r="C85" s="65"/>
      <c r="D85" s="65"/>
      <c r="E85" s="65" t="s">
        <v>126</v>
      </c>
      <c r="F85" s="83">
        <v>3120</v>
      </c>
      <c r="H85" s="64" t="s">
        <v>274</v>
      </c>
      <c r="I85" s="64" t="s">
        <v>282</v>
      </c>
      <c r="J85" s="79">
        <v>0.3</v>
      </c>
      <c r="K85" s="79">
        <v>0.3</v>
      </c>
      <c r="L85" s="79">
        <v>0.3</v>
      </c>
    </row>
    <row r="86" spans="1:14" ht="14.6" x14ac:dyDescent="0.3">
      <c r="A86" s="64">
        <v>28</v>
      </c>
      <c r="B86" s="98"/>
      <c r="C86" s="65"/>
      <c r="D86" s="65"/>
      <c r="E86" s="65" t="s">
        <v>127</v>
      </c>
      <c r="F86" s="83">
        <v>2165</v>
      </c>
      <c r="H86" s="64" t="s">
        <v>274</v>
      </c>
      <c r="I86" s="64" t="s">
        <v>283</v>
      </c>
      <c r="J86" s="79">
        <v>2</v>
      </c>
      <c r="K86" s="79">
        <v>2</v>
      </c>
      <c r="L86" s="79">
        <v>2</v>
      </c>
    </row>
    <row r="87" spans="1:14" ht="14.6" x14ac:dyDescent="0.3">
      <c r="A87" s="64">
        <v>29</v>
      </c>
      <c r="B87" s="98"/>
      <c r="C87" s="65"/>
      <c r="D87" s="65"/>
      <c r="E87" s="65" t="s">
        <v>128</v>
      </c>
      <c r="F87" s="83" t="s">
        <v>239</v>
      </c>
      <c r="H87" s="64" t="s">
        <v>274</v>
      </c>
      <c r="I87" s="64" t="s">
        <v>36</v>
      </c>
      <c r="J87" s="79">
        <v>18</v>
      </c>
      <c r="K87" s="79">
        <v>18</v>
      </c>
      <c r="L87" s="79">
        <v>18</v>
      </c>
    </row>
    <row r="88" spans="1:14" ht="29.15" x14ac:dyDescent="0.3">
      <c r="A88" s="64">
        <v>30</v>
      </c>
      <c r="B88" s="98" t="s">
        <v>201</v>
      </c>
      <c r="C88" s="65" t="s">
        <v>201</v>
      </c>
      <c r="D88" s="65" t="s">
        <v>201</v>
      </c>
      <c r="E88" s="65" t="s">
        <v>129</v>
      </c>
      <c r="F88" s="83" t="s">
        <v>240</v>
      </c>
      <c r="H88" s="64" t="s">
        <v>274</v>
      </c>
      <c r="I88" s="64" t="s">
        <v>36</v>
      </c>
      <c r="J88" s="79">
        <v>1</v>
      </c>
      <c r="K88" s="79">
        <v>1</v>
      </c>
      <c r="L88" s="79">
        <v>1</v>
      </c>
    </row>
    <row r="89" spans="1:14" ht="14.6" x14ac:dyDescent="0.3">
      <c r="A89" s="64">
        <v>31</v>
      </c>
      <c r="B89" s="98" t="s">
        <v>202</v>
      </c>
      <c r="C89" s="65" t="s">
        <v>202</v>
      </c>
      <c r="D89" s="65" t="s">
        <v>202</v>
      </c>
      <c r="E89" s="72" t="s">
        <v>130</v>
      </c>
      <c r="F89" s="83" t="s">
        <v>241</v>
      </c>
      <c r="H89" s="64" t="s">
        <v>274</v>
      </c>
      <c r="I89" s="64" t="s">
        <v>36</v>
      </c>
      <c r="J89" s="79">
        <v>1</v>
      </c>
      <c r="K89" s="79">
        <v>1</v>
      </c>
      <c r="L89" s="79">
        <v>1</v>
      </c>
    </row>
    <row r="90" spans="1:14" ht="14.6" x14ac:dyDescent="0.3">
      <c r="A90" s="81"/>
      <c r="B90" s="109"/>
      <c r="C90" s="67"/>
      <c r="D90" s="67"/>
      <c r="E90" s="110" t="s">
        <v>131</v>
      </c>
      <c r="F90" s="136" t="s">
        <v>50</v>
      </c>
      <c r="G90" s="136" t="s">
        <v>50</v>
      </c>
      <c r="H90" s="136" t="s">
        <v>50</v>
      </c>
      <c r="I90" s="136" t="s">
        <v>50</v>
      </c>
      <c r="J90" s="136" t="s">
        <v>50</v>
      </c>
      <c r="K90" s="136" t="s">
        <v>50</v>
      </c>
      <c r="L90" s="136" t="s">
        <v>50</v>
      </c>
      <c r="M90" s="118"/>
      <c r="N90" s="119"/>
    </row>
    <row r="91" spans="1:14" ht="14.6" x14ac:dyDescent="0.3">
      <c r="A91" s="64">
        <v>1</v>
      </c>
      <c r="B91" s="98"/>
      <c r="C91" s="65"/>
      <c r="D91" s="65"/>
      <c r="E91" s="65" t="s">
        <v>132</v>
      </c>
      <c r="F91" s="83" t="s">
        <v>242</v>
      </c>
      <c r="H91" s="64" t="s">
        <v>274</v>
      </c>
      <c r="I91" s="64" t="s">
        <v>36</v>
      </c>
      <c r="J91" s="79">
        <v>1</v>
      </c>
      <c r="K91" s="79">
        <v>1</v>
      </c>
      <c r="L91" s="79">
        <v>1</v>
      </c>
    </row>
    <row r="92" spans="1:14" ht="14.6" x14ac:dyDescent="0.3">
      <c r="A92" s="64">
        <v>2</v>
      </c>
      <c r="B92" s="98"/>
      <c r="C92" s="65"/>
      <c r="D92" s="65"/>
      <c r="E92" s="65" t="s">
        <v>133</v>
      </c>
      <c r="F92" s="83" t="s">
        <v>243</v>
      </c>
      <c r="H92" s="64" t="s">
        <v>274</v>
      </c>
      <c r="I92" s="64" t="s">
        <v>36</v>
      </c>
      <c r="J92" s="79">
        <v>1</v>
      </c>
      <c r="K92" s="79">
        <v>1</v>
      </c>
      <c r="L92" s="79">
        <v>1</v>
      </c>
    </row>
    <row r="93" spans="1:14" ht="14.6" x14ac:dyDescent="0.3">
      <c r="A93" s="64">
        <v>3</v>
      </c>
      <c r="B93" s="98"/>
      <c r="C93" s="65"/>
      <c r="D93" s="65"/>
      <c r="E93" s="65" t="s">
        <v>134</v>
      </c>
      <c r="F93" s="83" t="s">
        <v>244</v>
      </c>
      <c r="H93" s="64" t="s">
        <v>274</v>
      </c>
      <c r="I93" s="64" t="s">
        <v>36</v>
      </c>
      <c r="J93" s="79">
        <v>1</v>
      </c>
      <c r="K93" s="79">
        <v>1</v>
      </c>
      <c r="L93" s="79">
        <v>1</v>
      </c>
    </row>
    <row r="94" spans="1:14" ht="14.6" x14ac:dyDescent="0.3">
      <c r="A94" s="64">
        <v>4</v>
      </c>
      <c r="B94" s="98"/>
      <c r="C94" s="65"/>
      <c r="D94" s="65"/>
      <c r="E94" s="65" t="s">
        <v>135</v>
      </c>
      <c r="F94" s="83" t="s">
        <v>245</v>
      </c>
      <c r="H94" s="64" t="s">
        <v>274</v>
      </c>
      <c r="I94" s="64" t="s">
        <v>282</v>
      </c>
      <c r="J94" s="79">
        <v>0.3</v>
      </c>
      <c r="K94" s="79">
        <v>0.3</v>
      </c>
      <c r="L94" s="79">
        <v>0.3</v>
      </c>
    </row>
    <row r="95" spans="1:14" ht="14.6" x14ac:dyDescent="0.3">
      <c r="A95" s="81"/>
      <c r="B95" s="109"/>
      <c r="C95" s="67"/>
      <c r="D95" s="67"/>
      <c r="E95" s="110" t="s">
        <v>136</v>
      </c>
      <c r="F95" s="136" t="s">
        <v>50</v>
      </c>
      <c r="G95" s="136" t="s">
        <v>50</v>
      </c>
      <c r="H95" s="136" t="s">
        <v>50</v>
      </c>
      <c r="I95" s="136" t="s">
        <v>50</v>
      </c>
      <c r="J95" s="136" t="s">
        <v>50</v>
      </c>
      <c r="K95" s="136" t="s">
        <v>50</v>
      </c>
      <c r="L95" s="136" t="s">
        <v>50</v>
      </c>
      <c r="M95" s="118"/>
      <c r="N95" s="119"/>
    </row>
    <row r="96" spans="1:14" ht="14.6" x14ac:dyDescent="0.3">
      <c r="A96" s="64">
        <v>1</v>
      </c>
      <c r="B96" s="98"/>
      <c r="C96" s="65"/>
      <c r="D96" s="65"/>
      <c r="E96" s="61" t="s">
        <v>137</v>
      </c>
      <c r="F96" s="83">
        <v>11000000</v>
      </c>
      <c r="H96" s="83" t="s">
        <v>279</v>
      </c>
      <c r="I96" s="84" t="s">
        <v>36</v>
      </c>
      <c r="J96" s="116">
        <v>12</v>
      </c>
      <c r="K96" s="116">
        <v>12</v>
      </c>
      <c r="L96" s="116">
        <v>12</v>
      </c>
    </row>
    <row r="97" spans="1:14" ht="14.6" x14ac:dyDescent="0.3">
      <c r="A97" s="64">
        <v>2</v>
      </c>
      <c r="B97" s="98"/>
      <c r="C97" s="65"/>
      <c r="D97" s="65"/>
      <c r="E97" s="61" t="s">
        <v>138</v>
      </c>
      <c r="F97" s="83">
        <v>11000005</v>
      </c>
      <c r="H97" s="83" t="s">
        <v>279</v>
      </c>
      <c r="I97" s="84" t="s">
        <v>36</v>
      </c>
      <c r="J97" s="79">
        <v>1</v>
      </c>
      <c r="K97" s="79">
        <v>1</v>
      </c>
      <c r="L97" s="79">
        <v>1</v>
      </c>
    </row>
    <row r="98" spans="1:14" ht="14.6" x14ac:dyDescent="0.3">
      <c r="A98" s="64">
        <v>3</v>
      </c>
      <c r="B98" s="98"/>
      <c r="C98" s="65"/>
      <c r="D98" s="65"/>
      <c r="E98" s="61" t="s">
        <v>139</v>
      </c>
      <c r="F98" s="83">
        <v>15100000</v>
      </c>
      <c r="H98" s="83" t="s">
        <v>279</v>
      </c>
      <c r="I98" s="84" t="s">
        <v>36</v>
      </c>
      <c r="J98" s="79">
        <v>2</v>
      </c>
      <c r="K98" s="79">
        <v>2</v>
      </c>
      <c r="L98" s="79">
        <v>2</v>
      </c>
    </row>
    <row r="99" spans="1:14" ht="14.6" x14ac:dyDescent="0.3">
      <c r="A99" s="64">
        <v>4</v>
      </c>
      <c r="B99" s="98"/>
      <c r="C99" s="65"/>
      <c r="D99" s="65"/>
      <c r="E99" s="61" t="s">
        <v>140</v>
      </c>
      <c r="F99" s="83" t="s">
        <v>246</v>
      </c>
      <c r="H99" s="83" t="s">
        <v>279</v>
      </c>
      <c r="I99" s="84" t="s">
        <v>36</v>
      </c>
      <c r="J99" s="79">
        <v>1</v>
      </c>
      <c r="K99" s="79">
        <v>1</v>
      </c>
      <c r="L99" s="79">
        <v>1</v>
      </c>
    </row>
    <row r="100" spans="1:14" ht="14.6" x14ac:dyDescent="0.3">
      <c r="A100" s="64">
        <v>5</v>
      </c>
      <c r="B100" s="98"/>
      <c r="C100" s="65"/>
      <c r="D100" s="65"/>
      <c r="E100" s="61" t="s">
        <v>141</v>
      </c>
      <c r="F100" s="83" t="s">
        <v>247</v>
      </c>
      <c r="H100" s="83" t="s">
        <v>279</v>
      </c>
      <c r="I100" s="84" t="s">
        <v>36</v>
      </c>
      <c r="J100" s="79">
        <v>1</v>
      </c>
      <c r="K100" s="79">
        <v>1</v>
      </c>
      <c r="L100" s="79">
        <v>1</v>
      </c>
    </row>
    <row r="101" spans="1:14" ht="14.6" x14ac:dyDescent="0.3">
      <c r="A101" s="81"/>
      <c r="B101" s="109"/>
      <c r="C101" s="67"/>
      <c r="D101" s="67"/>
      <c r="E101" s="110" t="s">
        <v>142</v>
      </c>
      <c r="F101" s="136" t="s">
        <v>50</v>
      </c>
      <c r="G101" s="136" t="s">
        <v>50</v>
      </c>
      <c r="H101" s="136" t="s">
        <v>50</v>
      </c>
      <c r="I101" s="136" t="s">
        <v>50</v>
      </c>
      <c r="J101" s="136" t="s">
        <v>50</v>
      </c>
      <c r="K101" s="136" t="s">
        <v>50</v>
      </c>
      <c r="L101" s="136" t="s">
        <v>50</v>
      </c>
      <c r="M101" s="118"/>
      <c r="N101" s="119"/>
    </row>
    <row r="102" spans="1:14" ht="14.6" x14ac:dyDescent="0.3">
      <c r="A102" s="64">
        <v>1</v>
      </c>
      <c r="B102" s="98"/>
      <c r="C102" s="65"/>
      <c r="D102" s="65"/>
      <c r="E102" s="61" t="s">
        <v>139</v>
      </c>
      <c r="F102" s="83">
        <v>15100000</v>
      </c>
      <c r="H102" s="83" t="s">
        <v>279</v>
      </c>
      <c r="I102" s="84" t="s">
        <v>36</v>
      </c>
      <c r="J102" s="116">
        <v>20</v>
      </c>
      <c r="K102" s="116">
        <v>20</v>
      </c>
      <c r="L102" s="116">
        <v>20</v>
      </c>
    </row>
    <row r="103" spans="1:14" ht="14.6" x14ac:dyDescent="0.3">
      <c r="A103" s="64">
        <v>2</v>
      </c>
      <c r="B103" s="98"/>
      <c r="C103" s="65"/>
      <c r="D103" s="65"/>
      <c r="E103" s="65" t="s">
        <v>143</v>
      </c>
      <c r="F103" s="83" t="s">
        <v>248</v>
      </c>
      <c r="H103" s="64" t="s">
        <v>274</v>
      </c>
      <c r="I103" s="64" t="s">
        <v>282</v>
      </c>
      <c r="J103" s="79">
        <v>0.3</v>
      </c>
      <c r="K103" s="79">
        <v>0.3</v>
      </c>
      <c r="L103" s="79">
        <v>0.3</v>
      </c>
    </row>
    <row r="104" spans="1:14" ht="14.6" x14ac:dyDescent="0.3">
      <c r="A104" s="64">
        <v>3</v>
      </c>
      <c r="B104" s="98"/>
      <c r="C104" s="65"/>
      <c r="D104" s="65"/>
      <c r="E104" s="65" t="s">
        <v>144</v>
      </c>
      <c r="F104" s="83" t="s">
        <v>249</v>
      </c>
      <c r="H104" s="64" t="s">
        <v>274</v>
      </c>
      <c r="I104" s="64" t="s">
        <v>281</v>
      </c>
      <c r="J104" s="79">
        <v>2</v>
      </c>
      <c r="K104" s="79">
        <v>2</v>
      </c>
      <c r="L104" s="79">
        <v>2</v>
      </c>
    </row>
    <row r="105" spans="1:14" ht="14.6" x14ac:dyDescent="0.3">
      <c r="A105" s="64">
        <v>4</v>
      </c>
      <c r="B105" s="98"/>
      <c r="C105" s="65"/>
      <c r="D105" s="65"/>
      <c r="E105" s="65" t="s">
        <v>145</v>
      </c>
      <c r="F105" s="83" t="s">
        <v>250</v>
      </c>
      <c r="H105" s="64" t="s">
        <v>274</v>
      </c>
      <c r="I105" s="64" t="s">
        <v>36</v>
      </c>
      <c r="J105" s="79">
        <v>18</v>
      </c>
      <c r="K105" s="79">
        <v>18</v>
      </c>
      <c r="L105" s="79">
        <v>18</v>
      </c>
    </row>
    <row r="106" spans="1:14" ht="14.6" x14ac:dyDescent="0.3">
      <c r="A106" s="64">
        <v>5</v>
      </c>
      <c r="B106" s="98"/>
      <c r="C106" s="65"/>
      <c r="D106" s="65"/>
      <c r="E106" s="65" t="s">
        <v>146</v>
      </c>
      <c r="F106" s="83" t="s">
        <v>251</v>
      </c>
      <c r="H106" s="64" t="s">
        <v>274</v>
      </c>
      <c r="I106" s="64" t="s">
        <v>36</v>
      </c>
      <c r="J106" s="79">
        <v>5</v>
      </c>
      <c r="K106" s="79">
        <v>5</v>
      </c>
      <c r="L106" s="79">
        <v>5</v>
      </c>
    </row>
    <row r="107" spans="1:14" ht="14.6" x14ac:dyDescent="0.3">
      <c r="A107" s="64">
        <v>6</v>
      </c>
      <c r="B107" s="98"/>
      <c r="C107" s="65"/>
      <c r="D107" s="65"/>
      <c r="E107" s="65" t="s">
        <v>147</v>
      </c>
      <c r="F107" s="83" t="s">
        <v>252</v>
      </c>
      <c r="H107" s="64" t="s">
        <v>274</v>
      </c>
      <c r="I107" s="64" t="s">
        <v>36</v>
      </c>
      <c r="J107" s="79">
        <v>3</v>
      </c>
      <c r="K107" s="79">
        <v>3</v>
      </c>
      <c r="L107" s="79">
        <v>3</v>
      </c>
    </row>
    <row r="108" spans="1:14" ht="14.6" x14ac:dyDescent="0.3">
      <c r="A108" s="64">
        <v>7</v>
      </c>
      <c r="B108" s="98"/>
      <c r="C108" s="65"/>
      <c r="D108" s="65"/>
      <c r="E108" s="65" t="s">
        <v>148</v>
      </c>
      <c r="F108" s="83">
        <v>25467</v>
      </c>
      <c r="H108" s="64" t="s">
        <v>274</v>
      </c>
      <c r="I108" s="64" t="s">
        <v>282</v>
      </c>
      <c r="J108" s="79">
        <v>0.1</v>
      </c>
      <c r="K108" s="79">
        <v>0.1</v>
      </c>
      <c r="L108" s="79">
        <v>0.1</v>
      </c>
    </row>
    <row r="109" spans="1:14" ht="14.6" x14ac:dyDescent="0.3">
      <c r="A109" s="64">
        <v>8</v>
      </c>
      <c r="B109" s="98"/>
      <c r="C109" s="65"/>
      <c r="D109" s="65"/>
      <c r="E109" s="65" t="s">
        <v>149</v>
      </c>
      <c r="F109" s="83" t="s">
        <v>253</v>
      </c>
      <c r="H109" s="64" t="s">
        <v>274</v>
      </c>
      <c r="I109" s="64" t="s">
        <v>282</v>
      </c>
      <c r="J109" s="79">
        <v>1</v>
      </c>
      <c r="K109" s="79">
        <v>1</v>
      </c>
      <c r="L109" s="79">
        <v>1</v>
      </c>
    </row>
    <row r="110" spans="1:14" ht="14.6" x14ac:dyDescent="0.3">
      <c r="A110" s="64">
        <v>9</v>
      </c>
      <c r="B110" s="98"/>
      <c r="C110" s="65"/>
      <c r="D110" s="65"/>
      <c r="E110" s="65" t="s">
        <v>150</v>
      </c>
      <c r="F110" s="135" t="s">
        <v>50</v>
      </c>
      <c r="G110" s="135" t="s">
        <v>50</v>
      </c>
      <c r="H110" s="135" t="s">
        <v>50</v>
      </c>
      <c r="I110" s="64" t="s">
        <v>36</v>
      </c>
      <c r="J110" s="79">
        <v>30</v>
      </c>
      <c r="K110" s="79">
        <v>30</v>
      </c>
      <c r="L110" s="79">
        <v>30</v>
      </c>
    </row>
    <row r="111" spans="1:14" ht="29.15" x14ac:dyDescent="0.3">
      <c r="A111" s="64">
        <v>10</v>
      </c>
      <c r="B111" s="98"/>
      <c r="C111" s="65"/>
      <c r="D111" s="65"/>
      <c r="E111" s="65" t="s">
        <v>151</v>
      </c>
      <c r="F111" s="135" t="s">
        <v>50</v>
      </c>
      <c r="G111" s="135" t="s">
        <v>50</v>
      </c>
      <c r="H111" s="135" t="s">
        <v>50</v>
      </c>
      <c r="I111" s="64" t="s">
        <v>36</v>
      </c>
      <c r="J111" s="79">
        <v>36</v>
      </c>
      <c r="K111" s="79">
        <v>36</v>
      </c>
      <c r="L111" s="79">
        <v>36</v>
      </c>
    </row>
    <row r="112" spans="1:14" ht="14.6" x14ac:dyDescent="0.3">
      <c r="A112" s="64">
        <v>11</v>
      </c>
      <c r="B112" s="98"/>
      <c r="C112" s="65"/>
      <c r="D112" s="65"/>
      <c r="E112" s="65" t="s">
        <v>152</v>
      </c>
      <c r="F112" s="135" t="s">
        <v>50</v>
      </c>
      <c r="G112" s="135" t="s">
        <v>50</v>
      </c>
      <c r="H112" s="135" t="s">
        <v>50</v>
      </c>
      <c r="I112" s="64" t="s">
        <v>36</v>
      </c>
      <c r="J112" s="79">
        <v>40</v>
      </c>
      <c r="K112" s="79">
        <v>40</v>
      </c>
      <c r="L112" s="79">
        <v>40</v>
      </c>
    </row>
    <row r="113" spans="1:12" ht="14.6" x14ac:dyDescent="0.3">
      <c r="A113" s="64">
        <v>12</v>
      </c>
      <c r="B113" s="98"/>
      <c r="C113" s="65"/>
      <c r="D113" s="65"/>
      <c r="E113" s="65" t="s">
        <v>153</v>
      </c>
      <c r="F113" s="83" t="s">
        <v>254</v>
      </c>
      <c r="H113" s="64" t="s">
        <v>274</v>
      </c>
      <c r="I113" s="64" t="s">
        <v>36</v>
      </c>
      <c r="J113" s="79">
        <v>10</v>
      </c>
      <c r="K113" s="79">
        <v>10</v>
      </c>
      <c r="L113" s="79">
        <v>10</v>
      </c>
    </row>
    <row r="114" spans="1:12" ht="14.6" x14ac:dyDescent="0.3">
      <c r="A114" s="64">
        <v>13</v>
      </c>
      <c r="B114" s="98"/>
      <c r="C114" s="65"/>
      <c r="D114" s="65"/>
      <c r="E114" s="65" t="s">
        <v>154</v>
      </c>
      <c r="F114" s="83" t="s">
        <v>255</v>
      </c>
      <c r="H114" s="64" t="s">
        <v>274</v>
      </c>
      <c r="I114" s="64" t="s">
        <v>283</v>
      </c>
      <c r="J114" s="79">
        <v>10</v>
      </c>
      <c r="K114" s="79">
        <v>10</v>
      </c>
      <c r="L114" s="79">
        <v>10</v>
      </c>
    </row>
    <row r="115" spans="1:12" ht="14.6" x14ac:dyDescent="0.3">
      <c r="A115" s="64">
        <v>14</v>
      </c>
      <c r="B115" s="98"/>
      <c r="C115" s="65"/>
      <c r="D115" s="65"/>
      <c r="E115" s="61" t="s">
        <v>155</v>
      </c>
      <c r="F115" s="84" t="s">
        <v>256</v>
      </c>
      <c r="H115" s="84" t="s">
        <v>280</v>
      </c>
      <c r="I115" s="64" t="s">
        <v>283</v>
      </c>
      <c r="J115" s="79">
        <v>20</v>
      </c>
      <c r="K115" s="79">
        <v>20</v>
      </c>
      <c r="L115" s="79">
        <v>20</v>
      </c>
    </row>
    <row r="116" spans="1:12" ht="14.6" x14ac:dyDescent="0.3">
      <c r="A116" s="64">
        <v>15</v>
      </c>
      <c r="B116" s="98"/>
      <c r="C116" s="65"/>
      <c r="D116" s="65"/>
      <c r="E116" s="61" t="s">
        <v>156</v>
      </c>
      <c r="F116" s="83" t="s">
        <v>257</v>
      </c>
      <c r="H116" s="84" t="s">
        <v>280</v>
      </c>
      <c r="I116" s="64" t="s">
        <v>282</v>
      </c>
      <c r="J116" s="79">
        <v>0.3</v>
      </c>
      <c r="K116" s="79">
        <v>0.3</v>
      </c>
      <c r="L116" s="79">
        <v>0.3</v>
      </c>
    </row>
    <row r="117" spans="1:12" ht="14.6" x14ac:dyDescent="0.3">
      <c r="A117" s="64">
        <v>16</v>
      </c>
      <c r="B117" s="98"/>
      <c r="C117" s="65"/>
      <c r="D117" s="65"/>
      <c r="E117" s="65" t="s">
        <v>157</v>
      </c>
      <c r="F117" s="83" t="s">
        <v>258</v>
      </c>
      <c r="H117" s="84" t="s">
        <v>280</v>
      </c>
      <c r="I117" s="64" t="s">
        <v>283</v>
      </c>
      <c r="J117" s="79">
        <v>16</v>
      </c>
      <c r="K117" s="79">
        <v>16</v>
      </c>
      <c r="L117" s="79">
        <v>16</v>
      </c>
    </row>
    <row r="118" spans="1:12" ht="14.6" x14ac:dyDescent="0.3">
      <c r="A118" s="64">
        <v>17</v>
      </c>
      <c r="B118" s="98"/>
      <c r="C118" s="65"/>
      <c r="D118" s="65"/>
      <c r="E118" s="65" t="s">
        <v>158</v>
      </c>
      <c r="F118" s="83" t="s">
        <v>259</v>
      </c>
      <c r="H118" s="84" t="s">
        <v>280</v>
      </c>
      <c r="I118" s="64" t="s">
        <v>283</v>
      </c>
      <c r="J118" s="79">
        <v>3</v>
      </c>
      <c r="K118" s="79">
        <v>3</v>
      </c>
      <c r="L118" s="79">
        <v>3</v>
      </c>
    </row>
    <row r="119" spans="1:12" ht="14.6" x14ac:dyDescent="0.3">
      <c r="A119" s="64">
        <v>18</v>
      </c>
      <c r="B119" s="98"/>
      <c r="C119" s="65"/>
      <c r="D119" s="65"/>
      <c r="E119" s="65" t="s">
        <v>159</v>
      </c>
      <c r="F119" s="83" t="s">
        <v>260</v>
      </c>
      <c r="H119" s="135" t="s">
        <v>50</v>
      </c>
      <c r="I119" s="64" t="s">
        <v>283</v>
      </c>
      <c r="J119" s="79">
        <v>30</v>
      </c>
      <c r="K119" s="79">
        <v>30</v>
      </c>
      <c r="L119" s="79">
        <v>30</v>
      </c>
    </row>
    <row r="120" spans="1:12" ht="14.6" x14ac:dyDescent="0.3">
      <c r="A120" s="64">
        <v>19</v>
      </c>
      <c r="B120" s="98"/>
      <c r="C120" s="65"/>
      <c r="D120" s="65"/>
      <c r="E120" s="62" t="s">
        <v>160</v>
      </c>
      <c r="F120" s="85" t="s">
        <v>261</v>
      </c>
      <c r="H120" s="135" t="s">
        <v>50</v>
      </c>
      <c r="I120" s="64" t="s">
        <v>283</v>
      </c>
      <c r="J120" s="79">
        <v>6</v>
      </c>
      <c r="K120" s="79">
        <v>6</v>
      </c>
      <c r="L120" s="79">
        <v>5</v>
      </c>
    </row>
    <row r="121" spans="1:12" ht="14.6" x14ac:dyDescent="0.3">
      <c r="A121" s="64">
        <v>20</v>
      </c>
      <c r="B121" s="98"/>
      <c r="C121" s="65"/>
      <c r="D121" s="65"/>
      <c r="E121" s="62" t="s">
        <v>160</v>
      </c>
      <c r="F121" s="85" t="s">
        <v>262</v>
      </c>
      <c r="H121" s="135" t="s">
        <v>50</v>
      </c>
      <c r="I121" s="64" t="s">
        <v>283</v>
      </c>
      <c r="J121" s="79">
        <v>5</v>
      </c>
      <c r="K121" s="79">
        <v>5</v>
      </c>
      <c r="L121" s="79">
        <v>5</v>
      </c>
    </row>
    <row r="122" spans="1:12" ht="14.6" x14ac:dyDescent="0.3">
      <c r="A122" s="64">
        <v>21</v>
      </c>
      <c r="B122" s="98"/>
      <c r="C122" s="65"/>
      <c r="D122" s="65"/>
      <c r="E122" s="62" t="s">
        <v>160</v>
      </c>
      <c r="F122" s="85" t="s">
        <v>263</v>
      </c>
      <c r="H122" s="135" t="s">
        <v>50</v>
      </c>
      <c r="I122" s="64" t="s">
        <v>283</v>
      </c>
      <c r="J122" s="79">
        <v>5</v>
      </c>
      <c r="K122" s="79">
        <v>5</v>
      </c>
      <c r="L122" s="79">
        <v>5</v>
      </c>
    </row>
    <row r="123" spans="1:12" ht="14.6" x14ac:dyDescent="0.3">
      <c r="A123" s="64">
        <v>22</v>
      </c>
      <c r="B123" s="98"/>
      <c r="C123" s="65"/>
      <c r="D123" s="65"/>
      <c r="E123" s="62" t="s">
        <v>160</v>
      </c>
      <c r="F123" s="85" t="s">
        <v>264</v>
      </c>
      <c r="H123" s="135" t="s">
        <v>50</v>
      </c>
      <c r="I123" s="64" t="s">
        <v>283</v>
      </c>
      <c r="J123" s="79">
        <v>15</v>
      </c>
      <c r="K123" s="79">
        <v>15</v>
      </c>
      <c r="L123" s="79">
        <v>15</v>
      </c>
    </row>
    <row r="124" spans="1:12" ht="14.6" x14ac:dyDescent="0.3">
      <c r="A124" s="64">
        <v>23</v>
      </c>
      <c r="B124" s="98"/>
      <c r="C124" s="65"/>
      <c r="D124" s="65"/>
      <c r="E124" s="62" t="s">
        <v>160</v>
      </c>
      <c r="F124" s="85" t="s">
        <v>265</v>
      </c>
      <c r="H124" s="135" t="s">
        <v>50</v>
      </c>
      <c r="I124" s="64" t="s">
        <v>283</v>
      </c>
      <c r="J124" s="79">
        <v>20</v>
      </c>
      <c r="K124" s="79">
        <v>20</v>
      </c>
      <c r="L124" s="79">
        <v>20</v>
      </c>
    </row>
    <row r="125" spans="1:12" ht="14.6" x14ac:dyDescent="0.3">
      <c r="A125" s="64">
        <v>24</v>
      </c>
      <c r="B125" s="98"/>
      <c r="C125" s="65"/>
      <c r="D125" s="65"/>
      <c r="E125" s="62" t="s">
        <v>160</v>
      </c>
      <c r="F125" s="85" t="s">
        <v>266</v>
      </c>
      <c r="H125" s="135" t="s">
        <v>50</v>
      </c>
      <c r="I125" s="64" t="s">
        <v>283</v>
      </c>
      <c r="J125" s="79">
        <v>10</v>
      </c>
      <c r="K125" s="79">
        <v>10</v>
      </c>
      <c r="L125" s="79">
        <v>10</v>
      </c>
    </row>
    <row r="126" spans="1:12" ht="14.6" x14ac:dyDescent="0.4">
      <c r="A126" s="64">
        <v>25</v>
      </c>
      <c r="B126" s="98"/>
      <c r="C126" s="65"/>
      <c r="D126" s="65"/>
      <c r="E126" s="62" t="s">
        <v>160</v>
      </c>
      <c r="F126" s="85" t="s">
        <v>267</v>
      </c>
      <c r="H126" s="135" t="s">
        <v>50</v>
      </c>
      <c r="I126" s="64" t="s">
        <v>283</v>
      </c>
      <c r="J126" s="114">
        <v>20</v>
      </c>
      <c r="K126" s="114">
        <v>20</v>
      </c>
      <c r="L126" s="114">
        <v>20</v>
      </c>
    </row>
    <row r="127" spans="1:12" ht="14.6" x14ac:dyDescent="0.3">
      <c r="A127" s="64">
        <v>26</v>
      </c>
      <c r="B127" s="98"/>
      <c r="C127" s="65"/>
      <c r="D127" s="65"/>
      <c r="E127" s="62" t="s">
        <v>160</v>
      </c>
      <c r="F127" s="85" t="s">
        <v>268</v>
      </c>
      <c r="H127" s="135" t="s">
        <v>50</v>
      </c>
      <c r="I127" s="64" t="s">
        <v>283</v>
      </c>
      <c r="J127" s="79">
        <v>10</v>
      </c>
      <c r="K127" s="79">
        <v>10</v>
      </c>
      <c r="L127" s="79">
        <v>10</v>
      </c>
    </row>
    <row r="128" spans="1:12" ht="14.6" x14ac:dyDescent="0.3">
      <c r="A128" s="64">
        <v>27</v>
      </c>
      <c r="B128" s="98"/>
      <c r="C128" s="65"/>
      <c r="D128" s="65"/>
      <c r="E128" s="65" t="s">
        <v>161</v>
      </c>
      <c r="F128" s="135" t="s">
        <v>50</v>
      </c>
      <c r="H128" s="135" t="s">
        <v>50</v>
      </c>
      <c r="I128" s="64" t="s">
        <v>284</v>
      </c>
      <c r="J128" s="79">
        <v>6</v>
      </c>
      <c r="K128" s="79">
        <v>6</v>
      </c>
      <c r="L128" s="79">
        <v>6</v>
      </c>
    </row>
    <row r="129" spans="1:12" ht="14.6" x14ac:dyDescent="0.3">
      <c r="A129" s="64">
        <v>28</v>
      </c>
      <c r="B129" s="98"/>
      <c r="C129" s="65"/>
      <c r="D129" s="65"/>
      <c r="E129" s="65" t="s">
        <v>162</v>
      </c>
      <c r="F129" s="135" t="s">
        <v>50</v>
      </c>
      <c r="H129" s="135" t="s">
        <v>50</v>
      </c>
      <c r="I129" s="64" t="s">
        <v>283</v>
      </c>
      <c r="J129" s="79">
        <v>10</v>
      </c>
      <c r="K129" s="79">
        <v>10</v>
      </c>
      <c r="L129" s="79">
        <v>10</v>
      </c>
    </row>
    <row r="130" spans="1:12" ht="14.6" x14ac:dyDescent="0.3">
      <c r="A130" s="64">
        <v>29</v>
      </c>
      <c r="B130" s="98"/>
      <c r="C130" s="65"/>
      <c r="D130" s="65"/>
      <c r="E130" s="65" t="s">
        <v>163</v>
      </c>
      <c r="F130" s="135" t="s">
        <v>50</v>
      </c>
      <c r="H130" s="135" t="s">
        <v>50</v>
      </c>
      <c r="I130" s="64" t="s">
        <v>281</v>
      </c>
      <c r="J130" s="79">
        <v>1</v>
      </c>
      <c r="K130" s="79">
        <v>1</v>
      </c>
      <c r="L130" s="79">
        <v>1</v>
      </c>
    </row>
    <row r="131" spans="1:12" ht="14.6" x14ac:dyDescent="0.3">
      <c r="A131" s="64">
        <v>30</v>
      </c>
      <c r="B131" s="98"/>
      <c r="C131" s="65"/>
      <c r="D131" s="65"/>
      <c r="E131" s="65" t="s">
        <v>164</v>
      </c>
      <c r="F131" s="135" t="s">
        <v>50</v>
      </c>
      <c r="H131" s="135" t="s">
        <v>50</v>
      </c>
      <c r="I131" s="64" t="s">
        <v>281</v>
      </c>
      <c r="J131" s="79">
        <v>1</v>
      </c>
      <c r="K131" s="79">
        <v>1</v>
      </c>
      <c r="L131" s="79">
        <v>1</v>
      </c>
    </row>
    <row r="132" spans="1:12" ht="14.6" x14ac:dyDescent="0.3">
      <c r="A132" s="64">
        <v>31</v>
      </c>
      <c r="B132" s="97"/>
      <c r="C132" s="65"/>
      <c r="D132" s="65"/>
      <c r="E132" s="65" t="s">
        <v>165</v>
      </c>
      <c r="F132" s="135" t="s">
        <v>50</v>
      </c>
      <c r="H132" s="135" t="s">
        <v>50</v>
      </c>
      <c r="I132" s="64" t="s">
        <v>285</v>
      </c>
      <c r="J132" s="79">
        <v>2</v>
      </c>
      <c r="K132" s="79">
        <v>2</v>
      </c>
      <c r="L132" s="79">
        <v>2</v>
      </c>
    </row>
    <row r="133" spans="1:12" x14ac:dyDescent="0.3">
      <c r="A133" s="6"/>
      <c r="B133" s="103"/>
    </row>
    <row r="134" spans="1:12" x14ac:dyDescent="0.3">
      <c r="A134" s="6"/>
      <c r="B134" s="103"/>
    </row>
    <row r="135" spans="1:12" x14ac:dyDescent="0.3">
      <c r="A135" s="6"/>
      <c r="B135" s="103"/>
    </row>
    <row r="136" spans="1:12" x14ac:dyDescent="0.3">
      <c r="A136" s="6"/>
      <c r="B136" s="103"/>
    </row>
    <row r="137" spans="1:12" x14ac:dyDescent="0.3">
      <c r="A137" s="6"/>
      <c r="B137" s="103"/>
    </row>
    <row r="138" spans="1:12" x14ac:dyDescent="0.3">
      <c r="A138" s="6"/>
      <c r="B138" s="103"/>
    </row>
    <row r="139" spans="1:12" x14ac:dyDescent="0.3">
      <c r="A139" s="6"/>
      <c r="B139" s="103"/>
    </row>
    <row r="140" spans="1:12" x14ac:dyDescent="0.3">
      <c r="A140" s="6"/>
      <c r="B140" s="103"/>
    </row>
    <row r="141" spans="1:12" x14ac:dyDescent="0.3">
      <c r="A141" s="6"/>
      <c r="B141" s="103"/>
    </row>
    <row r="142" spans="1:12" x14ac:dyDescent="0.3">
      <c r="A142" s="6"/>
      <c r="B142" s="103"/>
    </row>
    <row r="143" spans="1:12" x14ac:dyDescent="0.3">
      <c r="A143" s="6"/>
      <c r="B143" s="103"/>
    </row>
    <row r="144" spans="1:12" x14ac:dyDescent="0.3">
      <c r="A144" s="6"/>
      <c r="B144" s="103"/>
    </row>
    <row r="145" spans="1:2" x14ac:dyDescent="0.3">
      <c r="A145" s="6"/>
      <c r="B145" s="103"/>
    </row>
    <row r="146" spans="1:2" x14ac:dyDescent="0.3">
      <c r="A146" s="6"/>
      <c r="B146" s="103"/>
    </row>
    <row r="147" spans="1:2" x14ac:dyDescent="0.3">
      <c r="A147" s="6"/>
      <c r="B147" s="103"/>
    </row>
    <row r="148" spans="1:2" x14ac:dyDescent="0.3">
      <c r="A148" s="6"/>
      <c r="B148" s="103"/>
    </row>
    <row r="149" spans="1:2" x14ac:dyDescent="0.3">
      <c r="A149" s="6"/>
      <c r="B149" s="103"/>
    </row>
    <row r="150" spans="1:2" x14ac:dyDescent="0.3">
      <c r="A150" s="6"/>
      <c r="B150" s="103"/>
    </row>
    <row r="151" spans="1:2" x14ac:dyDescent="0.3">
      <c r="A151" s="6"/>
      <c r="B151" s="103"/>
    </row>
    <row r="152" spans="1:2" x14ac:dyDescent="0.3">
      <c r="A152" s="6"/>
      <c r="B152" s="103"/>
    </row>
    <row r="153" spans="1:2" x14ac:dyDescent="0.3">
      <c r="A153" s="6"/>
      <c r="B153" s="103"/>
    </row>
    <row r="154" spans="1:2" x14ac:dyDescent="0.3">
      <c r="A154" s="6"/>
      <c r="B154" s="103"/>
    </row>
    <row r="155" spans="1:2" x14ac:dyDescent="0.3">
      <c r="A155" s="6"/>
      <c r="B155" s="103"/>
    </row>
    <row r="156" spans="1:2" x14ac:dyDescent="0.3">
      <c r="A156" s="6"/>
      <c r="B156" s="103"/>
    </row>
    <row r="157" spans="1:2" x14ac:dyDescent="0.3">
      <c r="A157" s="6"/>
      <c r="B157" s="103"/>
    </row>
    <row r="158" spans="1:2" x14ac:dyDescent="0.3">
      <c r="A158" s="6"/>
      <c r="B158" s="103"/>
    </row>
    <row r="159" spans="1:2" x14ac:dyDescent="0.3">
      <c r="A159" s="6"/>
      <c r="B159" s="103"/>
    </row>
    <row r="160" spans="1:2" x14ac:dyDescent="0.3">
      <c r="A160" s="6"/>
      <c r="B160" s="103"/>
    </row>
    <row r="161" spans="1:2" x14ac:dyDescent="0.3">
      <c r="A161" s="6"/>
      <c r="B161" s="103"/>
    </row>
    <row r="162" spans="1:2" x14ac:dyDescent="0.3">
      <c r="A162" s="6"/>
      <c r="B162" s="103"/>
    </row>
    <row r="163" spans="1:2" x14ac:dyDescent="0.3">
      <c r="A163" s="6"/>
      <c r="B163" s="103"/>
    </row>
    <row r="164" spans="1:2" x14ac:dyDescent="0.3">
      <c r="A164" s="6"/>
      <c r="B164" s="103"/>
    </row>
    <row r="165" spans="1:2" x14ac:dyDescent="0.3">
      <c r="A165" s="6"/>
      <c r="B165" s="103"/>
    </row>
    <row r="166" spans="1:2" x14ac:dyDescent="0.3">
      <c r="A166" s="6"/>
      <c r="B166" s="103"/>
    </row>
    <row r="167" spans="1:2" x14ac:dyDescent="0.3">
      <c r="A167" s="6"/>
      <c r="B167" s="103"/>
    </row>
    <row r="168" spans="1:2" x14ac:dyDescent="0.3">
      <c r="A168" s="6"/>
      <c r="B168" s="103"/>
    </row>
    <row r="169" spans="1:2" x14ac:dyDescent="0.3">
      <c r="A169" s="6"/>
      <c r="B169" s="103"/>
    </row>
    <row r="170" spans="1:2" x14ac:dyDescent="0.3">
      <c r="A170" s="6"/>
      <c r="B170" s="103"/>
    </row>
    <row r="171" spans="1:2" x14ac:dyDescent="0.3">
      <c r="A171" s="6"/>
      <c r="B171" s="103"/>
    </row>
    <row r="172" spans="1:2" x14ac:dyDescent="0.3">
      <c r="A172" s="6"/>
      <c r="B172" s="103"/>
    </row>
    <row r="173" spans="1:2" x14ac:dyDescent="0.3">
      <c r="A173" s="6"/>
      <c r="B173" s="103"/>
    </row>
    <row r="174" spans="1:2" x14ac:dyDescent="0.3">
      <c r="A174" s="6"/>
      <c r="B174" s="103"/>
    </row>
    <row r="175" spans="1:2" x14ac:dyDescent="0.3">
      <c r="A175" s="6"/>
      <c r="B175" s="103"/>
    </row>
    <row r="176" spans="1:2" x14ac:dyDescent="0.3">
      <c r="A176" s="6"/>
      <c r="B176" s="103"/>
    </row>
    <row r="177" spans="1:2" x14ac:dyDescent="0.3">
      <c r="A177" s="6"/>
      <c r="B177" s="103"/>
    </row>
    <row r="178" spans="1:2" x14ac:dyDescent="0.3">
      <c r="A178" s="6"/>
      <c r="B178" s="103"/>
    </row>
    <row r="179" spans="1:2" x14ac:dyDescent="0.3">
      <c r="A179" s="6"/>
      <c r="B179" s="103"/>
    </row>
    <row r="180" spans="1:2" x14ac:dyDescent="0.3">
      <c r="A180" s="6"/>
      <c r="B180" s="103"/>
    </row>
    <row r="181" spans="1:2" x14ac:dyDescent="0.3">
      <c r="A181" s="6"/>
      <c r="B181" s="103"/>
    </row>
  </sheetData>
  <autoFilter ref="A3:N132" xr:uid="{00000000-0009-0000-0000-000002000000}"/>
  <mergeCells count="2">
    <mergeCell ref="G2:H2"/>
    <mergeCell ref="E1:I1"/>
  </mergeCells>
  <phoneticPr fontId="7" type="noConversion"/>
  <dataValidations count="6">
    <dataValidation type="decimal" operator="greaterThan" allowBlank="1" showInputMessage="1" showErrorMessage="1" errorTitle="Неверный ввод" error="Значение должно быть числом больше 0" sqref="J3:L3 J133:L65536" xr:uid="{00000000-0002-0000-0200-000000000000}">
      <formula1>0</formula1>
    </dataValidation>
    <dataValidation operator="greaterThan" allowBlank="1" showInputMessage="1" errorTitle="Неверный ввод" error="Значение должно быть числом больше 0" sqref="I102 I133:I65536 I96:I100 I2:I3" xr:uid="{00000000-0002-0000-0200-000001000000}"/>
    <dataValidation type="list" allowBlank="1" showErrorMessage="1" promptTitle="Тип оборудования" prompt="Оборудование с одинаковым типом будет объединено при создании заказной спецификации для УВД" sqref="C133:C65536" xr:uid="{00000000-0002-0000-0200-000002000000}">
      <formula1>Тип</formula1>
    </dataValidation>
    <dataValidation allowBlank="1" showErrorMessage="1" promptTitle="Тип оборудования" prompt="Оборудование с одинаковым типом будет объединено при создании заказной спецификации для УВД" sqref="B1:D1" xr:uid="{00000000-0002-0000-0200-000003000000}"/>
    <dataValidation showDropDown="1" showInputMessage="1" showErrorMessage="1" sqref="N4:N54" xr:uid="{00000000-0002-0000-0200-000004000000}"/>
    <dataValidation operator="greaterThan" allowBlank="1" showInputMessage="1" showErrorMessage="1" errorTitle="Неверный ввод" error="Значение должно быть числом больше 0" sqref="J1:L1" xr:uid="{00000000-0002-0000-0200-000005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6000000}">
          <x14:formula1>
            <xm:f>Справочник!$A$2:$A$4</xm:f>
          </x14:formula1>
          <xm:sqref>G2:H2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E20"/>
  <sheetViews>
    <sheetView zoomScale="160" zoomScaleNormal="160" workbookViewId="0">
      <selection activeCell="B9" sqref="B9"/>
    </sheetView>
  </sheetViews>
  <sheetFormatPr defaultRowHeight="12.9" x14ac:dyDescent="0.35"/>
  <cols>
    <col min="1" max="1" width="24" style="54" customWidth="1"/>
    <col min="2" max="2" width="34.3828125" style="54" bestFit="1" customWidth="1"/>
    <col min="3" max="3" width="15.15234375" style="54" bestFit="1" customWidth="1"/>
    <col min="4" max="4" width="21.765625" style="54" bestFit="1" customWidth="1"/>
    <col min="5" max="5" width="20.69140625" style="54" bestFit="1" customWidth="1"/>
    <col min="6" max="16384" width="9.23046875" style="53"/>
  </cols>
  <sheetData>
    <row r="1" spans="1:5" s="56" customFormat="1" ht="15.9" x14ac:dyDescent="0.45">
      <c r="A1" s="55" t="s">
        <v>52</v>
      </c>
      <c r="B1" s="55" t="s">
        <v>53</v>
      </c>
      <c r="C1" s="55" t="s">
        <v>286</v>
      </c>
      <c r="D1" s="55" t="s">
        <v>292</v>
      </c>
      <c r="E1" s="55" t="s">
        <v>293</v>
      </c>
    </row>
    <row r="2" spans="1:5" ht="25.75" x14ac:dyDescent="0.35">
      <c r="A2" s="57" t="s">
        <v>57</v>
      </c>
      <c r="B2" s="57" t="s">
        <v>60</v>
      </c>
      <c r="C2" s="137" t="s">
        <v>167</v>
      </c>
      <c r="D2" s="58" t="s">
        <v>287</v>
      </c>
      <c r="E2" s="58" t="s">
        <v>289</v>
      </c>
    </row>
    <row r="3" spans="1:5" ht="25.75" x14ac:dyDescent="0.35">
      <c r="A3" s="57" t="s">
        <v>58</v>
      </c>
      <c r="B3" s="57" t="s">
        <v>61</v>
      </c>
      <c r="C3" s="137" t="s">
        <v>168</v>
      </c>
      <c r="D3" s="58" t="s">
        <v>288</v>
      </c>
      <c r="E3" s="58" t="s">
        <v>290</v>
      </c>
    </row>
    <row r="4" spans="1:5" ht="25.75" x14ac:dyDescent="0.35">
      <c r="A4" s="57" t="s">
        <v>59</v>
      </c>
      <c r="B4" s="57" t="s">
        <v>62</v>
      </c>
      <c r="C4" s="137" t="s">
        <v>169</v>
      </c>
      <c r="D4" s="58" t="s">
        <v>10</v>
      </c>
      <c r="E4" s="58" t="s">
        <v>291</v>
      </c>
    </row>
    <row r="5" spans="1:5" x14ac:dyDescent="0.35">
      <c r="A5" s="57"/>
      <c r="B5" s="57"/>
      <c r="C5" s="57"/>
      <c r="D5" s="58"/>
      <c r="E5" s="58"/>
    </row>
    <row r="6" spans="1:5" x14ac:dyDescent="0.35">
      <c r="A6" s="57"/>
      <c r="B6" s="57"/>
      <c r="C6" s="57"/>
      <c r="D6" s="58"/>
      <c r="E6" s="58"/>
    </row>
    <row r="7" spans="1:5" x14ac:dyDescent="0.35">
      <c r="A7" s="57"/>
      <c r="B7" s="57"/>
      <c r="C7" s="57"/>
      <c r="D7" s="58"/>
      <c r="E7" s="58"/>
    </row>
    <row r="8" spans="1:5" ht="14.6" x14ac:dyDescent="0.35">
      <c r="A8" s="57"/>
      <c r="B8" s="99" t="str">
        <f>INDEX(Справочник!A2:E4,(MATCH(A2,Справочник!A2:A4,0)),4)</f>
        <v>B</v>
      </c>
      <c r="C8" s="57"/>
      <c r="D8" s="58"/>
      <c r="E8" s="58"/>
    </row>
    <row r="9" spans="1:5" ht="14.6" x14ac:dyDescent="0.35">
      <c r="A9" s="57"/>
      <c r="B9" s="99" t="str">
        <f>INDEX(Справочник!A2:E4,(MATCH(A2,Справочник!A2:A4,0)),5)</f>
        <v>J</v>
      </c>
      <c r="C9" s="57"/>
      <c r="D9" s="58"/>
      <c r="E9" s="58"/>
    </row>
    <row r="10" spans="1:5" x14ac:dyDescent="0.35">
      <c r="A10" s="57"/>
      <c r="B10" s="57"/>
      <c r="C10" s="57"/>
      <c r="D10" s="58"/>
      <c r="E10" s="58"/>
    </row>
    <row r="11" spans="1:5" ht="25.75" x14ac:dyDescent="0.35">
      <c r="A11" s="57"/>
      <c r="B11" s="57" t="str">
        <f>B4</f>
        <v>Блок-контейнер для пожаротушения ПХДП-8. 
Шкаф силовой ПЭСПЗ.</v>
      </c>
      <c r="C11" s="57"/>
      <c r="D11" s="58"/>
      <c r="E11" s="58"/>
    </row>
    <row r="12" spans="1:5" ht="25.75" x14ac:dyDescent="0.35">
      <c r="A12" s="57"/>
      <c r="B12" s="57" t="str" cm="1">
        <f t="array" aca="1" ref="B12" ca="1">INDIRECT("B3")</f>
        <v>Блок-контейнер для пожаротушения ПХДП-7. 
Шкаф силовой ПЭСПЗ.</v>
      </c>
      <c r="C12" s="57"/>
      <c r="D12" s="58"/>
      <c r="E12" s="58"/>
    </row>
    <row r="13" spans="1:5" x14ac:dyDescent="0.35">
      <c r="A13" s="57"/>
      <c r="B13" s="57" t="str">
        <f ca="1">INDIRECT("Все_комплекты!"&amp;INDEX(Справочник!A2:E4,(MATCH(A2,Справочник!A2:A4,0)),4)&amp;5)</f>
        <v>х1</v>
      </c>
      <c r="C13" s="57">
        <f ca="1">INDIRECT("Все_комплекты!"&amp;INDEX(Справочник!B2:E4,(MATCH(B2,Справочник!B2:B4,0)),4)&amp;5)</f>
        <v>10</v>
      </c>
      <c r="D13" s="57" t="e">
        <f ca="1">INDIRECT("Все_комплекты!"&amp;INDEX(Справочник!C2:E4,(MATCH(C2,Справочник!C2:C4,0)),4)&amp;5)</f>
        <v>#REF!</v>
      </c>
      <c r="E13" s="58"/>
    </row>
    <row r="14" spans="1:5" x14ac:dyDescent="0.35">
      <c r="A14" s="57"/>
      <c r="B14" s="57" t="str">
        <f ca="1">INDIRECT("Все_комплекты!"&amp;INDEX(Справочник!A3:E5,(MATCH(A3,Справочник!A3:A5,0)),4)&amp;5)</f>
        <v>у1</v>
      </c>
      <c r="C14" s="57"/>
      <c r="D14" s="58"/>
      <c r="E14" s="58"/>
    </row>
    <row r="15" spans="1:5" x14ac:dyDescent="0.35">
      <c r="A15" s="57"/>
      <c r="B15" s="57" t="str">
        <f ca="1">INDIRECT("Все_комплекты!"&amp;INDEX(Справочник!A4:E6,(MATCH(A4,Справочник!A4:A6,0)),4)&amp;5)</f>
        <v>z1</v>
      </c>
      <c r="C15" s="57"/>
      <c r="D15" s="58"/>
      <c r="E15" s="58"/>
    </row>
    <row r="16" spans="1:5" x14ac:dyDescent="0.35">
      <c r="A16" s="57"/>
      <c r="B16" s="57" t="e">
        <f ca="1">INDIRECT("Все_комплекты!"&amp;INDEX(Справочник!A5:E7,(MATCH(A5,Справочник!A5:A7,0)),4)&amp;5)</f>
        <v>#N/A</v>
      </c>
      <c r="C16" s="57"/>
      <c r="D16" s="58"/>
      <c r="E16" s="58"/>
    </row>
    <row r="17" spans="1:5" x14ac:dyDescent="0.35">
      <c r="A17" s="57"/>
      <c r="B17" s="57" t="e">
        <f ca="1">INDIRECT("Все_комплекты!"&amp;INDEX(Справочник!A6:E8,(MATCH(A6,Справочник!A6:A8,0)),4)&amp;5)</f>
        <v>#N/A</v>
      </c>
      <c r="C17" s="57"/>
      <c r="D17" s="58"/>
      <c r="E17" s="58"/>
    </row>
    <row r="18" spans="1:5" x14ac:dyDescent="0.35">
      <c r="A18" s="57"/>
      <c r="B18" s="57" t="e">
        <f ca="1">INDIRECT("Все_комплекты!"&amp;INDEX(Справочник!A7:E9,(MATCH(A7,Справочник!A7:A9,0)),4)&amp;5)</f>
        <v>#N/A</v>
      </c>
      <c r="C18" s="57"/>
      <c r="D18" s="58"/>
      <c r="E18" s="58"/>
    </row>
    <row r="19" spans="1:5" x14ac:dyDescent="0.35">
      <c r="A19" s="57"/>
      <c r="B19" s="57" t="e">
        <f ca="1">INDIRECT("Все_комплекты!"&amp;INDEX(Справочник!A8:E10,(MATCH(A8,Справочник!A8:A10,0)),4)&amp;5)</f>
        <v>#N/A</v>
      </c>
      <c r="C19" s="57"/>
      <c r="D19" s="58"/>
      <c r="E19" s="58"/>
    </row>
    <row r="20" spans="1:5" x14ac:dyDescent="0.35">
      <c r="B20" s="57" t="e">
        <f ca="1">INDIRECT("Все_комплекты!"&amp;INDEX(Справочник!A9:E11,(MATCH(A9,Справочник!A9:A11,0)),4)&amp;5)</f>
        <v>#N/A</v>
      </c>
    </row>
  </sheetData>
  <autoFilter ref="A1:E19" xr:uid="{00000000-0009-0000-0000-000001000000}"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один_комплект</vt:lpstr>
      <vt:lpstr>Все_комплекты</vt:lpstr>
      <vt:lpstr>Справочник</vt:lpstr>
      <vt:lpstr>_Разделы_проекта</vt:lpstr>
      <vt:lpstr>Комплекс</vt:lpstr>
      <vt:lpstr>Предприятие</vt:lpstr>
      <vt:lpstr>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Докторевич Карина Викторовна</dc:creator>
  <cp:lastModifiedBy>Pavel Chaika</cp:lastModifiedBy>
  <cp:lastPrinted>2020-12-09T08:50:57Z</cp:lastPrinted>
  <dcterms:created xsi:type="dcterms:W3CDTF">2001-12-11T08:28:31Z</dcterms:created>
  <dcterms:modified xsi:type="dcterms:W3CDTF">2025-02-13T22:49:50Z</dcterms:modified>
</cp:coreProperties>
</file>