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60"/>
  </bookViews>
  <sheets>
    <sheet name="Лист1" sheetId="1" r:id="rId1"/>
    <sheet name="Лист2" sheetId="2" r:id="rId2"/>
    <sheet name="Лист3" sheetId="3" r:id="rId3"/>
  </sheets>
  <calcPr calcId="162913"/>
  <pivotCaches>
    <pivotCache cacheId="12" r:id="rId4"/>
  </pivotCaches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5" i="1"/>
  <c r="Q6" i="1"/>
  <c r="Q7" i="1"/>
  <c r="Q8" i="1"/>
  <c r="Q9" i="1"/>
  <c r="Q10" i="1"/>
  <c r="Q11" i="1"/>
  <c r="Q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  <c r="D4" i="1"/>
  <c r="D5" i="1"/>
  <c r="D6" i="1" s="1"/>
  <c r="D7" i="1" s="1"/>
  <c r="D8" i="1" s="1"/>
  <c r="D9" i="1" s="1"/>
  <c r="D10" i="1" s="1"/>
  <c r="D11" i="1" s="1"/>
  <c r="D12" i="1" s="1"/>
  <c r="D13" i="1" s="1"/>
  <c r="D14" i="1"/>
  <c r="D15" i="1"/>
  <c r="D16" i="1" s="1"/>
  <c r="D17" i="1" s="1"/>
  <c r="D18" i="1" s="1"/>
  <c r="D19" i="1" s="1"/>
  <c r="D20" i="1" s="1"/>
  <c r="D21" i="1" s="1"/>
  <c r="D22" i="1"/>
  <c r="D23" i="1"/>
  <c r="D24" i="1" s="1"/>
</calcChain>
</file>

<file path=xl/sharedStrings.xml><?xml version="1.0" encoding="utf-8"?>
<sst xmlns="http://schemas.openxmlformats.org/spreadsheetml/2006/main" count="115" uniqueCount="38">
  <si>
    <t>Расходы на оплату труда</t>
  </si>
  <si>
    <t>Обороты за Январь 22</t>
  </si>
  <si>
    <t>Обороты за Февраль 22</t>
  </si>
  <si>
    <t>Обороты за Март 22</t>
  </si>
  <si>
    <t>Обороты за Апрель 22</t>
  </si>
  <si>
    <t>Обороты за Май 22</t>
  </si>
  <si>
    <t>Обороты за Июнь 22</t>
  </si>
  <si>
    <t>Обороты за Июль 22</t>
  </si>
  <si>
    <t>Обороты за Август 22</t>
  </si>
  <si>
    <t>Обороты за Сентябрь 22</t>
  </si>
  <si>
    <t>Расходы на проведение мед. осмотра</t>
  </si>
  <si>
    <t>Расходы на страхование гражданской ответственности</t>
  </si>
  <si>
    <t>Сейчас</t>
  </si>
  <si>
    <t>Должно быть</t>
  </si>
  <si>
    <t>Обороты за Октябрь 22</t>
  </si>
  <si>
    <t>Обороты за Ноябрь 22</t>
  </si>
  <si>
    <t>Обороты за Декабрь 22</t>
  </si>
  <si>
    <t>йй</t>
  </si>
  <si>
    <t>цц</t>
  </si>
  <si>
    <t>уу</t>
  </si>
  <si>
    <t>кк</t>
  </si>
  <si>
    <t>ее</t>
  </si>
  <si>
    <t>Названия строк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</si>
  <si>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</si>
  <si>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</si>
  <si>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</si>
  <si>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</si>
  <si>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</si>
  <si>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</si>
  <si>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</si>
  <si>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</si>
  <si>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</si>
  <si>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</si>
  <si>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</si>
  <si>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</si>
  <si>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Сумма по полю уу</t>
  </si>
  <si>
    <t>Формулы</t>
  </si>
  <si>
    <t>Обновить сводную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</si>
</sst>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"/>
  </numFmts>
  <fonts count="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 applyAlignment="1">
      <alignment horizontal="left" vertical="top"/>
    </xf>
    <xf numFmtId="0" fontId="0" fillId="0" borderId="0" xfId="0" applyFill="1"/>
    <xf numFmtId="14" fontId="1" fillId="0" borderId="0" xfId="0" applyNumberFormat="1" applyFont="1" applyFill="1" applyBorder="1" applyAlignment="1">
      <alignment horizontal="righ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/>
    <xf numFmtId="0" fontId="1" fillId="2" borderId="1" xfId="0" applyNumberFormat="1" applyFont="1" applyFill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0" fontId="0" fillId="0" borderId="1" xfId="0" applyBorder="1" applyAlignment="1"/>
    <xf numFmtId="4" fontId="0" fillId="0" borderId="0" xfId="0" applyNumberFormat="1"/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3" borderId="0" xfId="0" applyFill="1"/>
  </cellXfs>
  <cellStyles count="1">
    <cellStyle name="Обычный" xfId="0" builtinId="0"/>
  </cellStyles>
  <dxfs count="4"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893.602776157408" createdVersion="6" refreshedVersion="6" minRefreshableVersion="3" recordCount="46">
  <cacheSource type="worksheet">
    <worksheetSource ref="C3:E999" sheet="Лист1"/>
  </cacheSource>
  <cacheFields count="3">
    <cacheField name="уу" numFmtId="0">
      <sharedItems containsString="0" containsBlank="1" containsNumber="1" minValue="3380" maxValue="3011325.25"/>
    </cacheField>
    <cacheField name="кк" numFmtId="0">
      <sharedItems containsBlank="1" count="4">
        <s v="Расходы на оплату труда"/>
        <s v="Расходы на проведение мед. осмотра"/>
        <s v="Расходы на страхование гражданской ответственности"/>
        <m/>
      </sharedItems>
    </cacheField>
    <cacheField name="ее" numFmtId="0">
      <sharedItems containsNonDate="0" containsDate="1" containsString="0" containsBlank="1" minDate="1899-12-30T00:00:00" maxDate="2022-09-02T00:00:00" count="11">
        <d v="1899-12-30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m/>
      </sharedItems>
      <fieldGroup base="2">
        <rangePr autoStart="0" autoEnd="0" groupBy="months" startDate="2022-01-01T00:00:00" endDate="2022-12-01T00:00:00"/>
        <groupItems count="14">
          <s v="&lt;01.01.2022 или 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12.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n v="3011325.25"/>
    <x v="0"/>
    <x v="0"/>
  </r>
  <r>
    <n v="425497.96"/>
    <x v="0"/>
    <x v="1"/>
  </r>
  <r>
    <n v="331455.3"/>
    <x v="0"/>
    <x v="2"/>
  </r>
  <r>
    <n v="310746.42"/>
    <x v="0"/>
    <x v="3"/>
  </r>
  <r>
    <n v="258874.95"/>
    <x v="0"/>
    <x v="4"/>
  </r>
  <r>
    <n v="411522.84"/>
    <x v="0"/>
    <x v="5"/>
  </r>
  <r>
    <n v="363805.79"/>
    <x v="0"/>
    <x v="6"/>
  </r>
  <r>
    <n v="287359.59000000003"/>
    <x v="0"/>
    <x v="7"/>
  </r>
  <r>
    <n v="312645.55"/>
    <x v="0"/>
    <x v="8"/>
  </r>
  <r>
    <n v="309416.84999999998"/>
    <x v="0"/>
    <x v="9"/>
  </r>
  <r>
    <n v="35360"/>
    <x v="1"/>
    <x v="0"/>
  </r>
  <r>
    <n v="5265"/>
    <x v="1"/>
    <x v="1"/>
  </r>
  <r>
    <n v="4355"/>
    <x v="1"/>
    <x v="2"/>
  </r>
  <r>
    <n v="7605"/>
    <x v="1"/>
    <x v="4"/>
  </r>
  <r>
    <n v="3705"/>
    <x v="1"/>
    <x v="5"/>
  </r>
  <r>
    <n v="3380"/>
    <x v="1"/>
    <x v="6"/>
  </r>
  <r>
    <n v="7345"/>
    <x v="1"/>
    <x v="8"/>
  </r>
  <r>
    <n v="3705"/>
    <x v="1"/>
    <x v="9"/>
  </r>
  <r>
    <n v="19437.41"/>
    <x v="2"/>
    <x v="0"/>
  </r>
  <r>
    <n v="10984.89"/>
    <x v="2"/>
    <x v="4"/>
  </r>
  <r>
    <n v="8452.52"/>
    <x v="2"/>
    <x v="9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  <r>
    <m/>
    <x v="3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2" applyNumberFormats="0" applyBorderFormats="0" applyFontFormats="0" applyPatternFormats="0" applyAlignmentFormats="0" applyWidthHeightFormats="1" dataCaption="Значения" updatedVersion="6" minRefreshableVersion="3" showDrill="0" showDataTips="0" rowGrandTotals="0" colGrandTotals="0" itemPrintTitles="1" createdVersion="6" indent="0" outline="1" outlineData="1" multipleFieldFilters="0">
  <location ref="M3:O42" firstHeaderRow="1" firstDataRow="1" firstDataCol="2"/>
  <pivotFields count="3">
    <pivotField dataField="1" numFmtId="4" showAll="0"/>
    <pivotField axis="axisRow" compact="0" showAll="0">
      <items count="5">
        <item x="0"/>
        <item x="1"/>
        <item x="2"/>
        <item x="3"/>
        <item t="default"/>
      </items>
    </pivotField>
    <pivotField axis="axisRow" compact="0" numFmtId="14" includeNewItemsInFilter="1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t="default"/>
      </items>
    </pivotField>
  </pivotFields>
  <rowFields count="2">
    <field x="1"/>
    <field x="2"/>
  </rowFields>
  <rowItems count="39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Items count="1">
    <i/>
  </colItems>
  <dataFields count="1">
    <dataField name="Сумма по полю уу" fld="0" baseField="0" baseItem="0" numFmtId="4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63"/>
  <sheetViews>
    <sheetView tabSelected="1" topLeftCell="D1" workbookViewId="0">
      <selection activeCell="Q19" sqref="Q19"/>
    </sheetView>
  </sheetViews>
  <sheetFormatPr defaultRowHeight="15" x14ac:dyDescent="0.25"/>
  <cols>
    <col min="1" max="1" width="24.5703125" customWidth="1"/>
    <col min="2" max="5" width="17.140625" customWidth="1"/>
    <col min="8" max="8" width="21.85546875" style="12" customWidth="1"/>
    <col min="9" max="9" width="9.140625" style="12"/>
    <col min="10" max="10" width="17.28515625" customWidth="1"/>
    <col min="13" max="13" width="31.28515625" customWidth="1"/>
    <col min="14" max="14" width="14" style="17" customWidth="1"/>
    <col min="15" max="15" width="18.140625" bestFit="1" customWidth="1"/>
    <col min="17" max="17" width="41.42578125" customWidth="1"/>
    <col min="19" max="19" width="11.42578125" bestFit="1" customWidth="1"/>
  </cols>
  <sheetData>
    <row r="1" spans="1:19" x14ac:dyDescent="0.25">
      <c r="D1" s="20" t="s">
        <v>36</v>
      </c>
      <c r="E1" s="20" t="s">
        <v>36</v>
      </c>
      <c r="M1" s="20" t="s">
        <v>37</v>
      </c>
      <c r="Q1" s="20" t="s">
        <v>36</v>
      </c>
      <c r="R1" s="20" t="s">
        <v>36</v>
      </c>
      <c r="S1" s="20" t="s">
        <v>36</v>
      </c>
    </row>
    <row r="2" spans="1:19" x14ac:dyDescent="0.25">
      <c r="A2" t="s">
        <v>12</v>
      </c>
      <c r="H2" s="12" t="s">
        <v>13</v>
      </c>
    </row>
    <row r="3" spans="1:19" x14ac:dyDescent="0.25">
      <c r="A3" t="s">
        <v>17</v>
      </c>
      <c r="B3" t="s">
        <v>18</v>
      </c>
      <c r="C3" t="s">
        <v>19</v>
      </c>
      <c r="D3" t="s">
        <v>20</v>
      </c>
      <c r="E3" t="s">
        <v>21</v>
      </c>
      <c r="M3" s="10" t="s">
        <v>22</v>
      </c>
      <c r="N3" s="10" t="s">
        <v>21</v>
      </c>
      <c r="O3" s="17" t="s">
        <v>35</v>
      </c>
    </row>
    <row r="4" spans="1:19" ht="15" customHeight="1" x14ac:dyDescent="0.25">
      <c r="A4" s="2" t="s">
        <v>0</v>
      </c>
      <c r="B4" s="2"/>
      <c r="C4" s="3">
        <v>3011325.25</v>
      </c>
      <c r="D4" s="7" t="str">
        <f t="shared" ref="D4:D24" si="0">IF(ISNUMBER(-RIGHTB(A4)),D3,A4)</f>
        <v>Расходы на оплату труда</v>
      </c>
      <c r="E4" s="9">
        <f>IF(ISNUMBER(-RIGHTB(A4)),--MID(A4,12,99),)</f>
        <v>0</v>
      </c>
      <c r="H4" s="13" t="s">
        <v>0</v>
      </c>
      <c r="I4" s="13"/>
      <c r="J4" s="3">
        <v>3011325.25</v>
      </c>
      <c r="M4" s="11" t="s">
        <v>0</v>
      </c>
      <c r="N4"/>
      <c r="O4" s="17">
        <v>3011325.2499999995</v>
      </c>
      <c r="Q4" t="str">
        <f>IF(M4="",TEXT(1&amp;N4,"Обороты за ММММ Г"),M4)</f>
        <v>Расходы на оплату труда</v>
      </c>
      <c r="S4" s="19">
        <f>O4</f>
        <v>3011325.2499999995</v>
      </c>
    </row>
    <row r="5" spans="1:19" ht="15" customHeight="1" x14ac:dyDescent="0.25">
      <c r="A5" s="4" t="s">
        <v>1</v>
      </c>
      <c r="B5" s="4"/>
      <c r="C5" s="5">
        <v>425497.96</v>
      </c>
      <c r="D5" s="7" t="str">
        <f t="shared" si="0"/>
        <v>Расходы на оплату труда</v>
      </c>
      <c r="E5" s="9">
        <f t="shared" ref="E5:E24" si="1">IF(ISNUMBER(-RIGHTB(A5)),--MID(A5,12,99),)</f>
        <v>44562</v>
      </c>
      <c r="H5" s="14" t="s">
        <v>1</v>
      </c>
      <c r="I5" s="14"/>
      <c r="J5" s="5">
        <v>425497.96</v>
      </c>
      <c r="N5" s="18" t="s">
        <v>23</v>
      </c>
      <c r="O5" s="17">
        <v>425497.96</v>
      </c>
      <c r="Q5" t="str">
        <f t="shared" ref="Q5:Q42" si="2">IF(M5="",TEXT(1&amp;N5,"Обороты за ММММ Г"),M5)</f>
        <v>Обороты за Январь 22</v>
      </c>
      <c r="S5" s="19">
        <f t="shared" ref="S5:S42" si="3">O5</f>
        <v>425497.96</v>
      </c>
    </row>
    <row r="6" spans="1:19" ht="15" customHeight="1" x14ac:dyDescent="0.25">
      <c r="A6" s="4" t="s">
        <v>2</v>
      </c>
      <c r="B6" s="4"/>
      <c r="C6" s="5">
        <v>331455.3</v>
      </c>
      <c r="D6" s="7" t="str">
        <f t="shared" si="0"/>
        <v>Расходы на оплату труда</v>
      </c>
      <c r="E6" s="9">
        <f t="shared" si="1"/>
        <v>44593</v>
      </c>
      <c r="H6" s="14" t="s">
        <v>2</v>
      </c>
      <c r="I6" s="14"/>
      <c r="J6" s="5">
        <v>331455.3</v>
      </c>
      <c r="N6" s="18" t="s">
        <v>24</v>
      </c>
      <c r="O6" s="17">
        <v>331455.3</v>
      </c>
      <c r="Q6" t="str">
        <f t="shared" si="2"/>
        <v>Обороты за Февраль 22</v>
      </c>
      <c r="S6" s="19">
        <f t="shared" si="3"/>
        <v>331455.3</v>
      </c>
    </row>
    <row r="7" spans="1:19" ht="15" customHeight="1" x14ac:dyDescent="0.25">
      <c r="A7" s="4" t="s">
        <v>3</v>
      </c>
      <c r="B7" s="4"/>
      <c r="C7" s="5">
        <v>310746.42</v>
      </c>
      <c r="D7" s="7" t="str">
        <f t="shared" si="0"/>
        <v>Расходы на оплату труда</v>
      </c>
      <c r="E7" s="9">
        <f t="shared" si="1"/>
        <v>44621</v>
      </c>
      <c r="H7" s="14" t="s">
        <v>3</v>
      </c>
      <c r="I7" s="14"/>
      <c r="J7" s="5">
        <v>310746.42</v>
      </c>
      <c r="N7" s="18" t="s">
        <v>25</v>
      </c>
      <c r="O7" s="17">
        <v>310746.42</v>
      </c>
      <c r="Q7" t="str">
        <f t="shared" si="2"/>
        <v>Обороты за Март 22</v>
      </c>
      <c r="S7" s="19">
        <f t="shared" si="3"/>
        <v>310746.42</v>
      </c>
    </row>
    <row r="8" spans="1:19" ht="15" customHeight="1" x14ac:dyDescent="0.25">
      <c r="A8" s="4" t="s">
        <v>4</v>
      </c>
      <c r="B8" s="4"/>
      <c r="C8" s="5">
        <v>258874.95</v>
      </c>
      <c r="D8" s="7" t="str">
        <f t="shared" si="0"/>
        <v>Расходы на оплату труда</v>
      </c>
      <c r="E8" s="9">
        <f t="shared" si="1"/>
        <v>44652</v>
      </c>
      <c r="H8" s="14" t="s">
        <v>4</v>
      </c>
      <c r="I8" s="14"/>
      <c r="J8" s="5">
        <v>258874.95</v>
      </c>
      <c r="N8" s="18" t="s">
        <v>26</v>
      </c>
      <c r="O8" s="17">
        <v>258874.95</v>
      </c>
      <c r="Q8" t="str">
        <f t="shared" si="2"/>
        <v>Обороты за Апрель 22</v>
      </c>
      <c r="S8" s="19">
        <f t="shared" si="3"/>
        <v>258874.95</v>
      </c>
    </row>
    <row r="9" spans="1:19" ht="15" customHeight="1" x14ac:dyDescent="0.25">
      <c r="A9" s="4" t="s">
        <v>5</v>
      </c>
      <c r="B9" s="4"/>
      <c r="C9" s="5">
        <v>411522.84</v>
      </c>
      <c r="D9" s="7" t="str">
        <f t="shared" si="0"/>
        <v>Расходы на оплату труда</v>
      </c>
      <c r="E9" s="9">
        <f t="shared" si="1"/>
        <v>44682</v>
      </c>
      <c r="H9" s="14" t="s">
        <v>5</v>
      </c>
      <c r="I9" s="14"/>
      <c r="J9" s="5">
        <v>411522.84</v>
      </c>
      <c r="N9" s="18" t="s">
        <v>27</v>
      </c>
      <c r="O9" s="17">
        <v>411522.84</v>
      </c>
      <c r="Q9" t="str">
        <f t="shared" si="2"/>
        <v>Обороты за Май 22</v>
      </c>
      <c r="S9" s="19">
        <f t="shared" si="3"/>
        <v>411522.84</v>
      </c>
    </row>
    <row r="10" spans="1:19" ht="15" customHeight="1" x14ac:dyDescent="0.25">
      <c r="A10" s="4" t="s">
        <v>6</v>
      </c>
      <c r="B10" s="4"/>
      <c r="C10" s="5">
        <v>363805.79</v>
      </c>
      <c r="D10" s="7" t="str">
        <f t="shared" si="0"/>
        <v>Расходы на оплату труда</v>
      </c>
      <c r="E10" s="9">
        <f t="shared" si="1"/>
        <v>44713</v>
      </c>
      <c r="H10" s="14" t="s">
        <v>6</v>
      </c>
      <c r="I10" s="14"/>
      <c r="J10" s="5">
        <v>363805.79</v>
      </c>
      <c r="N10" s="18" t="s">
        <v>28</v>
      </c>
      <c r="O10" s="17">
        <v>363805.79</v>
      </c>
      <c r="Q10" t="str">
        <f t="shared" si="2"/>
        <v>Обороты за Июнь 22</v>
      </c>
      <c r="S10" s="19">
        <f t="shared" si="3"/>
        <v>363805.79</v>
      </c>
    </row>
    <row r="11" spans="1:19" ht="15" customHeight="1" x14ac:dyDescent="0.25">
      <c r="A11" s="4" t="s">
        <v>7</v>
      </c>
      <c r="B11" s="4"/>
      <c r="C11" s="5">
        <v>287359.59000000003</v>
      </c>
      <c r="D11" s="7" t="str">
        <f t="shared" si="0"/>
        <v>Расходы на оплату труда</v>
      </c>
      <c r="E11" s="9">
        <f t="shared" si="1"/>
        <v>44743</v>
      </c>
      <c r="H11" s="14" t="s">
        <v>7</v>
      </c>
      <c r="I11" s="14"/>
      <c r="J11" s="5">
        <v>287359.59000000003</v>
      </c>
      <c r="N11" s="18" t="s">
        <v>29</v>
      </c>
      <c r="O11" s="17">
        <v>287359.59000000003</v>
      </c>
      <c r="Q11" t="str">
        <f t="shared" si="2"/>
        <v>Обороты за Июль 22</v>
      </c>
      <c r="S11" s="19">
        <f t="shared" si="3"/>
        <v>287359.59000000003</v>
      </c>
    </row>
    <row r="12" spans="1:19" ht="15" customHeight="1" x14ac:dyDescent="0.25">
      <c r="A12" s="4" t="s">
        <v>8</v>
      </c>
      <c r="B12" s="4"/>
      <c r="C12" s="5">
        <v>312645.55</v>
      </c>
      <c r="D12" s="7" t="str">
        <f t="shared" si="0"/>
        <v>Расходы на оплату труда</v>
      </c>
      <c r="E12" s="9">
        <f t="shared" si="1"/>
        <v>44774</v>
      </c>
      <c r="H12" s="14" t="s">
        <v>8</v>
      </c>
      <c r="I12" s="14"/>
      <c r="J12" s="5">
        <v>312645.55</v>
      </c>
      <c r="N12" s="18" t="s">
        <v>30</v>
      </c>
      <c r="O12" s="17">
        <v>312645.55</v>
      </c>
      <c r="Q12" t="str">
        <f t="shared" si="2"/>
        <v>Обороты за Август 22</v>
      </c>
      <c r="S12" s="19">
        <f t="shared" si="3"/>
        <v>312645.55</v>
      </c>
    </row>
    <row r="13" spans="1:19" ht="15" customHeight="1" x14ac:dyDescent="0.25">
      <c r="A13" s="4" t="s">
        <v>9</v>
      </c>
      <c r="B13" s="4"/>
      <c r="C13" s="5">
        <v>309416.84999999998</v>
      </c>
      <c r="D13" s="7" t="str">
        <f t="shared" si="0"/>
        <v>Расходы на оплату труда</v>
      </c>
      <c r="E13" s="9">
        <f t="shared" si="1"/>
        <v>44805</v>
      </c>
      <c r="H13" s="14" t="s">
        <v>9</v>
      </c>
      <c r="I13" s="14"/>
      <c r="J13" s="5">
        <v>309416.84999999998</v>
      </c>
      <c r="N13" s="18" t="s">
        <v>31</v>
      </c>
      <c r="O13" s="17">
        <v>309416.84999999998</v>
      </c>
      <c r="Q13" t="str">
        <f t="shared" si="2"/>
        <v>Обороты за Сентябрь 22</v>
      </c>
      <c r="S13" s="19">
        <f t="shared" si="3"/>
        <v>309416.84999999998</v>
      </c>
    </row>
    <row r="14" spans="1:19" ht="15" customHeight="1" x14ac:dyDescent="0.25">
      <c r="A14" s="2" t="s">
        <v>10</v>
      </c>
      <c r="B14" s="2"/>
      <c r="C14" s="3">
        <v>35360</v>
      </c>
      <c r="D14" s="7" t="str">
        <f t="shared" si="0"/>
        <v>Расходы на проведение мед. осмотра</v>
      </c>
      <c r="E14" s="9">
        <f t="shared" si="1"/>
        <v>0</v>
      </c>
      <c r="H14" s="14" t="s">
        <v>14</v>
      </c>
      <c r="I14" s="14"/>
      <c r="J14" s="5"/>
      <c r="N14" s="18" t="s">
        <v>32</v>
      </c>
      <c r="O14" s="17"/>
      <c r="Q14" t="str">
        <f t="shared" si="2"/>
        <v>Обороты за Октябрь 22</v>
      </c>
      <c r="S14" s="19">
        <f t="shared" si="3"/>
        <v>0</v>
      </c>
    </row>
    <row r="15" spans="1:19" ht="15" customHeight="1" x14ac:dyDescent="0.25">
      <c r="A15" s="4" t="s">
        <v>1</v>
      </c>
      <c r="B15" s="4"/>
      <c r="C15" s="5">
        <v>5265</v>
      </c>
      <c r="D15" s="7" t="str">
        <f t="shared" si="0"/>
        <v>Расходы на проведение мед. осмотра</v>
      </c>
      <c r="E15" s="9">
        <f t="shared" si="1"/>
        <v>44562</v>
      </c>
      <c r="H15" s="14" t="s">
        <v>15</v>
      </c>
      <c r="I15" s="14"/>
      <c r="J15" s="5"/>
      <c r="N15" s="18" t="s">
        <v>33</v>
      </c>
      <c r="O15" s="17"/>
      <c r="Q15" t="str">
        <f t="shared" si="2"/>
        <v>Обороты за Ноябрь 22</v>
      </c>
      <c r="S15" s="19">
        <f t="shared" si="3"/>
        <v>0</v>
      </c>
    </row>
    <row r="16" spans="1:19" ht="15" customHeight="1" x14ac:dyDescent="0.25">
      <c r="A16" s="4" t="s">
        <v>2</v>
      </c>
      <c r="B16" s="4"/>
      <c r="C16" s="5">
        <v>4355</v>
      </c>
      <c r="D16" s="7" t="str">
        <f t="shared" si="0"/>
        <v>Расходы на проведение мед. осмотра</v>
      </c>
      <c r="E16" s="9">
        <f t="shared" si="1"/>
        <v>44593</v>
      </c>
      <c r="H16" s="14" t="s">
        <v>16</v>
      </c>
      <c r="I16" s="14"/>
      <c r="J16" s="5"/>
      <c r="N16" s="18" t="s">
        <v>34</v>
      </c>
      <c r="O16" s="17"/>
      <c r="Q16" t="str">
        <f t="shared" si="2"/>
        <v>Обороты за Декабрь 22</v>
      </c>
      <c r="S16" s="19">
        <f t="shared" si="3"/>
        <v>0</v>
      </c>
    </row>
    <row r="17" spans="1:19" ht="15" customHeight="1" x14ac:dyDescent="0.25">
      <c r="A17" s="4" t="s">
        <v>4</v>
      </c>
      <c r="B17" s="4"/>
      <c r="C17" s="5">
        <v>7605</v>
      </c>
      <c r="D17" s="7" t="str">
        <f t="shared" si="0"/>
        <v>Расходы на проведение мед. осмотра</v>
      </c>
      <c r="E17" s="9">
        <f t="shared" si="1"/>
        <v>44652</v>
      </c>
      <c r="H17" s="13" t="s">
        <v>10</v>
      </c>
      <c r="I17" s="13"/>
      <c r="J17" s="3">
        <v>35360</v>
      </c>
      <c r="M17" s="11" t="s">
        <v>10</v>
      </c>
      <c r="N17"/>
      <c r="O17" s="17">
        <v>35360</v>
      </c>
      <c r="Q17" t="str">
        <f t="shared" si="2"/>
        <v>Расходы на проведение мед. осмотра</v>
      </c>
      <c r="S17" s="19">
        <f t="shared" si="3"/>
        <v>35360</v>
      </c>
    </row>
    <row r="18" spans="1:19" ht="15" customHeight="1" x14ac:dyDescent="0.25">
      <c r="A18" s="4" t="s">
        <v>5</v>
      </c>
      <c r="B18" s="4"/>
      <c r="C18" s="5">
        <v>3705</v>
      </c>
      <c r="D18" s="7" t="str">
        <f t="shared" si="0"/>
        <v>Расходы на проведение мед. осмотра</v>
      </c>
      <c r="E18" s="9">
        <f t="shared" si="1"/>
        <v>44682</v>
      </c>
      <c r="H18" s="14" t="s">
        <v>1</v>
      </c>
      <c r="I18" s="14"/>
      <c r="J18" s="5">
        <v>5265</v>
      </c>
      <c r="N18" s="18" t="s">
        <v>23</v>
      </c>
      <c r="O18" s="17">
        <v>5265</v>
      </c>
      <c r="Q18" t="str">
        <f t="shared" si="2"/>
        <v>Обороты за Январь 22</v>
      </c>
      <c r="S18" s="19">
        <f t="shared" si="3"/>
        <v>5265</v>
      </c>
    </row>
    <row r="19" spans="1:19" ht="15" customHeight="1" x14ac:dyDescent="0.25">
      <c r="A19" s="4" t="s">
        <v>6</v>
      </c>
      <c r="B19" s="4"/>
      <c r="C19" s="5">
        <v>3380</v>
      </c>
      <c r="D19" s="7" t="str">
        <f t="shared" si="0"/>
        <v>Расходы на проведение мед. осмотра</v>
      </c>
      <c r="E19" s="9">
        <f t="shared" si="1"/>
        <v>44713</v>
      </c>
      <c r="H19" s="14" t="s">
        <v>2</v>
      </c>
      <c r="I19" s="14"/>
      <c r="J19" s="5">
        <v>4355</v>
      </c>
      <c r="N19" s="18" t="s">
        <v>24</v>
      </c>
      <c r="O19" s="17">
        <v>4355</v>
      </c>
      <c r="Q19" t="str">
        <f t="shared" si="2"/>
        <v>Обороты за Февраль 22</v>
      </c>
      <c r="S19" s="19">
        <f t="shared" si="3"/>
        <v>4355</v>
      </c>
    </row>
    <row r="20" spans="1:19" ht="15" customHeight="1" x14ac:dyDescent="0.25">
      <c r="A20" s="4" t="s">
        <v>8</v>
      </c>
      <c r="B20" s="4"/>
      <c r="C20" s="5">
        <v>7345</v>
      </c>
      <c r="D20" s="7" t="str">
        <f t="shared" si="0"/>
        <v>Расходы на проведение мед. осмотра</v>
      </c>
      <c r="E20" s="9">
        <f t="shared" si="1"/>
        <v>44774</v>
      </c>
      <c r="H20" s="14" t="s">
        <v>3</v>
      </c>
      <c r="I20" s="14"/>
      <c r="J20" s="5"/>
      <c r="N20" s="18" t="s">
        <v>25</v>
      </c>
      <c r="O20" s="17"/>
      <c r="Q20" t="str">
        <f t="shared" si="2"/>
        <v>Обороты за Март 22</v>
      </c>
      <c r="S20" s="19">
        <f t="shared" si="3"/>
        <v>0</v>
      </c>
    </row>
    <row r="21" spans="1:19" ht="15" customHeight="1" x14ac:dyDescent="0.25">
      <c r="A21" s="4" t="s">
        <v>9</v>
      </c>
      <c r="B21" s="4"/>
      <c r="C21" s="5">
        <v>3705</v>
      </c>
      <c r="D21" s="7" t="str">
        <f t="shared" si="0"/>
        <v>Расходы на проведение мед. осмотра</v>
      </c>
      <c r="E21" s="9">
        <f t="shared" si="1"/>
        <v>44805</v>
      </c>
      <c r="H21" s="14" t="s">
        <v>4</v>
      </c>
      <c r="I21" s="14"/>
      <c r="J21" s="5">
        <v>7605</v>
      </c>
      <c r="N21" s="18" t="s">
        <v>26</v>
      </c>
      <c r="O21" s="17">
        <v>7605</v>
      </c>
      <c r="Q21" t="str">
        <f t="shared" si="2"/>
        <v>Обороты за Апрель 22</v>
      </c>
      <c r="S21" s="19">
        <f t="shared" si="3"/>
        <v>7605</v>
      </c>
    </row>
    <row r="22" spans="1:19" ht="15" customHeight="1" x14ac:dyDescent="0.25">
      <c r="A22" s="2" t="s">
        <v>11</v>
      </c>
      <c r="B22" s="2"/>
      <c r="C22" s="3">
        <v>19437.41</v>
      </c>
      <c r="D22" s="7" t="str">
        <f t="shared" si="0"/>
        <v>Расходы на страхование гражданской ответственности</v>
      </c>
      <c r="E22" s="9">
        <f t="shared" si="1"/>
        <v>0</v>
      </c>
      <c r="H22" s="14" t="s">
        <v>5</v>
      </c>
      <c r="I22" s="14"/>
      <c r="J22" s="5">
        <v>3705</v>
      </c>
      <c r="N22" s="18" t="s">
        <v>27</v>
      </c>
      <c r="O22" s="17">
        <v>3705</v>
      </c>
      <c r="Q22" t="str">
        <f t="shared" si="2"/>
        <v>Обороты за Май 22</v>
      </c>
      <c r="S22" s="19">
        <f t="shared" si="3"/>
        <v>3705</v>
      </c>
    </row>
    <row r="23" spans="1:19" ht="15" customHeight="1" x14ac:dyDescent="0.25">
      <c r="A23" s="4" t="s">
        <v>4</v>
      </c>
      <c r="B23" s="4"/>
      <c r="C23" s="5">
        <v>10984.89</v>
      </c>
      <c r="D23" s="7" t="str">
        <f t="shared" si="0"/>
        <v>Расходы на страхование гражданской ответственности</v>
      </c>
      <c r="E23" s="9">
        <f t="shared" si="1"/>
        <v>44652</v>
      </c>
      <c r="H23" s="14" t="s">
        <v>6</v>
      </c>
      <c r="I23" s="14"/>
      <c r="J23" s="5">
        <v>3380</v>
      </c>
      <c r="N23" s="18" t="s">
        <v>28</v>
      </c>
      <c r="O23" s="17">
        <v>3380</v>
      </c>
      <c r="Q23" t="str">
        <f t="shared" si="2"/>
        <v>Обороты за Июнь 22</v>
      </c>
      <c r="S23" s="19">
        <f t="shared" si="3"/>
        <v>3380</v>
      </c>
    </row>
    <row r="24" spans="1:19" ht="15" customHeight="1" x14ac:dyDescent="0.25">
      <c r="A24" s="4" t="s">
        <v>9</v>
      </c>
      <c r="B24" s="4"/>
      <c r="C24" s="5">
        <v>8452.52</v>
      </c>
      <c r="D24" s="7" t="str">
        <f t="shared" si="0"/>
        <v>Расходы на страхование гражданской ответственности</v>
      </c>
      <c r="E24" s="9">
        <f t="shared" si="1"/>
        <v>44805</v>
      </c>
      <c r="H24" s="14" t="s">
        <v>7</v>
      </c>
      <c r="I24" s="14"/>
      <c r="J24" s="5"/>
      <c r="N24" s="18" t="s">
        <v>29</v>
      </c>
      <c r="O24" s="17"/>
      <c r="Q24" t="str">
        <f t="shared" si="2"/>
        <v>Обороты за Июль 22</v>
      </c>
      <c r="S24" s="19">
        <f t="shared" si="3"/>
        <v>0</v>
      </c>
    </row>
    <row r="25" spans="1:19" x14ac:dyDescent="0.25">
      <c r="D25" s="8"/>
      <c r="E25" s="8"/>
      <c r="H25" s="14" t="s">
        <v>8</v>
      </c>
      <c r="I25" s="14"/>
      <c r="J25" s="5">
        <v>7345</v>
      </c>
      <c r="N25" s="18" t="s">
        <v>30</v>
      </c>
      <c r="O25" s="17">
        <v>7345</v>
      </c>
      <c r="Q25" t="str">
        <f t="shared" si="2"/>
        <v>Обороты за Август 22</v>
      </c>
      <c r="S25" s="19">
        <f t="shared" si="3"/>
        <v>7345</v>
      </c>
    </row>
    <row r="26" spans="1:19" x14ac:dyDescent="0.25">
      <c r="D26" s="8"/>
      <c r="E26" s="8"/>
      <c r="H26" s="14" t="s">
        <v>9</v>
      </c>
      <c r="I26" s="14"/>
      <c r="J26" s="5">
        <v>3705</v>
      </c>
      <c r="N26" s="18" t="s">
        <v>31</v>
      </c>
      <c r="O26" s="17">
        <v>3705</v>
      </c>
      <c r="Q26" t="str">
        <f t="shared" si="2"/>
        <v>Обороты за Сентябрь 22</v>
      </c>
      <c r="S26" s="19">
        <f t="shared" si="3"/>
        <v>3705</v>
      </c>
    </row>
    <row r="27" spans="1:19" x14ac:dyDescent="0.25">
      <c r="D27" s="8"/>
      <c r="E27" s="8"/>
      <c r="H27" s="14" t="s">
        <v>14</v>
      </c>
      <c r="I27" s="14"/>
      <c r="J27" s="5"/>
      <c r="N27" s="18" t="s">
        <v>32</v>
      </c>
      <c r="O27" s="17"/>
      <c r="Q27" t="str">
        <f t="shared" si="2"/>
        <v>Обороты за Октябрь 22</v>
      </c>
      <c r="S27" s="19">
        <f t="shared" si="3"/>
        <v>0</v>
      </c>
    </row>
    <row r="28" spans="1:19" x14ac:dyDescent="0.25">
      <c r="H28" s="14" t="s">
        <v>15</v>
      </c>
      <c r="I28" s="14"/>
      <c r="J28" s="5"/>
      <c r="N28" s="18" t="s">
        <v>33</v>
      </c>
      <c r="O28" s="17"/>
      <c r="Q28" t="str">
        <f t="shared" si="2"/>
        <v>Обороты за Ноябрь 22</v>
      </c>
      <c r="S28" s="19">
        <f t="shared" si="3"/>
        <v>0</v>
      </c>
    </row>
    <row r="29" spans="1:19" x14ac:dyDescent="0.25">
      <c r="H29" s="14" t="s">
        <v>16</v>
      </c>
      <c r="I29" s="14"/>
      <c r="J29" s="5"/>
      <c r="N29" s="18" t="s">
        <v>34</v>
      </c>
      <c r="O29" s="17"/>
      <c r="Q29" t="str">
        <f t="shared" si="2"/>
        <v>Обороты за Декабрь 22</v>
      </c>
      <c r="S29" s="19">
        <f t="shared" si="3"/>
        <v>0</v>
      </c>
    </row>
    <row r="30" spans="1:19" x14ac:dyDescent="0.25">
      <c r="H30" s="13" t="s">
        <v>11</v>
      </c>
      <c r="I30" s="13"/>
      <c r="J30" s="3">
        <v>19437.41</v>
      </c>
      <c r="M30" s="11" t="s">
        <v>11</v>
      </c>
      <c r="N30"/>
      <c r="O30" s="17">
        <v>19437.41</v>
      </c>
      <c r="Q30" t="str">
        <f t="shared" si="2"/>
        <v>Расходы на страхование гражданской ответственности</v>
      </c>
      <c r="S30" s="19">
        <f t="shared" si="3"/>
        <v>19437.41</v>
      </c>
    </row>
    <row r="31" spans="1:19" x14ac:dyDescent="0.25">
      <c r="H31" s="14" t="s">
        <v>1</v>
      </c>
      <c r="I31" s="15"/>
      <c r="J31" s="6"/>
      <c r="N31" s="18" t="s">
        <v>23</v>
      </c>
      <c r="O31" s="17"/>
      <c r="Q31" t="str">
        <f t="shared" si="2"/>
        <v>Обороты за Январь 22</v>
      </c>
      <c r="S31" s="19">
        <f t="shared" si="3"/>
        <v>0</v>
      </c>
    </row>
    <row r="32" spans="1:19" x14ac:dyDescent="0.25">
      <c r="H32" s="14" t="s">
        <v>2</v>
      </c>
      <c r="I32" s="15"/>
      <c r="J32" s="6"/>
      <c r="N32" s="18" t="s">
        <v>24</v>
      </c>
      <c r="O32" s="17"/>
      <c r="Q32" t="str">
        <f t="shared" si="2"/>
        <v>Обороты за Февраль 22</v>
      </c>
      <c r="S32" s="19">
        <f t="shared" si="3"/>
        <v>0</v>
      </c>
    </row>
    <row r="33" spans="8:19" x14ac:dyDescent="0.25">
      <c r="H33" s="14" t="s">
        <v>3</v>
      </c>
      <c r="I33" s="15"/>
      <c r="J33" s="6"/>
      <c r="N33" s="18" t="s">
        <v>25</v>
      </c>
      <c r="O33" s="17"/>
      <c r="Q33" t="str">
        <f t="shared" si="2"/>
        <v>Обороты за Март 22</v>
      </c>
      <c r="S33" s="19">
        <f t="shared" si="3"/>
        <v>0</v>
      </c>
    </row>
    <row r="34" spans="8:19" x14ac:dyDescent="0.25">
      <c r="H34" s="14" t="s">
        <v>4</v>
      </c>
      <c r="I34" s="14"/>
      <c r="J34" s="5">
        <v>10984.89</v>
      </c>
      <c r="N34" s="18" t="s">
        <v>26</v>
      </c>
      <c r="O34" s="17">
        <v>10984.89</v>
      </c>
      <c r="Q34" t="str">
        <f t="shared" si="2"/>
        <v>Обороты за Апрель 22</v>
      </c>
      <c r="S34" s="19">
        <f t="shared" si="3"/>
        <v>10984.89</v>
      </c>
    </row>
    <row r="35" spans="8:19" x14ac:dyDescent="0.25">
      <c r="H35" s="14" t="s">
        <v>5</v>
      </c>
      <c r="I35" s="14"/>
      <c r="J35" s="5"/>
      <c r="N35" s="18" t="s">
        <v>27</v>
      </c>
      <c r="O35" s="17"/>
      <c r="Q35" t="str">
        <f t="shared" si="2"/>
        <v>Обороты за Май 22</v>
      </c>
      <c r="S35" s="19">
        <f t="shared" si="3"/>
        <v>0</v>
      </c>
    </row>
    <row r="36" spans="8:19" x14ac:dyDescent="0.25">
      <c r="H36" s="14" t="s">
        <v>6</v>
      </c>
      <c r="I36" s="14"/>
      <c r="J36" s="5"/>
      <c r="N36" s="18" t="s">
        <v>28</v>
      </c>
      <c r="O36" s="17"/>
      <c r="Q36" t="str">
        <f t="shared" si="2"/>
        <v>Обороты за Июнь 22</v>
      </c>
      <c r="S36" s="19">
        <f t="shared" si="3"/>
        <v>0</v>
      </c>
    </row>
    <row r="37" spans="8:19" x14ac:dyDescent="0.25">
      <c r="H37" s="14" t="s">
        <v>7</v>
      </c>
      <c r="I37" s="14"/>
      <c r="J37" s="5"/>
      <c r="N37" s="18" t="s">
        <v>29</v>
      </c>
      <c r="O37" s="17"/>
      <c r="Q37" t="str">
        <f t="shared" si="2"/>
        <v>Обороты за Июль 22</v>
      </c>
      <c r="S37" s="19">
        <f t="shared" si="3"/>
        <v>0</v>
      </c>
    </row>
    <row r="38" spans="8:19" x14ac:dyDescent="0.25">
      <c r="H38" s="14" t="s">
        <v>8</v>
      </c>
      <c r="I38" s="14"/>
      <c r="J38" s="5"/>
      <c r="N38" s="18" t="s">
        <v>30</v>
      </c>
      <c r="O38" s="17"/>
      <c r="Q38" t="str">
        <f t="shared" si="2"/>
        <v>Обороты за Август 22</v>
      </c>
      <c r="S38" s="19">
        <f t="shared" si="3"/>
        <v>0</v>
      </c>
    </row>
    <row r="39" spans="8:19" x14ac:dyDescent="0.25">
      <c r="H39" s="14" t="s">
        <v>9</v>
      </c>
      <c r="I39" s="14"/>
      <c r="J39" s="5">
        <v>8452.52</v>
      </c>
      <c r="N39" s="18" t="s">
        <v>31</v>
      </c>
      <c r="O39" s="17">
        <v>8452.52</v>
      </c>
      <c r="Q39" t="str">
        <f t="shared" si="2"/>
        <v>Обороты за Сентябрь 22</v>
      </c>
      <c r="S39" s="19">
        <f t="shared" si="3"/>
        <v>8452.52</v>
      </c>
    </row>
    <row r="40" spans="8:19" x14ac:dyDescent="0.25">
      <c r="H40" s="14" t="s">
        <v>14</v>
      </c>
      <c r="I40" s="16"/>
      <c r="J40" s="1"/>
      <c r="N40" s="18" t="s">
        <v>32</v>
      </c>
      <c r="O40" s="17"/>
      <c r="Q40" t="str">
        <f t="shared" si="2"/>
        <v>Обороты за Октябрь 22</v>
      </c>
      <c r="S40" s="19">
        <f t="shared" si="3"/>
        <v>0</v>
      </c>
    </row>
    <row r="41" spans="8:19" x14ac:dyDescent="0.25">
      <c r="H41" s="14" t="s">
        <v>15</v>
      </c>
      <c r="I41" s="16"/>
      <c r="J41" s="1"/>
      <c r="N41" s="18" t="s">
        <v>33</v>
      </c>
      <c r="O41" s="17"/>
      <c r="Q41" t="str">
        <f t="shared" si="2"/>
        <v>Обороты за Ноябрь 22</v>
      </c>
      <c r="S41" s="19">
        <f t="shared" si="3"/>
        <v>0</v>
      </c>
    </row>
    <row r="42" spans="8:19" x14ac:dyDescent="0.25">
      <c r="H42" s="14" t="s">
        <v>16</v>
      </c>
      <c r="I42" s="16"/>
      <c r="J42" s="1"/>
      <c r="N42" s="18" t="s">
        <v>34</v>
      </c>
      <c r="O42" s="17"/>
      <c r="Q42" t="str">
        <f t="shared" si="2"/>
        <v>Обороты за Декабрь 22</v>
      </c>
      <c r="S42" s="19">
        <f t="shared" si="3"/>
        <v>0</v>
      </c>
    </row>
    <row r="43" spans="8:19" x14ac:dyDescent="0.25">
      <c r="N43"/>
    </row>
    <row r="44" spans="8:19" x14ac:dyDescent="0.25">
      <c r="N44"/>
    </row>
    <row r="45" spans="8:19" x14ac:dyDescent="0.25">
      <c r="N45"/>
    </row>
    <row r="46" spans="8:19" x14ac:dyDescent="0.25">
      <c r="N46"/>
    </row>
    <row r="47" spans="8:19" x14ac:dyDescent="0.25">
      <c r="N47"/>
    </row>
    <row r="48" spans="8:19" x14ac:dyDescent="0.25">
      <c r="N48"/>
    </row>
    <row r="49" spans="14:14" x14ac:dyDescent="0.25">
      <c r="N49"/>
    </row>
    <row r="50" spans="14:14" x14ac:dyDescent="0.25">
      <c r="N50"/>
    </row>
    <row r="51" spans="14:14" x14ac:dyDescent="0.25">
      <c r="N51"/>
    </row>
    <row r="52" spans="14:14" x14ac:dyDescent="0.25">
      <c r="N52"/>
    </row>
    <row r="53" spans="14:14" x14ac:dyDescent="0.25">
      <c r="N53"/>
    </row>
    <row r="54" spans="14:14" x14ac:dyDescent="0.25">
      <c r="N54"/>
    </row>
    <row r="55" spans="14:14" x14ac:dyDescent="0.25">
      <c r="N55"/>
    </row>
    <row r="56" spans="14:14" x14ac:dyDescent="0.25">
      <c r="N56"/>
    </row>
    <row r="57" spans="14:14" x14ac:dyDescent="0.25">
      <c r="N57"/>
    </row>
    <row r="58" spans="14:14" x14ac:dyDescent="0.25">
      <c r="N58"/>
    </row>
    <row r="59" spans="14:14" x14ac:dyDescent="0.25">
      <c r="N59"/>
    </row>
    <row r="60" spans="14:14" x14ac:dyDescent="0.25">
      <c r="N60"/>
    </row>
    <row r="61" spans="14:14" x14ac:dyDescent="0.25">
      <c r="N61"/>
    </row>
    <row r="62" spans="14:14" x14ac:dyDescent="0.25">
      <c r="N62"/>
    </row>
    <row r="63" spans="14:14" x14ac:dyDescent="0.25">
      <c r="N63"/>
    </row>
  </sheetData>
  <conditionalFormatting sqref="Q4:S42">
    <cfRule type="expression" dxfId="3" priority="1">
      <formula>$M4&lt;&gt;""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2022-11-28T11:32:18Z</dcterms:modified>
</cp:coreProperties>
</file>