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425"/>
  </bookViews>
  <sheets>
    <sheet name="БД" sheetId="2" r:id="rId1"/>
    <sheet name="Сводная" sheetId="1" r:id="rId2"/>
  </sheets>
  <calcPr calcId="152511"/>
</workbook>
</file>

<file path=xl/calcChain.xml><?xml version="1.0" encoding="utf-8"?>
<calcChain xmlns="http://schemas.openxmlformats.org/spreadsheetml/2006/main">
  <c r="V4" i="1" l="1"/>
  <c r="W4" i="1"/>
  <c r="V5" i="1"/>
  <c r="W5" i="1"/>
  <c r="V6" i="1"/>
  <c r="W6" i="1"/>
  <c r="V7" i="1"/>
  <c r="W7" i="1"/>
  <c r="V8" i="1"/>
  <c r="W8" i="1"/>
  <c r="V9" i="1"/>
  <c r="W9" i="1"/>
  <c r="W3" i="1"/>
  <c r="V3" i="1"/>
  <c r="Q4" i="1"/>
  <c r="R4" i="1"/>
  <c r="S4" i="1"/>
  <c r="T4" i="1"/>
  <c r="U4" i="1"/>
  <c r="Q5" i="1"/>
  <c r="R5" i="1"/>
  <c r="S5" i="1"/>
  <c r="T5" i="1"/>
  <c r="U5" i="1"/>
  <c r="Q6" i="1"/>
  <c r="R6" i="1"/>
  <c r="S6" i="1"/>
  <c r="T6" i="1"/>
  <c r="U6" i="1"/>
  <c r="Q7" i="1"/>
  <c r="R7" i="1"/>
  <c r="S7" i="1"/>
  <c r="T7" i="1"/>
  <c r="U7" i="1"/>
  <c r="Q8" i="1"/>
  <c r="R8" i="1"/>
  <c r="S8" i="1"/>
  <c r="T8" i="1"/>
  <c r="U8" i="1"/>
  <c r="Q9" i="1"/>
  <c r="R9" i="1"/>
  <c r="S9" i="1"/>
  <c r="T9" i="1"/>
  <c r="U9" i="1"/>
  <c r="R3" i="1"/>
  <c r="S3" i="1"/>
  <c r="T3" i="1"/>
  <c r="U3" i="1"/>
  <c r="Q3" i="1"/>
  <c r="N4" i="1"/>
  <c r="O4" i="1"/>
  <c r="P4" i="1"/>
  <c r="N5" i="1"/>
  <c r="O5" i="1"/>
  <c r="P5" i="1"/>
  <c r="N6" i="1"/>
  <c r="O6" i="1"/>
  <c r="P6" i="1"/>
  <c r="N7" i="1"/>
  <c r="O7" i="1"/>
  <c r="P7" i="1"/>
  <c r="N8" i="1"/>
  <c r="O8" i="1"/>
  <c r="P8" i="1"/>
  <c r="N9" i="1"/>
  <c r="O9" i="1"/>
  <c r="P9" i="1"/>
  <c r="O3" i="1"/>
  <c r="P3" i="1"/>
  <c r="N3" i="1"/>
  <c r="J4" i="1"/>
  <c r="K4" i="1"/>
  <c r="J5" i="1"/>
  <c r="K5" i="1"/>
  <c r="J6" i="1"/>
  <c r="K6" i="1"/>
  <c r="J7" i="1"/>
  <c r="K7" i="1"/>
  <c r="J8" i="1"/>
  <c r="K8" i="1"/>
  <c r="J9" i="1"/>
  <c r="K9" i="1"/>
  <c r="K3" i="1"/>
  <c r="J3" i="1"/>
  <c r="E4" i="1"/>
  <c r="F4" i="1"/>
  <c r="G4" i="1"/>
  <c r="H4" i="1"/>
  <c r="I4" i="1"/>
  <c r="E5" i="1"/>
  <c r="F5" i="1"/>
  <c r="G5" i="1"/>
  <c r="H5" i="1"/>
  <c r="I5" i="1"/>
  <c r="E6" i="1"/>
  <c r="F6" i="1"/>
  <c r="G6" i="1"/>
  <c r="H6" i="1"/>
  <c r="I6" i="1"/>
  <c r="E7" i="1"/>
  <c r="F7" i="1"/>
  <c r="G7" i="1"/>
  <c r="H7" i="1"/>
  <c r="I7" i="1"/>
  <c r="E8" i="1"/>
  <c r="F8" i="1"/>
  <c r="G8" i="1"/>
  <c r="H8" i="1"/>
  <c r="I8" i="1"/>
  <c r="E9" i="1"/>
  <c r="F9" i="1"/>
  <c r="G9" i="1"/>
  <c r="H9" i="1"/>
  <c r="I9" i="1"/>
  <c r="F3" i="1"/>
  <c r="G3" i="1"/>
  <c r="H3" i="1"/>
  <c r="I3" i="1"/>
  <c r="E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C3" i="1"/>
  <c r="D3" i="1"/>
  <c r="B3" i="1"/>
  <c r="Q14" i="2" l="1"/>
  <c r="P14" i="2"/>
  <c r="Q3" i="2"/>
  <c r="Q4" i="2"/>
  <c r="Q5" i="2"/>
  <c r="Q6" i="2"/>
  <c r="Q7" i="2" s="1"/>
  <c r="Q8" i="2" s="1"/>
  <c r="Q9" i="2" s="1"/>
  <c r="Q10" i="2" s="1"/>
  <c r="Q11" i="2" s="1"/>
  <c r="Q12" i="2" s="1"/>
  <c r="Q13" i="2" s="1"/>
  <c r="Q2" i="2"/>
  <c r="P3" i="2"/>
  <c r="P4" i="2"/>
  <c r="P5" i="2" s="1"/>
  <c r="P6" i="2" s="1"/>
  <c r="P7" i="2" s="1"/>
  <c r="P8" i="2" s="1"/>
  <c r="P9" i="2" s="1"/>
  <c r="P10" i="2" s="1"/>
  <c r="P11" i="2" s="1"/>
  <c r="P12" i="2" s="1"/>
  <c r="P13" i="2" s="1"/>
  <c r="P2" i="2"/>
</calcChain>
</file>

<file path=xl/sharedStrings.xml><?xml version="1.0" encoding="utf-8"?>
<sst xmlns="http://schemas.openxmlformats.org/spreadsheetml/2006/main" count="162" uniqueCount="108">
  <si>
    <t>Комментарии</t>
  </si>
  <si>
    <t>Телефон</t>
  </si>
  <si>
    <t>Д.</t>
  </si>
  <si>
    <t>Кв.</t>
  </si>
  <si>
    <t>Адрес</t>
  </si>
  <si>
    <t>Отчество</t>
  </si>
  <si>
    <t xml:space="preserve">Имя </t>
  </si>
  <si>
    <t xml:space="preserve">Фамилия </t>
  </si>
  <si>
    <t>№</t>
  </si>
  <si>
    <t>Назаров        3602</t>
  </si>
  <si>
    <t>Номер заявки</t>
  </si>
  <si>
    <t>ФИО менеджера</t>
  </si>
  <si>
    <t xml:space="preserve">Комментарии </t>
  </si>
  <si>
    <t>Статус</t>
  </si>
  <si>
    <t>Фамилия</t>
  </si>
  <si>
    <t>Имя</t>
  </si>
  <si>
    <t>Тип улицы</t>
  </si>
  <si>
    <t>Название улицы</t>
  </si>
  <si>
    <t>№ дома</t>
  </si>
  <si>
    <t>Контактный телефон</t>
  </si>
  <si>
    <t>Доп Конт тел</t>
  </si>
  <si>
    <t>Первушин      3603</t>
  </si>
  <si>
    <t>Стрельцов</t>
  </si>
  <si>
    <t>Александр</t>
  </si>
  <si>
    <t>Николаевич</t>
  </si>
  <si>
    <t>улица</t>
  </si>
  <si>
    <t>Шибалкин</t>
  </si>
  <si>
    <t>Сергей</t>
  </si>
  <si>
    <t>Александрович</t>
  </si>
  <si>
    <t>Васильевна</t>
  </si>
  <si>
    <t>Пальчикова</t>
  </si>
  <si>
    <t>Валентина</t>
  </si>
  <si>
    <t>Ивановна</t>
  </si>
  <si>
    <t>Загоруйко</t>
  </si>
  <si>
    <t>Максим</t>
  </si>
  <si>
    <t>Прокопенко</t>
  </si>
  <si>
    <t>Виктор</t>
  </si>
  <si>
    <t>Викторович</t>
  </si>
  <si>
    <t>Юдин</t>
  </si>
  <si>
    <t>Дмитрий</t>
  </si>
  <si>
    <t>Сергеевич</t>
  </si>
  <si>
    <t>переулок</t>
  </si>
  <si>
    <t>Василяханов</t>
  </si>
  <si>
    <t>Нурмахомат</t>
  </si>
  <si>
    <t>Хамаматович</t>
  </si>
  <si>
    <t>Завалишин</t>
  </si>
  <si>
    <t>Евгений</t>
  </si>
  <si>
    <t>Федорович</t>
  </si>
  <si>
    <t xml:space="preserve">Стерхова </t>
  </si>
  <si>
    <t>Клавдия</t>
  </si>
  <si>
    <t>Комсомольская</t>
  </si>
  <si>
    <t>3а</t>
  </si>
  <si>
    <t>Ивженко</t>
  </si>
  <si>
    <t>Виктория</t>
  </si>
  <si>
    <t>Олеговна</t>
  </si>
  <si>
    <t>Суворова</t>
  </si>
  <si>
    <t>116а</t>
  </si>
  <si>
    <t>Беляев</t>
  </si>
  <si>
    <t>Алексей</t>
  </si>
  <si>
    <t>Владимирович</t>
  </si>
  <si>
    <t>Щетинин</t>
  </si>
  <si>
    <t>Валерьевич</t>
  </si>
  <si>
    <t>Улица</t>
  </si>
  <si>
    <t>№ кв.</t>
  </si>
  <si>
    <t>+7(929)009-23-01</t>
  </si>
  <si>
    <t>+7(929)008-03-63</t>
  </si>
  <si>
    <t>+7(951)550-81-87</t>
  </si>
  <si>
    <t>+7(473)240-41-67</t>
  </si>
  <si>
    <t>+7(951)851-67-26</t>
  </si>
  <si>
    <t>+7(952)541-24-54</t>
  </si>
  <si>
    <t>+7(952)106-01-59</t>
  </si>
  <si>
    <t>+7(000)249-44-35</t>
  </si>
  <si>
    <t>+7(950)769-27-20</t>
  </si>
  <si>
    <t>+7(000)227-43-69</t>
  </si>
  <si>
    <t>+7(915)549-57-24</t>
  </si>
  <si>
    <t>+7(909)213-78-08</t>
  </si>
  <si>
    <t>+7(951)860-27-11</t>
  </si>
  <si>
    <t>+7(950)754-09-80</t>
  </si>
  <si>
    <t>+7(951)854-99-91</t>
  </si>
  <si>
    <t>+7(900)302-77-81</t>
  </si>
  <si>
    <t>+7(920)419-92-21</t>
  </si>
  <si>
    <t>+7(951)856-20-09</t>
  </si>
  <si>
    <t>+7(951)567-03-26</t>
  </si>
  <si>
    <t>+7(915)545-80-22</t>
  </si>
  <si>
    <t>+7(951)868-17-24</t>
  </si>
  <si>
    <t>+7(908)146-68-46</t>
  </si>
  <si>
    <t>+7(920)402-24-22</t>
  </si>
  <si>
    <t>+7(950)754-44-50</t>
  </si>
  <si>
    <t>Оформление</t>
  </si>
  <si>
    <t>Оформлен</t>
  </si>
  <si>
    <t>Списан</t>
  </si>
  <si>
    <t>Закрыт</t>
  </si>
  <si>
    <t>21.06.2013 в 10.00</t>
  </si>
  <si>
    <t>Передан в работу</t>
  </si>
  <si>
    <t>23.06.2013 вечером</t>
  </si>
  <si>
    <t>По сроку давности</t>
  </si>
  <si>
    <t>01.07.2013 после выходных.</t>
  </si>
  <si>
    <t>Обработан</t>
  </si>
  <si>
    <t>Димитрова</t>
  </si>
  <si>
    <t>Торпедо</t>
  </si>
  <si>
    <t>Линейная</t>
  </si>
  <si>
    <t>Никитина</t>
  </si>
  <si>
    <t>Киселева</t>
  </si>
  <si>
    <t>Миронова</t>
  </si>
  <si>
    <t>Малая Красноармейская</t>
  </si>
  <si>
    <t>Титова</t>
  </si>
  <si>
    <t>Назаров</t>
  </si>
  <si>
    <t>Первушин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</si>
</sst>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6" fillId="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6" fillId="0" borderId="11" xfId="0" applyFont="1" applyBorder="1"/>
    <xf numFmtId="0" fontId="16" fillId="0" borderId="0" xfId="0" applyFont="1"/>
    <xf numFmtId="0" fontId="16" fillId="0" borderId="14" xfId="0" applyFont="1" applyFill="1" applyBorder="1" applyAlignment="1"/>
    <xf numFmtId="14" fontId="0" fillId="0" borderId="10" xfId="0" applyNumberForma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quotePrefix="1" applyBorder="1"/>
    <xf numFmtId="0" fontId="16" fillId="0" borderId="11" xfId="0" applyFont="1" applyBorder="1" applyAlignment="1">
      <alignment horizontal="center"/>
    </xf>
    <xf numFmtId="0" fontId="0" fillId="34" borderId="10" xfId="0" applyFill="1" applyBorder="1" applyAlignment="1">
      <alignment horizontal="left"/>
    </xf>
    <xf numFmtId="0" fontId="0" fillId="0" borderId="10" xfId="0" applyFill="1" applyBorder="1"/>
    <xf numFmtId="0" fontId="0" fillId="0" borderId="10" xfId="0" applyBorder="1" applyAlignment="1"/>
    <xf numFmtId="0" fontId="16" fillId="0" borderId="10" xfId="0" applyFont="1" applyBorder="1"/>
    <xf numFmtId="0" fontId="16" fillId="0" borderId="0" xfId="0" applyFont="1" applyFill="1" applyBorder="1" applyAlignment="1"/>
    <xf numFmtId="0" fontId="0" fillId="34" borderId="10" xfId="0" applyFill="1" applyBorder="1"/>
    <xf numFmtId="0" fontId="0" fillId="0" borderId="0" xfId="0"/>
    <xf numFmtId="0" fontId="21" fillId="33" borderId="11" xfId="72" applyFont="1" applyFill="1" applyBorder="1" applyAlignment="1">
      <alignment horizontal="center" vertical="center"/>
    </xf>
    <xf numFmtId="0" fontId="21" fillId="33" borderId="11" xfId="72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1" fontId="21" fillId="33" borderId="11" xfId="0" applyNumberFormat="1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85">
    <cellStyle name="20% — акцент1" xfId="19" builtinId="30" customBuiltin="1"/>
    <cellStyle name="20% - Акцент1 2" xfId="42"/>
    <cellStyle name="20% — акцент2" xfId="23" builtinId="34" customBuiltin="1"/>
    <cellStyle name="20% - Акцент2 2" xfId="43"/>
    <cellStyle name="20% — акцент3" xfId="27" builtinId="38" customBuiltin="1"/>
    <cellStyle name="20% - Акцент3 2" xfId="44"/>
    <cellStyle name="20% — акцент4" xfId="31" builtinId="42" customBuiltin="1"/>
    <cellStyle name="20% - Акцент4 2" xfId="45"/>
    <cellStyle name="20% — акцент5" xfId="35" builtinId="46" customBuiltin="1"/>
    <cellStyle name="20% - Акцент5 2" xfId="46"/>
    <cellStyle name="20% — акцент6" xfId="39" builtinId="50" customBuiltin="1"/>
    <cellStyle name="20% - Акцент6 2" xfId="47"/>
    <cellStyle name="40% — акцент1" xfId="20" builtinId="31" customBuiltin="1"/>
    <cellStyle name="40% - Акцент1 2" xfId="48"/>
    <cellStyle name="40% — акцент2" xfId="24" builtinId="35" customBuiltin="1"/>
    <cellStyle name="40% - Акцент2 2" xfId="49"/>
    <cellStyle name="40% — акцент3" xfId="28" builtinId="39" customBuiltin="1"/>
    <cellStyle name="40% - Акцент3 2" xfId="50"/>
    <cellStyle name="40% — акцент4" xfId="32" builtinId="43" customBuiltin="1"/>
    <cellStyle name="40% - Акцент4 2" xfId="51"/>
    <cellStyle name="40% — акцент5" xfId="36" builtinId="47" customBuiltin="1"/>
    <cellStyle name="40% - Акцент5 2" xfId="52"/>
    <cellStyle name="40% — акцент6" xfId="40" builtinId="51" customBuiltin="1"/>
    <cellStyle name="40% - Акцент6 2" xfId="53"/>
    <cellStyle name="60% — акцент1" xfId="21" builtinId="32" customBuiltin="1"/>
    <cellStyle name="60% - Акцент1 2" xfId="54"/>
    <cellStyle name="60% — акцент2" xfId="25" builtinId="36" customBuiltin="1"/>
    <cellStyle name="60% - Акцент2 2" xfId="55"/>
    <cellStyle name="60% — акцент3" xfId="29" builtinId="40" customBuiltin="1"/>
    <cellStyle name="60% - Акцент3 2" xfId="56"/>
    <cellStyle name="60% — акцент4" xfId="33" builtinId="44" customBuiltin="1"/>
    <cellStyle name="60% - Акцент4 2" xfId="57"/>
    <cellStyle name="60% — акцент5" xfId="37" builtinId="48" customBuiltin="1"/>
    <cellStyle name="60% - Акцент5 2" xfId="58"/>
    <cellStyle name="60% — акцент6" xfId="41" builtinId="52" customBuiltin="1"/>
    <cellStyle name="60% - Акцент6 2" xfId="59"/>
    <cellStyle name="Акцент1" xfId="18" builtinId="29" customBuiltin="1"/>
    <cellStyle name="Акцент1 2" xfId="60"/>
    <cellStyle name="Акцент2" xfId="22" builtinId="33" customBuiltin="1"/>
    <cellStyle name="Акцент2 2" xfId="61"/>
    <cellStyle name="Акцент3" xfId="26" builtinId="37" customBuiltin="1"/>
    <cellStyle name="Акцент3 2" xfId="62"/>
    <cellStyle name="Акцент4" xfId="30" builtinId="41" customBuiltin="1"/>
    <cellStyle name="Акцент4 2" xfId="63"/>
    <cellStyle name="Акцент5" xfId="34" builtinId="45" customBuiltin="1"/>
    <cellStyle name="Акцент5 2" xfId="64"/>
    <cellStyle name="Акцент6" xfId="38" builtinId="49" customBuiltin="1"/>
    <cellStyle name="Акцент6 2" xfId="65"/>
    <cellStyle name="Ввод " xfId="9" builtinId="20" customBuiltin="1"/>
    <cellStyle name="Ввод  2" xfId="66"/>
    <cellStyle name="Вывод" xfId="10" builtinId="21" customBuiltin="1"/>
    <cellStyle name="Вывод 2" xfId="67"/>
    <cellStyle name="Вычисление" xfId="11" builtinId="22" customBuiltin="1"/>
    <cellStyle name="Вычисление 2" xfId="6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Итог 2" xfId="69"/>
    <cellStyle name="Контрольная ячейка" xfId="13" builtinId="23" customBuiltin="1"/>
    <cellStyle name="Контрольная ячейка 2" xfId="70"/>
    <cellStyle name="Название" xfId="1" builtinId="15" customBuiltin="1"/>
    <cellStyle name="Нейтральный" xfId="8" builtinId="28" customBuiltin="1"/>
    <cellStyle name="Нейтральный 2" xfId="71"/>
    <cellStyle name="Обычный" xfId="0" builtinId="0"/>
    <cellStyle name="Обычный 2" xfId="72"/>
    <cellStyle name="Обычный 2 2" xfId="73"/>
    <cellStyle name="Обычный 2 3" xfId="74"/>
    <cellStyle name="Обычный 3" xfId="75"/>
    <cellStyle name="Обычный 3 2" xfId="76"/>
    <cellStyle name="Обычный 4" xfId="77"/>
    <cellStyle name="Обычный 5" xfId="78"/>
    <cellStyle name="Плохой" xfId="7" builtinId="27" customBuiltin="1"/>
    <cellStyle name="Плохой 2" xfId="79"/>
    <cellStyle name="Пояснение" xfId="16" builtinId="53" customBuiltin="1"/>
    <cellStyle name="Пояснение 2" xfId="80"/>
    <cellStyle name="Примечание" xfId="15" builtinId="10" customBuiltin="1"/>
    <cellStyle name="Примечание 2" xfId="81"/>
    <cellStyle name="Связанная ячейка" xfId="12" builtinId="24" customBuiltin="1"/>
    <cellStyle name="Связанная ячейка 2" xfId="82"/>
    <cellStyle name="Текст предупреждения" xfId="14" builtinId="11" customBuiltin="1"/>
    <cellStyle name="Текст предупреждения 2" xfId="83"/>
    <cellStyle name="Хороший" xfId="6" builtinId="26" customBuiltin="1"/>
    <cellStyle name="Хороший 2" xfId="8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workbookViewId="0">
      <selection activeCell="J2" sqref="J2"/>
    </sheetView>
  </sheetViews>
  <sheetFormatPr defaultRowHeight="14.25"/>
  <cols>
    <col min="1" max="1" width="6.375" bestFit="1" customWidth="1"/>
    <col min="2" max="2" width="17.875" bestFit="1" customWidth="1"/>
    <col min="3" max="3" width="8" customWidth="1"/>
    <col min="4" max="4" width="27.625" customWidth="1"/>
    <col min="5" max="5" width="13.75" customWidth="1"/>
    <col min="6" max="6" width="14.75" customWidth="1"/>
    <col min="7" max="7" width="13" customWidth="1"/>
    <col min="8" max="8" width="15.25" bestFit="1" customWidth="1"/>
    <col min="9" max="9" width="10.875" customWidth="1"/>
    <col min="10" max="10" width="25.875" bestFit="1" customWidth="1"/>
    <col min="11" max="11" width="9.25" customWidth="1"/>
    <col min="12" max="12" width="8.75" customWidth="1"/>
    <col min="13" max="13" width="17" customWidth="1"/>
    <col min="14" max="14" width="16" bestFit="1" customWidth="1"/>
  </cols>
  <sheetData>
    <row r="1" spans="1:17" ht="39" thickBot="1">
      <c r="A1" s="21" t="s">
        <v>10</v>
      </c>
      <c r="B1" s="21" t="s">
        <v>11</v>
      </c>
      <c r="C1" s="24" t="s">
        <v>10</v>
      </c>
      <c r="D1" s="20" t="s">
        <v>12</v>
      </c>
      <c r="E1" s="21" t="s">
        <v>13</v>
      </c>
      <c r="F1" s="22" t="s">
        <v>14</v>
      </c>
      <c r="G1" s="22" t="s">
        <v>15</v>
      </c>
      <c r="H1" s="22" t="s">
        <v>5</v>
      </c>
      <c r="I1" s="22" t="s">
        <v>16</v>
      </c>
      <c r="J1" s="22" t="s">
        <v>17</v>
      </c>
      <c r="K1" s="23" t="s">
        <v>18</v>
      </c>
      <c r="L1" s="22" t="s">
        <v>63</v>
      </c>
      <c r="M1" s="22" t="s">
        <v>19</v>
      </c>
      <c r="N1" s="22" t="s">
        <v>20</v>
      </c>
      <c r="P1" t="s">
        <v>106</v>
      </c>
      <c r="Q1" t="s">
        <v>107</v>
      </c>
    </row>
    <row r="2" spans="1:17">
      <c r="A2" s="10">
        <v>2855</v>
      </c>
      <c r="B2" s="1" t="s">
        <v>21</v>
      </c>
      <c r="C2" s="1">
        <v>327199</v>
      </c>
      <c r="D2" s="8" t="s">
        <v>92</v>
      </c>
      <c r="E2" s="14" t="s">
        <v>88</v>
      </c>
      <c r="F2" s="1" t="s">
        <v>22</v>
      </c>
      <c r="G2" s="1" t="s">
        <v>23</v>
      </c>
      <c r="H2" s="1" t="s">
        <v>24</v>
      </c>
      <c r="I2" s="1" t="s">
        <v>25</v>
      </c>
      <c r="J2" s="1" t="s">
        <v>98</v>
      </c>
      <c r="K2" s="1">
        <v>70</v>
      </c>
      <c r="L2" s="3">
        <v>7</v>
      </c>
      <c r="M2" s="11" t="s">
        <v>64</v>
      </c>
      <c r="N2" s="1" t="s">
        <v>65</v>
      </c>
      <c r="P2">
        <f>SUM(AND(B2=Сводная!$A$1,OR(E2="Оформление",E2="Оформлен")),P1)</f>
        <v>0</v>
      </c>
      <c r="Q2">
        <f>SUM(AND(B2=Сводная!$M$1,OR(E2="Оформление",E2="Оформлен")),Q1)</f>
        <v>1</v>
      </c>
    </row>
    <row r="3" spans="1:17">
      <c r="A3" s="10">
        <v>2397</v>
      </c>
      <c r="B3" s="1" t="s">
        <v>9</v>
      </c>
      <c r="C3" s="1">
        <v>327224</v>
      </c>
      <c r="D3" s="10" t="s">
        <v>93</v>
      </c>
      <c r="E3" s="14" t="s">
        <v>89</v>
      </c>
      <c r="F3" s="1" t="s">
        <v>26</v>
      </c>
      <c r="G3" s="1" t="s">
        <v>27</v>
      </c>
      <c r="H3" s="1" t="s">
        <v>28</v>
      </c>
      <c r="I3" s="1" t="s">
        <v>25</v>
      </c>
      <c r="J3" s="1" t="s">
        <v>99</v>
      </c>
      <c r="K3" s="1">
        <v>2</v>
      </c>
      <c r="L3" s="1">
        <v>23</v>
      </c>
      <c r="M3" s="1" t="s">
        <v>66</v>
      </c>
      <c r="N3" s="1" t="s">
        <v>67</v>
      </c>
      <c r="P3" s="19">
        <f>SUM(AND(B3=Сводная!$A$1,OR(E3="Оформление",E3="Оформлен")),P2)</f>
        <v>1</v>
      </c>
      <c r="Q3" s="19">
        <f>SUM(AND(B3=Сводная!$M$1,OR(E3="Оформление",E3="Оформлен")),Q2)</f>
        <v>1</v>
      </c>
    </row>
    <row r="4" spans="1:17">
      <c r="A4" s="9">
        <v>3888</v>
      </c>
      <c r="B4" s="1" t="s">
        <v>9</v>
      </c>
      <c r="C4" s="15">
        <v>327228</v>
      </c>
      <c r="D4" s="13" t="s">
        <v>95</v>
      </c>
      <c r="E4" s="18" t="s">
        <v>90</v>
      </c>
      <c r="F4" s="1" t="s">
        <v>30</v>
      </c>
      <c r="G4" s="1" t="s">
        <v>31</v>
      </c>
      <c r="H4" s="1" t="s">
        <v>32</v>
      </c>
      <c r="I4" s="1" t="s">
        <v>25</v>
      </c>
      <c r="J4" s="1" t="s">
        <v>100</v>
      </c>
      <c r="K4" s="15">
        <v>12</v>
      </c>
      <c r="L4" s="15"/>
      <c r="M4" s="1" t="s">
        <v>68</v>
      </c>
      <c r="N4" s="1" t="s">
        <v>69</v>
      </c>
      <c r="P4" s="19">
        <f>SUM(AND(B4=Сводная!$A$1,OR(E4="Оформление",E4="Оформлен")),P3)</f>
        <v>1</v>
      </c>
      <c r="Q4" s="19">
        <f>SUM(AND(B4=Сводная!$M$1,OR(E4="Оформление",E4="Оформлен")),Q3)</f>
        <v>1</v>
      </c>
    </row>
    <row r="5" spans="1:17">
      <c r="A5" s="9">
        <v>3758</v>
      </c>
      <c r="B5" s="14" t="s">
        <v>9</v>
      </c>
      <c r="C5" s="15">
        <v>327290</v>
      </c>
      <c r="D5" s="13" t="s">
        <v>95</v>
      </c>
      <c r="E5" s="18" t="s">
        <v>90</v>
      </c>
      <c r="F5" s="1" t="s">
        <v>33</v>
      </c>
      <c r="G5" s="1" t="s">
        <v>34</v>
      </c>
      <c r="H5" s="1" t="s">
        <v>28</v>
      </c>
      <c r="I5" s="1" t="s">
        <v>25</v>
      </c>
      <c r="J5" s="1" t="s">
        <v>101</v>
      </c>
      <c r="K5" s="15">
        <v>84</v>
      </c>
      <c r="L5" s="15">
        <v>14</v>
      </c>
      <c r="M5" s="1" t="s">
        <v>70</v>
      </c>
      <c r="N5" s="1" t="s">
        <v>71</v>
      </c>
      <c r="P5" s="19">
        <f>SUM(AND(B5=Сводная!$A$1,OR(E5="Оформление",E5="Оформлен")),P4)</f>
        <v>1</v>
      </c>
      <c r="Q5" s="19">
        <f>SUM(AND(B5=Сводная!$M$1,OR(E5="Оформление",E5="Оформлен")),Q4)</f>
        <v>1</v>
      </c>
    </row>
    <row r="6" spans="1:17">
      <c r="A6" s="9">
        <v>2999</v>
      </c>
      <c r="B6" s="1" t="s">
        <v>21</v>
      </c>
      <c r="C6" s="15">
        <v>327295</v>
      </c>
      <c r="D6" s="13" t="s">
        <v>95</v>
      </c>
      <c r="E6" s="18" t="s">
        <v>90</v>
      </c>
      <c r="F6" s="1" t="s">
        <v>35</v>
      </c>
      <c r="G6" s="1" t="s">
        <v>36</v>
      </c>
      <c r="H6" s="1" t="s">
        <v>37</v>
      </c>
      <c r="I6" s="1" t="s">
        <v>25</v>
      </c>
      <c r="J6" s="1" t="s">
        <v>103</v>
      </c>
      <c r="K6" s="15">
        <v>74</v>
      </c>
      <c r="L6" s="15">
        <v>43</v>
      </c>
      <c r="M6" s="1" t="s">
        <v>72</v>
      </c>
      <c r="N6" s="1" t="s">
        <v>73</v>
      </c>
      <c r="P6" s="19">
        <f>SUM(AND(B6=Сводная!$A$1,OR(E6="Оформление",E6="Оформлен")),P5)</f>
        <v>1</v>
      </c>
      <c r="Q6" s="19">
        <f>SUM(AND(B6=Сводная!$M$1,OR(E6="Оформление",E6="Оформлен")),Q5)</f>
        <v>1</v>
      </c>
    </row>
    <row r="7" spans="1:17">
      <c r="A7" s="9">
        <v>3758</v>
      </c>
      <c r="B7" s="14" t="s">
        <v>9</v>
      </c>
      <c r="C7" s="15">
        <v>327313</v>
      </c>
      <c r="D7" s="10" t="s">
        <v>93</v>
      </c>
      <c r="E7" s="14" t="s">
        <v>89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102</v>
      </c>
      <c r="K7" s="15">
        <v>7</v>
      </c>
      <c r="L7" s="15">
        <v>14</v>
      </c>
      <c r="M7" s="1" t="s">
        <v>74</v>
      </c>
      <c r="N7" s="1" t="s">
        <v>75</v>
      </c>
      <c r="P7" s="19">
        <f>SUM(AND(B7=Сводная!$A$1,OR(E7="Оформление",E7="Оформлен")),P6)</f>
        <v>2</v>
      </c>
      <c r="Q7" s="19">
        <f>SUM(AND(B7=Сводная!$M$1,OR(E7="Оформление",E7="Оформлен")),Q6)</f>
        <v>1</v>
      </c>
    </row>
    <row r="8" spans="1:17">
      <c r="A8" s="9">
        <v>4018</v>
      </c>
      <c r="B8" s="1" t="s">
        <v>9</v>
      </c>
      <c r="C8" s="15">
        <v>327348</v>
      </c>
      <c r="D8" s="10" t="s">
        <v>93</v>
      </c>
      <c r="E8" s="14" t="s">
        <v>89</v>
      </c>
      <c r="F8" s="1" t="s">
        <v>42</v>
      </c>
      <c r="G8" s="1" t="s">
        <v>43</v>
      </c>
      <c r="H8" s="1" t="s">
        <v>44</v>
      </c>
      <c r="I8" s="1" t="s">
        <v>25</v>
      </c>
      <c r="J8" s="1" t="s">
        <v>103</v>
      </c>
      <c r="K8" s="15">
        <v>31</v>
      </c>
      <c r="L8" s="15">
        <v>23</v>
      </c>
      <c r="M8" s="1" t="s">
        <v>76</v>
      </c>
      <c r="N8" s="1" t="s">
        <v>77</v>
      </c>
      <c r="P8" s="19">
        <f>SUM(AND(B8=Сводная!$A$1,OR(E8="Оформление",E8="Оформлен")),P7)</f>
        <v>3</v>
      </c>
      <c r="Q8" s="19">
        <f>SUM(AND(B8=Сводная!$M$1,OR(E8="Оформление",E8="Оформлен")),Q7)</f>
        <v>1</v>
      </c>
    </row>
    <row r="9" spans="1:17">
      <c r="A9" s="9">
        <v>4018</v>
      </c>
      <c r="B9" s="1" t="s">
        <v>21</v>
      </c>
      <c r="C9" s="15">
        <v>327363</v>
      </c>
      <c r="D9" s="10" t="s">
        <v>94</v>
      </c>
      <c r="E9" s="14" t="s">
        <v>88</v>
      </c>
      <c r="F9" s="1" t="s">
        <v>45</v>
      </c>
      <c r="G9" s="1" t="s">
        <v>46</v>
      </c>
      <c r="H9" s="1" t="s">
        <v>47</v>
      </c>
      <c r="I9" s="1" t="s">
        <v>25</v>
      </c>
      <c r="J9" s="1" t="s">
        <v>104</v>
      </c>
      <c r="K9" s="15">
        <v>127</v>
      </c>
      <c r="L9" s="15"/>
      <c r="M9" s="1" t="s">
        <v>78</v>
      </c>
      <c r="N9" s="1" t="s">
        <v>79</v>
      </c>
      <c r="P9" s="19">
        <f>SUM(AND(B9=Сводная!$A$1,OR(E9="Оформление",E9="Оформлен")),P8)</f>
        <v>3</v>
      </c>
      <c r="Q9" s="19">
        <f>SUM(AND(B9=Сводная!$M$1,OR(E9="Оформление",E9="Оформлен")),Q8)</f>
        <v>2</v>
      </c>
    </row>
    <row r="10" spans="1:17">
      <c r="A10" s="9">
        <v>3888</v>
      </c>
      <c r="B10" s="1" t="s">
        <v>21</v>
      </c>
      <c r="C10" s="15">
        <v>327408</v>
      </c>
      <c r="D10" s="13" t="s">
        <v>97</v>
      </c>
      <c r="E10" s="18" t="s">
        <v>91</v>
      </c>
      <c r="F10" s="1" t="s">
        <v>48</v>
      </c>
      <c r="G10" s="1" t="s">
        <v>49</v>
      </c>
      <c r="H10" s="1" t="s">
        <v>29</v>
      </c>
      <c r="I10" s="1" t="s">
        <v>25</v>
      </c>
      <c r="J10" s="1" t="s">
        <v>50</v>
      </c>
      <c r="K10" s="15" t="s">
        <v>51</v>
      </c>
      <c r="L10" s="15"/>
      <c r="M10" s="1" t="s">
        <v>80</v>
      </c>
      <c r="N10" s="1" t="s">
        <v>81</v>
      </c>
      <c r="P10" s="19">
        <f>SUM(AND(B10=Сводная!$A$1,OR(E10="Оформление",E10="Оформлен")),P9)</f>
        <v>3</v>
      </c>
      <c r="Q10" s="19">
        <f>SUM(AND(B10=Сводная!$M$1,OR(E10="Оформление",E10="Оформлен")),Q9)</f>
        <v>2</v>
      </c>
    </row>
    <row r="11" spans="1:17">
      <c r="A11" s="9">
        <v>3383</v>
      </c>
      <c r="B11" s="1" t="s">
        <v>9</v>
      </c>
      <c r="C11" s="15">
        <v>327426</v>
      </c>
      <c r="D11" s="13" t="s">
        <v>97</v>
      </c>
      <c r="E11" s="18" t="s">
        <v>91</v>
      </c>
      <c r="F11" s="1" t="s">
        <v>52</v>
      </c>
      <c r="G11" s="1" t="s">
        <v>53</v>
      </c>
      <c r="H11" s="1" t="s">
        <v>54</v>
      </c>
      <c r="I11" s="1" t="s">
        <v>25</v>
      </c>
      <c r="J11" s="1" t="s">
        <v>55</v>
      </c>
      <c r="K11" s="15" t="s">
        <v>56</v>
      </c>
      <c r="L11" s="15">
        <v>89</v>
      </c>
      <c r="M11" s="1" t="s">
        <v>82</v>
      </c>
      <c r="N11" s="1" t="s">
        <v>83</v>
      </c>
      <c r="P11" s="19">
        <f>SUM(AND(B11=Сводная!$A$1,OR(E11="Оформление",E11="Оформлен")),P10)</f>
        <v>3</v>
      </c>
      <c r="Q11" s="19">
        <f>SUM(AND(B11=Сводная!$M$1,OR(E11="Оформление",E11="Оформлен")),Q10)</f>
        <v>2</v>
      </c>
    </row>
    <row r="12" spans="1:17">
      <c r="A12" s="9">
        <v>2999</v>
      </c>
      <c r="B12" s="1" t="s">
        <v>9</v>
      </c>
      <c r="C12" s="15">
        <v>327456</v>
      </c>
      <c r="D12" s="10" t="s">
        <v>96</v>
      </c>
      <c r="E12" s="14" t="s">
        <v>88</v>
      </c>
      <c r="F12" s="1" t="s">
        <v>57</v>
      </c>
      <c r="G12" s="1" t="s">
        <v>58</v>
      </c>
      <c r="H12" s="1" t="s">
        <v>59</v>
      </c>
      <c r="I12" s="1" t="s">
        <v>25</v>
      </c>
      <c r="J12" s="1" t="s">
        <v>101</v>
      </c>
      <c r="K12" s="15">
        <v>265</v>
      </c>
      <c r="L12" s="15">
        <v>77</v>
      </c>
      <c r="M12" s="1" t="s">
        <v>84</v>
      </c>
      <c r="N12" s="1" t="s">
        <v>85</v>
      </c>
      <c r="P12" s="19">
        <f>SUM(AND(B12=Сводная!$A$1,OR(E12="Оформление",E12="Оформлен")),P11)</f>
        <v>4</v>
      </c>
      <c r="Q12" s="19">
        <f>SUM(AND(B12=Сводная!$M$1,OR(E12="Оформление",E12="Оформлен")),Q11)</f>
        <v>2</v>
      </c>
    </row>
    <row r="13" spans="1:17">
      <c r="A13" s="9">
        <v>3383</v>
      </c>
      <c r="B13" s="1" t="s">
        <v>21</v>
      </c>
      <c r="C13" s="15">
        <v>327463</v>
      </c>
      <c r="D13" s="13" t="s">
        <v>95</v>
      </c>
      <c r="E13" s="18" t="s">
        <v>90</v>
      </c>
      <c r="F13" s="1" t="s">
        <v>60</v>
      </c>
      <c r="G13" s="1" t="s">
        <v>46</v>
      </c>
      <c r="H13" s="1" t="s">
        <v>61</v>
      </c>
      <c r="I13" s="1" t="s">
        <v>62</v>
      </c>
      <c r="J13" s="1" t="s">
        <v>105</v>
      </c>
      <c r="K13" s="15">
        <v>10</v>
      </c>
      <c r="L13" s="15">
        <v>78</v>
      </c>
      <c r="M13" s="1" t="s">
        <v>86</v>
      </c>
      <c r="N13" s="1" t="s">
        <v>87</v>
      </c>
      <c r="P13" s="19">
        <f>SUM(AND(B13=Сводная!$A$1,OR(E13="Оформление",E13="Оформлен")),P12)</f>
        <v>4</v>
      </c>
      <c r="Q13" s="19">
        <f>SUM(AND(B13=Сводная!$M$1,OR(E13="Оформление",E13="Оформлен")),Q12)</f>
        <v>2</v>
      </c>
    </row>
    <row r="14" spans="1:17">
      <c r="L14" s="25"/>
      <c r="P14">
        <f>MAX(P2:P13)</f>
        <v>4</v>
      </c>
      <c r="Q14" s="19">
        <f>MAX(Q2:Q13)</f>
        <v>2</v>
      </c>
    </row>
    <row r="15" spans="1:17">
      <c r="L15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zoomScale="68" zoomScaleNormal="68" workbookViewId="0">
      <selection activeCell="U19" sqref="U19"/>
    </sheetView>
  </sheetViews>
  <sheetFormatPr defaultRowHeight="14.25"/>
  <cols>
    <col min="1" max="1" width="3.875" customWidth="1"/>
    <col min="2" max="2" width="14.375" customWidth="1"/>
    <col min="3" max="3" width="11.75" customWidth="1"/>
    <col min="4" max="4" width="16.875" customWidth="1"/>
    <col min="5" max="5" width="16.25" customWidth="1"/>
    <col min="6" max="6" width="4.25" customWidth="1"/>
    <col min="7" max="7" width="5.25" customWidth="1"/>
    <col min="8" max="8" width="18.625" customWidth="1"/>
    <col min="9" max="9" width="18.75" customWidth="1"/>
    <col min="10" max="10" width="18.125" customWidth="1"/>
    <col min="11" max="11" width="13.375" style="19" customWidth="1"/>
    <col min="12" max="12" width="1" customWidth="1"/>
    <col min="13" max="13" width="3.875" customWidth="1"/>
    <col min="14" max="14" width="14.125" customWidth="1"/>
    <col min="15" max="15" width="13.625" customWidth="1"/>
    <col min="16" max="16" width="15.25" customWidth="1"/>
    <col min="17" max="17" width="18" customWidth="1"/>
    <col min="18" max="18" width="5.375" customWidth="1"/>
    <col min="19" max="19" width="5.25" customWidth="1"/>
    <col min="20" max="20" width="16.375" customWidth="1"/>
    <col min="21" max="21" width="17.625" customWidth="1"/>
    <col min="22" max="22" width="22.75" customWidth="1"/>
    <col min="23" max="23" width="12.625" customWidth="1"/>
  </cols>
  <sheetData>
    <row r="1" spans="1:23" ht="15.75" thickBot="1">
      <c r="A1" s="7" t="s">
        <v>9</v>
      </c>
      <c r="B1" s="7"/>
      <c r="C1" s="7"/>
      <c r="D1" s="7"/>
      <c r="E1" s="7"/>
      <c r="F1" s="7"/>
      <c r="G1" s="7"/>
      <c r="H1" s="7"/>
      <c r="I1" s="7"/>
      <c r="J1" s="7"/>
      <c r="K1" s="17"/>
      <c r="M1" s="16" t="s">
        <v>21</v>
      </c>
    </row>
    <row r="2" spans="1:23" ht="15.75" thickBot="1">
      <c r="A2" s="2" t="s">
        <v>8</v>
      </c>
      <c r="B2" s="5" t="s">
        <v>7</v>
      </c>
      <c r="C2" s="5" t="s">
        <v>6</v>
      </c>
      <c r="D2" s="5" t="s">
        <v>5</v>
      </c>
      <c r="E2" s="5" t="s">
        <v>4</v>
      </c>
      <c r="F2" s="5" t="s">
        <v>3</v>
      </c>
      <c r="G2" s="5" t="s">
        <v>2</v>
      </c>
      <c r="H2" s="5" t="s">
        <v>1</v>
      </c>
      <c r="I2" s="5" t="s">
        <v>1</v>
      </c>
      <c r="J2" s="5" t="s">
        <v>0</v>
      </c>
      <c r="K2" s="12" t="s">
        <v>13</v>
      </c>
      <c r="L2" s="6"/>
      <c r="M2" s="2" t="s">
        <v>8</v>
      </c>
      <c r="N2" s="5" t="s">
        <v>7</v>
      </c>
      <c r="O2" s="5" t="s">
        <v>6</v>
      </c>
      <c r="P2" s="5" t="s">
        <v>5</v>
      </c>
      <c r="Q2" s="5" t="s">
        <v>4</v>
      </c>
      <c r="R2" s="5" t="s">
        <v>3</v>
      </c>
      <c r="S2" s="5" t="s">
        <v>2</v>
      </c>
      <c r="T2" s="5" t="s">
        <v>1</v>
      </c>
      <c r="U2" s="5" t="s">
        <v>1</v>
      </c>
      <c r="V2" s="5" t="s">
        <v>0</v>
      </c>
      <c r="W2" s="12" t="s">
        <v>13</v>
      </c>
    </row>
    <row r="3" spans="1:23" ht="18" customHeight="1" thickBot="1">
      <c r="A3" s="2">
        <v>1</v>
      </c>
      <c r="B3" s="4" t="str">
        <f>IF($A3&gt;БД!$P$14,"",INDEX(БД!F$2:F$13,MATCH($A3,БД!$P$2:$P$13,0)))</f>
        <v>Шибалкин</v>
      </c>
      <c r="C3" s="4" t="str">
        <f>IF($A3&gt;БД!$P$14,"",INDEX(БД!G$2:G$13,MATCH($A3,БД!$P$2:$P$13,0)))</f>
        <v>Сергей</v>
      </c>
      <c r="D3" s="4" t="str">
        <f>IF($A3&gt;БД!$P$14,"",INDEX(БД!H$2:H$13,MATCH($A3,БД!$P$2:$P$13,0)))</f>
        <v>Александрович</v>
      </c>
      <c r="E3" s="4" t="str">
        <f>IF($A3&gt;БД!$P$14,"",INDEX(БД!J$2:J$13,MATCH($A3,БД!$P$2:$P$13,0)))</f>
        <v>Торпедо</v>
      </c>
      <c r="F3" s="4">
        <f>IF($A3&gt;БД!$P$14,"",INDEX(БД!K$2:K$13,MATCH($A3,БД!$P$2:$P$13,0)))</f>
        <v>2</v>
      </c>
      <c r="G3" s="4">
        <f>IF($A3&gt;БД!$P$14,"",INDEX(БД!L$2:L$13,MATCH($A3,БД!$P$2:$P$13,0)))</f>
        <v>23</v>
      </c>
      <c r="H3" s="4" t="str">
        <f>IF($A3&gt;БД!$P$14,"",INDEX(БД!M$2:M$13,MATCH($A3,БД!$P$2:$P$13,0)))</f>
        <v>+7(951)550-81-87</v>
      </c>
      <c r="I3" s="4" t="str">
        <f>IF($A3&gt;БД!$P$14,"",INDEX(БД!N$2:N$13,MATCH($A3,БД!$P$2:$P$13,0)))</f>
        <v>+7(473)240-41-67</v>
      </c>
      <c r="J3" s="4" t="str">
        <f>IF($A3&gt;БД!$P$14,"",INDEX(БД!D$2:D$13,MATCH($A3,БД!$P$2:$P$13,0)))</f>
        <v>Передан в работу</v>
      </c>
      <c r="K3" s="4" t="str">
        <f>IF($A3&gt;БД!$P$14,"",INDEX(БД!E$2:E$13,MATCH($A3,БД!$P$2:$P$13,0)))</f>
        <v>Оформлен</v>
      </c>
      <c r="M3" s="2">
        <v>1</v>
      </c>
      <c r="N3" s="4" t="str">
        <f>IF($A3&gt;БД!$Q$14,"",INDEX(БД!F$2:F$13,MATCH($A3,БД!$Q$2:$Q$13,0)))</f>
        <v>Стрельцов</v>
      </c>
      <c r="O3" s="4" t="str">
        <f>IF($A3&gt;БД!$Q$14,"",INDEX(БД!G$2:G$13,MATCH($A3,БД!$Q$2:$Q$13,0)))</f>
        <v>Александр</v>
      </c>
      <c r="P3" s="4" t="str">
        <f>IF($A3&gt;БД!$Q$14,"",INDEX(БД!H$2:H$13,MATCH($A3,БД!$Q$2:$Q$13,0)))</f>
        <v>Николаевич</v>
      </c>
      <c r="Q3" s="4" t="str">
        <f>IF($A3&gt;БД!$Q$14,"",INDEX(БД!J$2:J$13,MATCH($A3,БД!$Q$2:$Q$13,0)))</f>
        <v>Димитрова</v>
      </c>
      <c r="R3" s="4">
        <f>IF($A3&gt;БД!$Q$14,"",INDEX(БД!K$2:K$13,MATCH($A3,БД!$Q$2:$Q$13,0)))</f>
        <v>70</v>
      </c>
      <c r="S3" s="4">
        <f>IF($A3&gt;БД!$Q$14,"",INDEX(БД!L$2:L$13,MATCH($A3,БД!$Q$2:$Q$13,0)))</f>
        <v>7</v>
      </c>
      <c r="T3" s="4" t="str">
        <f>IF($A3&gt;БД!$Q$14,"",INDEX(БД!M$2:M$13,MATCH($A3,БД!$Q$2:$Q$13,0)))</f>
        <v>+7(929)009-23-01</v>
      </c>
      <c r="U3" s="4" t="str">
        <f>IF($A3&gt;БД!$Q$14,"",INDEX(БД!N$2:N$13,MATCH($A3,БД!$Q$2:$Q$13,0)))</f>
        <v>+7(929)008-03-63</v>
      </c>
      <c r="V3" s="4" t="str">
        <f>IF($A3&gt;БД!$Q$14,"",INDEX(БД!D$2:D$13,MATCH($A3,БД!$Q$2:$Q$13,0)))</f>
        <v>21.06.2013 в 10.00</v>
      </c>
      <c r="W3" s="4" t="str">
        <f>IF($A3&gt;БД!$Q$14,"",INDEX(БД!E$2:E$13,MATCH($A3,БД!$Q$2:$Q$13,0)))</f>
        <v>Оформление</v>
      </c>
    </row>
    <row r="4" spans="1:23" ht="15" thickBot="1">
      <c r="A4" s="2">
        <v>2</v>
      </c>
      <c r="B4" s="4" t="str">
        <f>IF($A4&gt;БД!$P$14,"",INDEX(БД!F$2:F$13,MATCH($A4,БД!$P$2:$P$13,0)))</f>
        <v>Юдин</v>
      </c>
      <c r="C4" s="4" t="str">
        <f>IF($A4&gt;БД!$P$14,"",INDEX(БД!G$2:G$13,MATCH($A4,БД!$P$2:$P$13,0)))</f>
        <v>Дмитрий</v>
      </c>
      <c r="D4" s="4" t="str">
        <f>IF($A4&gt;БД!$P$14,"",INDEX(БД!H$2:H$13,MATCH($A4,БД!$P$2:$P$13,0)))</f>
        <v>Сергеевич</v>
      </c>
      <c r="E4" s="4" t="str">
        <f>IF($A4&gt;БД!$P$14,"",INDEX(БД!J$2:J$13,MATCH($A4,БД!$P$2:$P$13,0)))</f>
        <v>Киселева</v>
      </c>
      <c r="F4" s="4">
        <f>IF($A4&gt;БД!$P$14,"",INDEX(БД!K$2:K$13,MATCH($A4,БД!$P$2:$P$13,0)))</f>
        <v>7</v>
      </c>
      <c r="G4" s="4">
        <f>IF($A4&gt;БД!$P$14,"",INDEX(БД!L$2:L$13,MATCH($A4,БД!$P$2:$P$13,0)))</f>
        <v>14</v>
      </c>
      <c r="H4" s="4" t="str">
        <f>IF($A4&gt;БД!$P$14,"",INDEX(БД!M$2:M$13,MATCH($A4,БД!$P$2:$P$13,0)))</f>
        <v>+7(915)549-57-24</v>
      </c>
      <c r="I4" s="4" t="str">
        <f>IF($A4&gt;БД!$P$14,"",INDEX(БД!N$2:N$13,MATCH($A4,БД!$P$2:$P$13,0)))</f>
        <v>+7(909)213-78-08</v>
      </c>
      <c r="J4" s="4" t="str">
        <f>IF($A4&gt;БД!$P$14,"",INDEX(БД!D$2:D$13,MATCH($A4,БД!$P$2:$P$13,0)))</f>
        <v>Передан в работу</v>
      </c>
      <c r="K4" s="4" t="str">
        <f>IF($A4&gt;БД!$P$14,"",INDEX(БД!E$2:E$13,MATCH($A4,БД!$P$2:$P$13,0)))</f>
        <v>Оформлен</v>
      </c>
      <c r="M4" s="2">
        <v>2</v>
      </c>
      <c r="N4" s="4" t="str">
        <f>IF($A4&gt;БД!$Q$14,"",INDEX(БД!F$2:F$13,MATCH($A4,БД!$Q$2:$Q$13,0)))</f>
        <v>Завалишин</v>
      </c>
      <c r="O4" s="4" t="str">
        <f>IF($A4&gt;БД!$Q$14,"",INDEX(БД!G$2:G$13,MATCH($A4,БД!$Q$2:$Q$13,0)))</f>
        <v>Евгений</v>
      </c>
      <c r="P4" s="4" t="str">
        <f>IF($A4&gt;БД!$Q$14,"",INDEX(БД!H$2:H$13,MATCH($A4,БД!$Q$2:$Q$13,0)))</f>
        <v>Федорович</v>
      </c>
      <c r="Q4" s="4" t="str">
        <f>IF($A4&gt;БД!$Q$14,"",INDEX(БД!J$2:J$13,MATCH($A4,БД!$Q$2:$Q$13,0)))</f>
        <v>Малая Красноармейская</v>
      </c>
      <c r="R4" s="4">
        <f>IF($A4&gt;БД!$Q$14,"",INDEX(БД!K$2:K$13,MATCH($A4,БД!$Q$2:$Q$13,0)))</f>
        <v>127</v>
      </c>
      <c r="S4" s="4">
        <f>IF($A4&gt;БД!$Q$14,"",INDEX(БД!L$2:L$13,MATCH($A4,БД!$Q$2:$Q$13,0)))</f>
        <v>0</v>
      </c>
      <c r="T4" s="4" t="str">
        <f>IF($A4&gt;БД!$Q$14,"",INDEX(БД!M$2:M$13,MATCH($A4,БД!$Q$2:$Q$13,0)))</f>
        <v>+7(951)854-99-91</v>
      </c>
      <c r="U4" s="4" t="str">
        <f>IF($A4&gt;БД!$Q$14,"",INDEX(БД!N$2:N$13,MATCH($A4,БД!$Q$2:$Q$13,0)))</f>
        <v>+7(900)302-77-81</v>
      </c>
      <c r="V4" s="4" t="str">
        <f>IF($A4&gt;БД!$Q$14,"",INDEX(БД!D$2:D$13,MATCH($A4,БД!$Q$2:$Q$13,0)))</f>
        <v>23.06.2013 вечером</v>
      </c>
      <c r="W4" s="4" t="str">
        <f>IF($A4&gt;БД!$Q$14,"",INDEX(БД!E$2:E$13,MATCH($A4,БД!$Q$2:$Q$13,0)))</f>
        <v>Оформление</v>
      </c>
    </row>
    <row r="5" spans="1:23" ht="15" thickBot="1">
      <c r="A5" s="2">
        <v>3</v>
      </c>
      <c r="B5" s="4" t="str">
        <f>IF($A5&gt;БД!$P$14,"",INDEX(БД!F$2:F$13,MATCH($A5,БД!$P$2:$P$13,0)))</f>
        <v>Василяханов</v>
      </c>
      <c r="C5" s="4" t="str">
        <f>IF($A5&gt;БД!$P$14,"",INDEX(БД!G$2:G$13,MATCH($A5,БД!$P$2:$P$13,0)))</f>
        <v>Нурмахомат</v>
      </c>
      <c r="D5" s="4" t="str">
        <f>IF($A5&gt;БД!$P$14,"",INDEX(БД!H$2:H$13,MATCH($A5,БД!$P$2:$P$13,0)))</f>
        <v>Хамаматович</v>
      </c>
      <c r="E5" s="4" t="str">
        <f>IF($A5&gt;БД!$P$14,"",INDEX(БД!J$2:J$13,MATCH($A5,БД!$P$2:$P$13,0)))</f>
        <v>Миронова</v>
      </c>
      <c r="F5" s="4">
        <f>IF($A5&gt;БД!$P$14,"",INDEX(БД!K$2:K$13,MATCH($A5,БД!$P$2:$P$13,0)))</f>
        <v>31</v>
      </c>
      <c r="G5" s="4">
        <f>IF($A5&gt;БД!$P$14,"",INDEX(БД!L$2:L$13,MATCH($A5,БД!$P$2:$P$13,0)))</f>
        <v>23</v>
      </c>
      <c r="H5" s="4" t="str">
        <f>IF($A5&gt;БД!$P$14,"",INDEX(БД!M$2:M$13,MATCH($A5,БД!$P$2:$P$13,0)))</f>
        <v>+7(951)860-27-11</v>
      </c>
      <c r="I5" s="4" t="str">
        <f>IF($A5&gt;БД!$P$14,"",INDEX(БД!N$2:N$13,MATCH($A5,БД!$P$2:$P$13,0)))</f>
        <v>+7(950)754-09-80</v>
      </c>
      <c r="J5" s="4" t="str">
        <f>IF($A5&gt;БД!$P$14,"",INDEX(БД!D$2:D$13,MATCH($A5,БД!$P$2:$P$13,0)))</f>
        <v>Передан в работу</v>
      </c>
      <c r="K5" s="4" t="str">
        <f>IF($A5&gt;БД!$P$14,"",INDEX(БД!E$2:E$13,MATCH($A5,БД!$P$2:$P$13,0)))</f>
        <v>Оформлен</v>
      </c>
      <c r="M5" s="2">
        <v>3</v>
      </c>
      <c r="N5" s="4" t="str">
        <f>IF($A5&gt;БД!$Q$14,"",INDEX(БД!F$2:F$13,MATCH($A5,БД!$Q$2:$Q$13,0)))</f>
        <v/>
      </c>
      <c r="O5" s="4" t="str">
        <f>IF($A5&gt;БД!$Q$14,"",INDEX(БД!G$2:G$13,MATCH($A5,БД!$Q$2:$Q$13,0)))</f>
        <v/>
      </c>
      <c r="P5" s="4" t="str">
        <f>IF($A5&gt;БД!$Q$14,"",INDEX(БД!H$2:H$13,MATCH($A5,БД!$Q$2:$Q$13,0)))</f>
        <v/>
      </c>
      <c r="Q5" s="4" t="str">
        <f>IF($A5&gt;БД!$Q$14,"",INDEX(БД!J$2:J$13,MATCH($A5,БД!$Q$2:$Q$13,0)))</f>
        <v/>
      </c>
      <c r="R5" s="4" t="str">
        <f>IF($A5&gt;БД!$Q$14,"",INDEX(БД!K$2:K$13,MATCH($A5,БД!$Q$2:$Q$13,0)))</f>
        <v/>
      </c>
      <c r="S5" s="4" t="str">
        <f>IF($A5&gt;БД!$Q$14,"",INDEX(БД!L$2:L$13,MATCH($A5,БД!$Q$2:$Q$13,0)))</f>
        <v/>
      </c>
      <c r="T5" s="4" t="str">
        <f>IF($A5&gt;БД!$Q$14,"",INDEX(БД!M$2:M$13,MATCH($A5,БД!$Q$2:$Q$13,0)))</f>
        <v/>
      </c>
      <c r="U5" s="4" t="str">
        <f>IF($A5&gt;БД!$Q$14,"",INDEX(БД!N$2:N$13,MATCH($A5,БД!$Q$2:$Q$13,0)))</f>
        <v/>
      </c>
      <c r="V5" s="4" t="str">
        <f>IF($A5&gt;БД!$Q$14,"",INDEX(БД!D$2:D$13,MATCH($A5,БД!$Q$2:$Q$13,0)))</f>
        <v/>
      </c>
      <c r="W5" s="4" t="str">
        <f>IF($A5&gt;БД!$Q$14,"",INDEX(БД!E$2:E$13,MATCH($A5,БД!$Q$2:$Q$13,0)))</f>
        <v/>
      </c>
    </row>
    <row r="6" spans="1:23" ht="15" thickBot="1">
      <c r="A6" s="2">
        <v>4</v>
      </c>
      <c r="B6" s="4" t="str">
        <f>IF($A6&gt;БД!$P$14,"",INDEX(БД!F$2:F$13,MATCH($A6,БД!$P$2:$P$13,0)))</f>
        <v>Беляев</v>
      </c>
      <c r="C6" s="4" t="str">
        <f>IF($A6&gt;БД!$P$14,"",INDEX(БД!G$2:G$13,MATCH($A6,БД!$P$2:$P$13,0)))</f>
        <v>Алексей</v>
      </c>
      <c r="D6" s="4" t="str">
        <f>IF($A6&gt;БД!$P$14,"",INDEX(БД!H$2:H$13,MATCH($A6,БД!$P$2:$P$13,0)))</f>
        <v>Владимирович</v>
      </c>
      <c r="E6" s="4" t="str">
        <f>IF($A6&gt;БД!$P$14,"",INDEX(БД!J$2:J$13,MATCH($A6,БД!$P$2:$P$13,0)))</f>
        <v>Никитина</v>
      </c>
      <c r="F6" s="4">
        <f>IF($A6&gt;БД!$P$14,"",INDEX(БД!K$2:K$13,MATCH($A6,БД!$P$2:$P$13,0)))</f>
        <v>265</v>
      </c>
      <c r="G6" s="4">
        <f>IF($A6&gt;БД!$P$14,"",INDEX(БД!L$2:L$13,MATCH($A6,БД!$P$2:$P$13,0)))</f>
        <v>77</v>
      </c>
      <c r="H6" s="4" t="str">
        <f>IF($A6&gt;БД!$P$14,"",INDEX(БД!M$2:M$13,MATCH($A6,БД!$P$2:$P$13,0)))</f>
        <v>+7(951)868-17-24</v>
      </c>
      <c r="I6" s="4" t="str">
        <f>IF($A6&gt;БД!$P$14,"",INDEX(БД!N$2:N$13,MATCH($A6,БД!$P$2:$P$13,0)))</f>
        <v>+7(908)146-68-46</v>
      </c>
      <c r="J6" s="4" t="str">
        <f>IF($A6&gt;БД!$P$14,"",INDEX(БД!D$2:D$13,MATCH($A6,БД!$P$2:$P$13,0)))</f>
        <v>01.07.2013 после выходных.</v>
      </c>
      <c r="K6" s="4" t="str">
        <f>IF($A6&gt;БД!$P$14,"",INDEX(БД!E$2:E$13,MATCH($A6,БД!$P$2:$P$13,0)))</f>
        <v>Оформление</v>
      </c>
      <c r="M6" s="2">
        <v>4</v>
      </c>
      <c r="N6" s="4" t="str">
        <f>IF($A6&gt;БД!$Q$14,"",INDEX(БД!F$2:F$13,MATCH($A6,БД!$Q$2:$Q$13,0)))</f>
        <v/>
      </c>
      <c r="O6" s="4" t="str">
        <f>IF($A6&gt;БД!$Q$14,"",INDEX(БД!G$2:G$13,MATCH($A6,БД!$Q$2:$Q$13,0)))</f>
        <v/>
      </c>
      <c r="P6" s="4" t="str">
        <f>IF($A6&gt;БД!$Q$14,"",INDEX(БД!H$2:H$13,MATCH($A6,БД!$Q$2:$Q$13,0)))</f>
        <v/>
      </c>
      <c r="Q6" s="4" t="str">
        <f>IF($A6&gt;БД!$Q$14,"",INDEX(БД!J$2:J$13,MATCH($A6,БД!$Q$2:$Q$13,0)))</f>
        <v/>
      </c>
      <c r="R6" s="4" t="str">
        <f>IF($A6&gt;БД!$Q$14,"",INDEX(БД!K$2:K$13,MATCH($A6,БД!$Q$2:$Q$13,0)))</f>
        <v/>
      </c>
      <c r="S6" s="4" t="str">
        <f>IF($A6&gt;БД!$Q$14,"",INDEX(БД!L$2:L$13,MATCH($A6,БД!$Q$2:$Q$13,0)))</f>
        <v/>
      </c>
      <c r="T6" s="4" t="str">
        <f>IF($A6&gt;БД!$Q$14,"",INDEX(БД!M$2:M$13,MATCH($A6,БД!$Q$2:$Q$13,0)))</f>
        <v/>
      </c>
      <c r="U6" s="4" t="str">
        <f>IF($A6&gt;БД!$Q$14,"",INDEX(БД!N$2:N$13,MATCH($A6,БД!$Q$2:$Q$13,0)))</f>
        <v/>
      </c>
      <c r="V6" s="4" t="str">
        <f>IF($A6&gt;БД!$Q$14,"",INDEX(БД!D$2:D$13,MATCH($A6,БД!$Q$2:$Q$13,0)))</f>
        <v/>
      </c>
      <c r="W6" s="4" t="str">
        <f>IF($A6&gt;БД!$Q$14,"",INDEX(БД!E$2:E$13,MATCH($A6,БД!$Q$2:$Q$13,0)))</f>
        <v/>
      </c>
    </row>
    <row r="7" spans="1:23" ht="15" thickBot="1">
      <c r="A7" s="2">
        <v>5</v>
      </c>
      <c r="B7" s="4" t="str">
        <f>IF($A7&gt;БД!$P$14,"",INDEX(БД!F$2:F$13,MATCH($A7,БД!$P$2:$P$13,0)))</f>
        <v/>
      </c>
      <c r="C7" s="4" t="str">
        <f>IF($A7&gt;БД!$P$14,"",INDEX(БД!G$2:G$13,MATCH($A7,БД!$P$2:$P$13,0)))</f>
        <v/>
      </c>
      <c r="D7" s="4" t="str">
        <f>IF($A7&gt;БД!$P$14,"",INDEX(БД!H$2:H$13,MATCH($A7,БД!$P$2:$P$13,0)))</f>
        <v/>
      </c>
      <c r="E7" s="4" t="str">
        <f>IF($A7&gt;БД!$P$14,"",INDEX(БД!J$2:J$13,MATCH($A7,БД!$P$2:$P$13,0)))</f>
        <v/>
      </c>
      <c r="F7" s="4" t="str">
        <f>IF($A7&gt;БД!$P$14,"",INDEX(БД!K$2:K$13,MATCH($A7,БД!$P$2:$P$13,0)))</f>
        <v/>
      </c>
      <c r="G7" s="4" t="str">
        <f>IF($A7&gt;БД!$P$14,"",INDEX(БД!L$2:L$13,MATCH($A7,БД!$P$2:$P$13,0)))</f>
        <v/>
      </c>
      <c r="H7" s="4" t="str">
        <f>IF($A7&gt;БД!$P$14,"",INDEX(БД!M$2:M$13,MATCH($A7,БД!$P$2:$P$13,0)))</f>
        <v/>
      </c>
      <c r="I7" s="4" t="str">
        <f>IF($A7&gt;БД!$P$14,"",INDEX(БД!N$2:N$13,MATCH($A7,БД!$P$2:$P$13,0)))</f>
        <v/>
      </c>
      <c r="J7" s="4" t="str">
        <f>IF($A7&gt;БД!$P$14,"",INDEX(БД!D$2:D$13,MATCH($A7,БД!$P$2:$P$13,0)))</f>
        <v/>
      </c>
      <c r="K7" s="4" t="str">
        <f>IF($A7&gt;БД!$P$14,"",INDEX(БД!E$2:E$13,MATCH($A7,БД!$P$2:$P$13,0)))</f>
        <v/>
      </c>
      <c r="M7" s="2">
        <v>5</v>
      </c>
      <c r="N7" s="4" t="str">
        <f>IF($A7&gt;БД!$Q$14,"",INDEX(БД!F$2:F$13,MATCH($A7,БД!$Q$2:$Q$13,0)))</f>
        <v/>
      </c>
      <c r="O7" s="4" t="str">
        <f>IF($A7&gt;БД!$Q$14,"",INDEX(БД!G$2:G$13,MATCH($A7,БД!$Q$2:$Q$13,0)))</f>
        <v/>
      </c>
      <c r="P7" s="4" t="str">
        <f>IF($A7&gt;БД!$Q$14,"",INDEX(БД!H$2:H$13,MATCH($A7,БД!$Q$2:$Q$13,0)))</f>
        <v/>
      </c>
      <c r="Q7" s="4" t="str">
        <f>IF($A7&gt;БД!$Q$14,"",INDEX(БД!J$2:J$13,MATCH($A7,БД!$Q$2:$Q$13,0)))</f>
        <v/>
      </c>
      <c r="R7" s="4" t="str">
        <f>IF($A7&gt;БД!$Q$14,"",INDEX(БД!K$2:K$13,MATCH($A7,БД!$Q$2:$Q$13,0)))</f>
        <v/>
      </c>
      <c r="S7" s="4" t="str">
        <f>IF($A7&gt;БД!$Q$14,"",INDEX(БД!L$2:L$13,MATCH($A7,БД!$Q$2:$Q$13,0)))</f>
        <v/>
      </c>
      <c r="T7" s="4" t="str">
        <f>IF($A7&gt;БД!$Q$14,"",INDEX(БД!M$2:M$13,MATCH($A7,БД!$Q$2:$Q$13,0)))</f>
        <v/>
      </c>
      <c r="U7" s="4" t="str">
        <f>IF($A7&gt;БД!$Q$14,"",INDEX(БД!N$2:N$13,MATCH($A7,БД!$Q$2:$Q$13,0)))</f>
        <v/>
      </c>
      <c r="V7" s="4" t="str">
        <f>IF($A7&gt;БД!$Q$14,"",INDEX(БД!D$2:D$13,MATCH($A7,БД!$Q$2:$Q$13,0)))</f>
        <v/>
      </c>
      <c r="W7" s="4" t="str">
        <f>IF($A7&gt;БД!$Q$14,"",INDEX(БД!E$2:E$13,MATCH($A7,БД!$Q$2:$Q$13,0)))</f>
        <v/>
      </c>
    </row>
    <row r="8" spans="1:23" ht="15" thickBot="1">
      <c r="A8" s="2">
        <v>6</v>
      </c>
      <c r="B8" s="4" t="str">
        <f>IF($A8&gt;БД!$P$14,"",INDEX(БД!F$2:F$13,MATCH($A8,БД!$P$2:$P$13,0)))</f>
        <v/>
      </c>
      <c r="C8" s="4" t="str">
        <f>IF($A8&gt;БД!$P$14,"",INDEX(БД!G$2:G$13,MATCH($A8,БД!$P$2:$P$13,0)))</f>
        <v/>
      </c>
      <c r="D8" s="4" t="str">
        <f>IF($A8&gt;БД!$P$14,"",INDEX(БД!H$2:H$13,MATCH($A8,БД!$P$2:$P$13,0)))</f>
        <v/>
      </c>
      <c r="E8" s="4" t="str">
        <f>IF($A8&gt;БД!$P$14,"",INDEX(БД!J$2:J$13,MATCH($A8,БД!$P$2:$P$13,0)))</f>
        <v/>
      </c>
      <c r="F8" s="4" t="str">
        <f>IF($A8&gt;БД!$P$14,"",INDEX(БД!K$2:K$13,MATCH($A8,БД!$P$2:$P$13,0)))</f>
        <v/>
      </c>
      <c r="G8" s="4" t="str">
        <f>IF($A8&gt;БД!$P$14,"",INDEX(БД!L$2:L$13,MATCH($A8,БД!$P$2:$P$13,0)))</f>
        <v/>
      </c>
      <c r="H8" s="4" t="str">
        <f>IF($A8&gt;БД!$P$14,"",INDEX(БД!M$2:M$13,MATCH($A8,БД!$P$2:$P$13,0)))</f>
        <v/>
      </c>
      <c r="I8" s="4" t="str">
        <f>IF($A8&gt;БД!$P$14,"",INDEX(БД!N$2:N$13,MATCH($A8,БД!$P$2:$P$13,0)))</f>
        <v/>
      </c>
      <c r="J8" s="4" t="str">
        <f>IF($A8&gt;БД!$P$14,"",INDEX(БД!D$2:D$13,MATCH($A8,БД!$P$2:$P$13,0)))</f>
        <v/>
      </c>
      <c r="K8" s="4" t="str">
        <f>IF($A8&gt;БД!$P$14,"",INDEX(БД!E$2:E$13,MATCH($A8,БД!$P$2:$P$13,0)))</f>
        <v/>
      </c>
      <c r="M8" s="2">
        <v>6</v>
      </c>
      <c r="N8" s="4" t="str">
        <f>IF($A8&gt;БД!$Q$14,"",INDEX(БД!F$2:F$13,MATCH($A8,БД!$Q$2:$Q$13,0)))</f>
        <v/>
      </c>
      <c r="O8" s="4" t="str">
        <f>IF($A8&gt;БД!$Q$14,"",INDEX(БД!G$2:G$13,MATCH($A8,БД!$Q$2:$Q$13,0)))</f>
        <v/>
      </c>
      <c r="P8" s="4" t="str">
        <f>IF($A8&gt;БД!$Q$14,"",INDEX(БД!H$2:H$13,MATCH($A8,БД!$Q$2:$Q$13,0)))</f>
        <v/>
      </c>
      <c r="Q8" s="4" t="str">
        <f>IF($A8&gt;БД!$Q$14,"",INDEX(БД!J$2:J$13,MATCH($A8,БД!$Q$2:$Q$13,0)))</f>
        <v/>
      </c>
      <c r="R8" s="4" t="str">
        <f>IF($A8&gt;БД!$Q$14,"",INDEX(БД!K$2:K$13,MATCH($A8,БД!$Q$2:$Q$13,0)))</f>
        <v/>
      </c>
      <c r="S8" s="4" t="str">
        <f>IF($A8&gt;БД!$Q$14,"",INDEX(БД!L$2:L$13,MATCH($A8,БД!$Q$2:$Q$13,0)))</f>
        <v/>
      </c>
      <c r="T8" s="4" t="str">
        <f>IF($A8&gt;БД!$Q$14,"",INDEX(БД!M$2:M$13,MATCH($A8,БД!$Q$2:$Q$13,0)))</f>
        <v/>
      </c>
      <c r="U8" s="4" t="str">
        <f>IF($A8&gt;БД!$Q$14,"",INDEX(БД!N$2:N$13,MATCH($A8,БД!$Q$2:$Q$13,0)))</f>
        <v/>
      </c>
      <c r="V8" s="4" t="str">
        <f>IF($A8&gt;БД!$Q$14,"",INDEX(БД!D$2:D$13,MATCH($A8,БД!$Q$2:$Q$13,0)))</f>
        <v/>
      </c>
      <c r="W8" s="4" t="str">
        <f>IF($A8&gt;БД!$Q$14,"",INDEX(БД!E$2:E$13,MATCH($A8,БД!$Q$2:$Q$13,0)))</f>
        <v/>
      </c>
    </row>
    <row r="9" spans="1:23" ht="15" thickBot="1">
      <c r="A9" s="2">
        <v>7</v>
      </c>
      <c r="B9" s="4" t="str">
        <f>IF($A9&gt;БД!$P$14,"",INDEX(БД!F$2:F$13,MATCH($A9,БД!$P$2:$P$13,0)))</f>
        <v/>
      </c>
      <c r="C9" s="4" t="str">
        <f>IF($A9&gt;БД!$P$14,"",INDEX(БД!G$2:G$13,MATCH($A9,БД!$P$2:$P$13,0)))</f>
        <v/>
      </c>
      <c r="D9" s="4" t="str">
        <f>IF($A9&gt;БД!$P$14,"",INDEX(БД!H$2:H$13,MATCH($A9,БД!$P$2:$P$13,0)))</f>
        <v/>
      </c>
      <c r="E9" s="4" t="str">
        <f>IF($A9&gt;БД!$P$14,"",INDEX(БД!J$2:J$13,MATCH($A9,БД!$P$2:$P$13,0)))</f>
        <v/>
      </c>
      <c r="F9" s="4" t="str">
        <f>IF($A9&gt;БД!$P$14,"",INDEX(БД!K$2:K$13,MATCH($A9,БД!$P$2:$P$13,0)))</f>
        <v/>
      </c>
      <c r="G9" s="4" t="str">
        <f>IF($A9&gt;БД!$P$14,"",INDEX(БД!L$2:L$13,MATCH($A9,БД!$P$2:$P$13,0)))</f>
        <v/>
      </c>
      <c r="H9" s="4" t="str">
        <f>IF($A9&gt;БД!$P$14,"",INDEX(БД!M$2:M$13,MATCH($A9,БД!$P$2:$P$13,0)))</f>
        <v/>
      </c>
      <c r="I9" s="4" t="str">
        <f>IF($A9&gt;БД!$P$14,"",INDEX(БД!N$2:N$13,MATCH($A9,БД!$P$2:$P$13,0)))</f>
        <v/>
      </c>
      <c r="J9" s="4" t="str">
        <f>IF($A9&gt;БД!$P$14,"",INDEX(БД!D$2:D$13,MATCH($A9,БД!$P$2:$P$13,0)))</f>
        <v/>
      </c>
      <c r="K9" s="4" t="str">
        <f>IF($A9&gt;БД!$P$14,"",INDEX(БД!E$2:E$13,MATCH($A9,БД!$P$2:$P$13,0)))</f>
        <v/>
      </c>
      <c r="M9" s="2">
        <v>7</v>
      </c>
      <c r="N9" s="4" t="str">
        <f>IF($A9&gt;БД!$Q$14,"",INDEX(БД!F$2:F$13,MATCH($A9,БД!$Q$2:$Q$13,0)))</f>
        <v/>
      </c>
      <c r="O9" s="4" t="str">
        <f>IF($A9&gt;БД!$Q$14,"",INDEX(БД!G$2:G$13,MATCH($A9,БД!$Q$2:$Q$13,0)))</f>
        <v/>
      </c>
      <c r="P9" s="4" t="str">
        <f>IF($A9&gt;БД!$Q$14,"",INDEX(БД!H$2:H$13,MATCH($A9,БД!$Q$2:$Q$13,0)))</f>
        <v/>
      </c>
      <c r="Q9" s="4" t="str">
        <f>IF($A9&gt;БД!$Q$14,"",INDEX(БД!J$2:J$13,MATCH($A9,БД!$Q$2:$Q$13,0)))</f>
        <v/>
      </c>
      <c r="R9" s="4" t="str">
        <f>IF($A9&gt;БД!$Q$14,"",INDEX(БД!K$2:K$13,MATCH($A9,БД!$Q$2:$Q$13,0)))</f>
        <v/>
      </c>
      <c r="S9" s="4" t="str">
        <f>IF($A9&gt;БД!$Q$14,"",INDEX(БД!L$2:L$13,MATCH($A9,БД!$Q$2:$Q$13,0)))</f>
        <v/>
      </c>
      <c r="T9" s="4" t="str">
        <f>IF($A9&gt;БД!$Q$14,"",INDEX(БД!M$2:M$13,MATCH($A9,БД!$Q$2:$Q$13,0)))</f>
        <v/>
      </c>
      <c r="U9" s="4" t="str">
        <f>IF($A9&gt;БД!$Q$14,"",INDEX(БД!N$2:N$13,MATCH($A9,БД!$Q$2:$Q$13,0)))</f>
        <v/>
      </c>
      <c r="V9" s="4" t="str">
        <f>IF($A9&gt;БД!$Q$14,"",INDEX(БД!D$2:D$13,MATCH($A9,БД!$Q$2:$Q$13,0)))</f>
        <v/>
      </c>
      <c r="W9" s="4" t="str">
        <f>IF($A9&gt;БД!$Q$14,"",INDEX(БД!E$2:E$13,MATCH($A9,БД!$Q$2:$Q$13,0)))</f>
        <v/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БД</vt:lpstr>
      <vt:lpstr>Сводная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Межевикин Павел</dc:creator>
  <cp:lastModifiedBy>Rustem</cp:lastModifiedBy>
  <dcterms:created xsi:type="dcterms:W3CDTF">2013-06-21T10:40:33Z</dcterms:created>
  <dcterms:modified xsi:type="dcterms:W3CDTF">2013-07-09T18:59:10Z</dcterms:modified>
</cp:coreProperties>
</file>