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28800" windowHeight="1206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" i="2" l="1"/>
  <c r="F3" i="2"/>
  <c r="G3" i="2"/>
  <c r="E4" i="2"/>
  <c r="F4" i="2"/>
  <c r="G4" i="2"/>
  <c r="E5" i="2"/>
  <c r="F5" i="2"/>
  <c r="G5" i="2"/>
  <c r="E6" i="2"/>
  <c r="F6" i="2"/>
  <c r="G6" i="2"/>
  <c r="E7" i="2"/>
  <c r="F7" i="2"/>
  <c r="G7" i="2"/>
  <c r="E8" i="2"/>
  <c r="F8" i="2"/>
  <c r="G8" i="2"/>
  <c r="F2" i="2"/>
  <c r="G2" i="2"/>
  <c r="E2" i="2"/>
  <c r="D3" i="2"/>
  <c r="D4" i="2"/>
  <c r="D5" i="2"/>
  <c r="D6" i="2"/>
  <c r="D7" i="2"/>
  <c r="D8" i="2"/>
  <c r="D2" i="2"/>
  <c r="C4" i="2"/>
  <c r="C5" i="2"/>
  <c r="C6" i="2"/>
  <c r="C7" i="2"/>
  <c r="C8" i="2"/>
  <c r="C3" i="2"/>
  <c r="C2" i="2"/>
  <c r="B3" i="2"/>
  <c r="B4" i="2"/>
  <c r="B5" i="2"/>
  <c r="B6" i="2"/>
  <c r="B7" i="2"/>
  <c r="B8" i="2"/>
  <c r="B2" i="2"/>
  <c r="A3" i="2"/>
  <c r="A4" i="2"/>
  <c r="A5" i="2"/>
  <c r="A6" i="2"/>
  <c r="A7" i="2"/>
  <c r="A8" i="2"/>
  <c r="A2" i="2"/>
</calcChain>
</file>

<file path=xl/sharedStrings.xml><?xml version="1.0" encoding="utf-8"?>
<sst xmlns="http://schemas.openxmlformats.org/spreadsheetml/2006/main" count="43" uniqueCount="21">
  <si>
    <t>ID</t>
  </si>
  <si>
    <t>Код товара</t>
  </si>
  <si>
    <t>Наименование товара</t>
  </si>
  <si>
    <t>Произв.сокр.</t>
  </si>
  <si>
    <t>1917863 /17122 /29239</t>
  </si>
  <si>
    <t>SKP ИГОРА БОНАХРОМ Краска для бровей и ресниц Черный</t>
  </si>
  <si>
    <t>4SKP</t>
  </si>
  <si>
    <t>1917857 /29243 /17123</t>
  </si>
  <si>
    <t>SKP ИГОРА БОНАХРОМ Краска для бровей и ресниц Коричневый</t>
  </si>
  <si>
    <t xml:space="preserve">КРАМЕТ Ножницы парикм.филир. с усил. H-053 </t>
  </si>
  <si>
    <t>1.1КР</t>
  </si>
  <si>
    <t>3905 /10117/24905</t>
  </si>
  <si>
    <t>РАСПРОДАЖА! @ЯГУАР Бритва филир. R1 пластм.</t>
  </si>
  <si>
    <t>3SOL</t>
  </si>
  <si>
    <t>BAB2620E /02620</t>
  </si>
  <si>
    <t>БЕЙБЕЛИСС Фен-щетка Blue Lighting 34 мм, 700Вт синяя</t>
  </si>
  <si>
    <t>3GLS</t>
  </si>
  <si>
    <t>ПМ-1</t>
  </si>
  <si>
    <t>ПМ-2</t>
  </si>
  <si>
    <t>ПМ-3</t>
  </si>
  <si>
    <t xml:space="preserve">Нужно чтобы кол-во позиций с листа1 суммировалось на листе2  в нужный ПМ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</si>
</sst>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14" sqref="F14"/>
    </sheetView>
  </sheetViews>
  <sheetFormatPr defaultRowHeight="15" x14ac:dyDescent="0.25"/>
  <cols>
    <col min="3" max="3" width="72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17</v>
      </c>
      <c r="F1" t="s">
        <v>18</v>
      </c>
      <c r="G1" t="s">
        <v>19</v>
      </c>
    </row>
    <row r="2" spans="1:7" s="1" customFormat="1" x14ac:dyDescent="0.25">
      <c r="A2" s="1">
        <v>14338271</v>
      </c>
      <c r="B2" s="1" t="s">
        <v>4</v>
      </c>
      <c r="C2" s="1" t="s">
        <v>5</v>
      </c>
      <c r="D2" s="1" t="s">
        <v>6</v>
      </c>
      <c r="E2" s="1">
        <v>2</v>
      </c>
    </row>
    <row r="3" spans="1:7" s="1" customFormat="1" x14ac:dyDescent="0.25">
      <c r="A3" s="1">
        <v>14338274</v>
      </c>
      <c r="B3" s="1" t="s">
        <v>7</v>
      </c>
      <c r="C3" s="1" t="s">
        <v>8</v>
      </c>
      <c r="D3" s="1" t="s">
        <v>6</v>
      </c>
      <c r="F3" s="1">
        <v>2</v>
      </c>
    </row>
    <row r="4" spans="1:7" x14ac:dyDescent="0.25">
      <c r="A4">
        <v>14338621</v>
      </c>
      <c r="B4">
        <v>2137</v>
      </c>
      <c r="C4" t="s">
        <v>9</v>
      </c>
      <c r="D4" t="s">
        <v>10</v>
      </c>
    </row>
    <row r="5" spans="1:7" x14ac:dyDescent="0.25">
      <c r="A5">
        <v>14338649</v>
      </c>
      <c r="B5" t="s">
        <v>11</v>
      </c>
      <c r="C5" t="s">
        <v>12</v>
      </c>
      <c r="D5" t="s">
        <v>13</v>
      </c>
    </row>
    <row r="6" spans="1:7" x14ac:dyDescent="0.25">
      <c r="A6">
        <v>14338765</v>
      </c>
      <c r="B6" t="s">
        <v>14</v>
      </c>
      <c r="C6" t="s">
        <v>15</v>
      </c>
      <c r="D6" t="s">
        <v>16</v>
      </c>
    </row>
    <row r="7" spans="1:7" s="1" customFormat="1" x14ac:dyDescent="0.25">
      <c r="A7" s="1">
        <v>14338271</v>
      </c>
      <c r="B7" s="1" t="s">
        <v>4</v>
      </c>
      <c r="C7" s="1" t="s">
        <v>5</v>
      </c>
      <c r="D7" s="1" t="s">
        <v>6</v>
      </c>
      <c r="E7" s="1">
        <v>3</v>
      </c>
    </row>
    <row r="8" spans="1:7" s="1" customFormat="1" x14ac:dyDescent="0.25">
      <c r="A8" s="1">
        <v>14338274</v>
      </c>
      <c r="B8" s="1" t="s">
        <v>7</v>
      </c>
      <c r="C8" s="1" t="s">
        <v>8</v>
      </c>
      <c r="D8" s="1" t="s">
        <v>6</v>
      </c>
      <c r="F8" s="1">
        <v>1</v>
      </c>
    </row>
    <row r="9" spans="1:7" x14ac:dyDescent="0.25">
      <c r="A9">
        <v>14338621</v>
      </c>
      <c r="B9">
        <v>2137</v>
      </c>
      <c r="C9" t="s">
        <v>9</v>
      </c>
      <c r="D9" t="s">
        <v>10</v>
      </c>
    </row>
    <row r="10" spans="1:7" x14ac:dyDescent="0.25">
      <c r="A10">
        <v>14338649</v>
      </c>
      <c r="B10" t="s">
        <v>11</v>
      </c>
      <c r="C10" t="s">
        <v>12</v>
      </c>
      <c r="D10" t="s">
        <v>13</v>
      </c>
    </row>
    <row r="11" spans="1:7" x14ac:dyDescent="0.25">
      <c r="A11">
        <v>14338765</v>
      </c>
      <c r="B11" t="s">
        <v>14</v>
      </c>
      <c r="C11" t="s">
        <v>15</v>
      </c>
      <c r="D11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Zeros="0" tabSelected="1" workbookViewId="0">
      <selection activeCell="E2" sqref="E2:G8"/>
    </sheetView>
  </sheetViews>
  <sheetFormatPr defaultRowHeight="15" x14ac:dyDescent="0.25"/>
  <cols>
    <col min="1" max="1" width="25.7109375" customWidth="1"/>
    <col min="2" max="2" width="20.85546875" bestFit="1" customWidth="1"/>
    <col min="3" max="3" width="83.85546875" customWidth="1"/>
    <col min="4" max="4" width="18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17</v>
      </c>
      <c r="F1" t="s">
        <v>18</v>
      </c>
      <c r="G1" t="s">
        <v>19</v>
      </c>
    </row>
    <row r="2" spans="1:8" ht="15.75" x14ac:dyDescent="0.25">
      <c r="A2" s="2">
        <f>IFERROR(INDEX(Лист1!$A$2:$A$11,_xlfn.AGGREGATE(15,6,(ROW(Лист1!$A$2:$A$11)-ROW(Лист1!$A$2)+1)/(MATCH(Лист1!$A$2:$A$11,Лист1!$A$2:$A$11,0)=ROW(Лист1!$A$2:$A$11)-ROW(Лист1!$A$2)+1),ROWS(Лист1!$A$2:'Лист1'!$A2))),"")</f>
        <v>14338271</v>
      </c>
      <c r="B2" s="1" t="str">
        <f>IFERROR(VLOOKUP($A2,Лист1!$A$2:$D$11,2,0),"")</f>
        <v>1917863 /17122 /29239</v>
      </c>
      <c r="C2" s="1" t="str">
        <f>IFERROR(VLOOKUP($A2,Лист1!$A$2:$D$11,3,0),"")</f>
        <v>SKP ИГОРА БОНАХРОМ Краска для бровей и ресниц Черный</v>
      </c>
      <c r="D2" s="1" t="str">
        <f>IFERROR(VLOOKUP($A2,Лист1!$A$2:$D$11,4,0),"")</f>
        <v>4SKP</v>
      </c>
      <c r="E2" s="1">
        <f>IFERROR(SUMPRODUCT(($A2=Лист1!$A$2:$A$11)*(E$1=Лист1!$E$1:$G$1)*Лист1!$E$2:$G$11),"")</f>
        <v>5</v>
      </c>
      <c r="F2" s="1">
        <f>IFERROR(SUMPRODUCT(($A2=Лист1!$A$2:$A$11)*(F$1=Лист1!$E$1:$G$1)*Лист1!$E$2:$G$11),"")</f>
        <v>0</v>
      </c>
      <c r="G2" s="1">
        <f>IFERROR(SUMPRODUCT(($A2=Лист1!$A$2:$A$11)*(G$1=Лист1!$E$1:$G$1)*Лист1!$E$2:$G$11),"")</f>
        <v>0</v>
      </c>
    </row>
    <row r="3" spans="1:8" ht="15.75" x14ac:dyDescent="0.25">
      <c r="A3" s="2">
        <f>IFERROR(INDEX(Лист1!$A$2:$A$11,_xlfn.AGGREGATE(15,6,(ROW(Лист1!$A$2:$A$11)-ROW(Лист1!$A$2)+1)/(MATCH(Лист1!$A$2:$A$11,Лист1!$A$2:$A$11,0)=ROW(Лист1!$A$2:$A$11)-ROW(Лист1!$A$2)+1),ROWS(Лист1!$A$2:'Лист1'!$A3))),"")</f>
        <v>14338274</v>
      </c>
      <c r="B3" s="1" t="str">
        <f>IFERROR(VLOOKUP($A3,Лист1!$A$2:$D$11,2,0),"")</f>
        <v>1917857 /29243 /17123</v>
      </c>
      <c r="C3" s="1" t="str">
        <f>IFERROR(VLOOKUP($A3,Лист1!$A$2:$D$11,3,0),"")</f>
        <v>SKP ИГОРА БОНАХРОМ Краска для бровей и ресниц Коричневый</v>
      </c>
      <c r="D3" s="1" t="str">
        <f>IFERROR(VLOOKUP($A3,Лист1!$A$2:$D$11,4,0),"")</f>
        <v>4SKP</v>
      </c>
      <c r="E3" s="1">
        <f>IFERROR(SUMPRODUCT(($A3=Лист1!$A$2:$A$11)*(E$1=Лист1!$E$1:$G$1)*Лист1!$E$2:$G$11),"")</f>
        <v>0</v>
      </c>
      <c r="F3" s="1">
        <f>IFERROR(SUMPRODUCT(($A3=Лист1!$A$2:$A$11)*(F$1=Лист1!$E$1:$G$1)*Лист1!$E$2:$G$11),"")</f>
        <v>3</v>
      </c>
      <c r="G3" s="1">
        <f>IFERROR(SUMPRODUCT(($A3=Лист1!$A$2:$A$11)*(G$1=Лист1!$E$1:$G$1)*Лист1!$E$2:$G$11),"")</f>
        <v>0</v>
      </c>
      <c r="H3" t="s">
        <v>20</v>
      </c>
    </row>
    <row r="4" spans="1:8" ht="15.75" x14ac:dyDescent="0.25">
      <c r="A4" s="2">
        <f>IFERROR(INDEX(Лист1!$A$2:$A$11,_xlfn.AGGREGATE(15,6,(ROW(Лист1!$A$2:$A$11)-ROW(Лист1!$A$2)+1)/(MATCH(Лист1!$A$2:$A$11,Лист1!$A$2:$A$11,0)=ROW(Лист1!$A$2:$A$11)-ROW(Лист1!$A$2)+1),ROWS(Лист1!$A$2:'Лист1'!$A4))),"")</f>
        <v>14338621</v>
      </c>
      <c r="B4" s="1">
        <f>IFERROR(VLOOKUP($A4,Лист1!$A$2:$D$11,2,0),"")</f>
        <v>2137</v>
      </c>
      <c r="C4" s="1" t="str">
        <f>IFERROR(VLOOKUP($A4,Лист1!$A$2:$D$11,3,0),"")</f>
        <v xml:space="preserve">КРАМЕТ Ножницы парикм.филир. с усил. H-053 </v>
      </c>
      <c r="D4" s="1" t="str">
        <f>IFERROR(VLOOKUP($A4,Лист1!$A$2:$D$11,4,0),"")</f>
        <v>1.1КР</v>
      </c>
      <c r="E4" s="1">
        <f>IFERROR(SUMPRODUCT(($A4=Лист1!$A$2:$A$11)*(E$1=Лист1!$E$1:$G$1)*Лист1!$E$2:$G$11),"")</f>
        <v>0</v>
      </c>
      <c r="F4" s="1">
        <f>IFERROR(SUMPRODUCT(($A4=Лист1!$A$2:$A$11)*(F$1=Лист1!$E$1:$G$1)*Лист1!$E$2:$G$11),"")</f>
        <v>0</v>
      </c>
      <c r="G4" s="1">
        <f>IFERROR(SUMPRODUCT(($A4=Лист1!$A$2:$A$11)*(G$1=Лист1!$E$1:$G$1)*Лист1!$E$2:$G$11),"")</f>
        <v>0</v>
      </c>
    </row>
    <row r="5" spans="1:8" ht="15.75" x14ac:dyDescent="0.25">
      <c r="A5" s="2">
        <f>IFERROR(INDEX(Лист1!$A$2:$A$11,_xlfn.AGGREGATE(15,6,(ROW(Лист1!$A$2:$A$11)-ROW(Лист1!$A$2)+1)/(MATCH(Лист1!$A$2:$A$11,Лист1!$A$2:$A$11,0)=ROW(Лист1!$A$2:$A$11)-ROW(Лист1!$A$2)+1),ROWS(Лист1!$A$2:'Лист1'!$A5))),"")</f>
        <v>14338649</v>
      </c>
      <c r="B5" s="1" t="str">
        <f>IFERROR(VLOOKUP($A5,Лист1!$A$2:$D$11,2,0),"")</f>
        <v>3905 /10117/24905</v>
      </c>
      <c r="C5" s="1" t="str">
        <f>IFERROR(VLOOKUP($A5,Лист1!$A$2:$D$11,3,0),"")</f>
        <v>РАСПРОДАЖА! @ЯГУАР Бритва филир. R1 пластм.</v>
      </c>
      <c r="D5" s="1" t="str">
        <f>IFERROR(VLOOKUP($A5,Лист1!$A$2:$D$11,4,0),"")</f>
        <v>3SOL</v>
      </c>
      <c r="E5" s="1">
        <f>IFERROR(SUMPRODUCT(($A5=Лист1!$A$2:$A$11)*(E$1=Лист1!$E$1:$G$1)*Лист1!$E$2:$G$11),"")</f>
        <v>0</v>
      </c>
      <c r="F5" s="1">
        <f>IFERROR(SUMPRODUCT(($A5=Лист1!$A$2:$A$11)*(F$1=Лист1!$E$1:$G$1)*Лист1!$E$2:$G$11),"")</f>
        <v>0</v>
      </c>
      <c r="G5" s="1">
        <f>IFERROR(SUMPRODUCT(($A5=Лист1!$A$2:$A$11)*(G$1=Лист1!$E$1:$G$1)*Лист1!$E$2:$G$11),"")</f>
        <v>0</v>
      </c>
    </row>
    <row r="6" spans="1:8" ht="15.75" x14ac:dyDescent="0.25">
      <c r="A6" s="2">
        <f>IFERROR(INDEX(Лист1!$A$2:$A$11,_xlfn.AGGREGATE(15,6,(ROW(Лист1!$A$2:$A$11)-ROW(Лист1!$A$2)+1)/(MATCH(Лист1!$A$2:$A$11,Лист1!$A$2:$A$11,0)=ROW(Лист1!$A$2:$A$11)-ROW(Лист1!$A$2)+1),ROWS(Лист1!$A$2:'Лист1'!$A6))),"")</f>
        <v>14338765</v>
      </c>
      <c r="B6" s="1" t="str">
        <f>IFERROR(VLOOKUP($A6,Лист1!$A$2:$D$11,2,0),"")</f>
        <v>BAB2620E /02620</v>
      </c>
      <c r="C6" s="1" t="str">
        <f>IFERROR(VLOOKUP($A6,Лист1!$A$2:$D$11,3,0),"")</f>
        <v>БЕЙБЕЛИСС Фен-щетка Blue Lighting 34 мм, 700Вт синяя</v>
      </c>
      <c r="D6" s="1" t="str">
        <f>IFERROR(VLOOKUP($A6,Лист1!$A$2:$D$11,4,0),"")</f>
        <v>3GLS</v>
      </c>
      <c r="E6" s="1">
        <f>IFERROR(SUMPRODUCT(($A6=Лист1!$A$2:$A$11)*(E$1=Лист1!$E$1:$G$1)*Лист1!$E$2:$G$11),"")</f>
        <v>0</v>
      </c>
      <c r="F6" s="1">
        <f>IFERROR(SUMPRODUCT(($A6=Лист1!$A$2:$A$11)*(F$1=Лист1!$E$1:$G$1)*Лист1!$E$2:$G$11),"")</f>
        <v>0</v>
      </c>
      <c r="G6" s="1">
        <f>IFERROR(SUMPRODUCT(($A6=Лист1!$A$2:$A$11)*(G$1=Лист1!$E$1:$G$1)*Лист1!$E$2:$G$11),"")</f>
        <v>0</v>
      </c>
    </row>
    <row r="7" spans="1:8" ht="15.75" x14ac:dyDescent="0.25">
      <c r="A7" s="2" t="str">
        <f>IFERROR(INDEX(Лист1!$A$2:$A$11,_xlfn.AGGREGATE(15,6,(ROW(Лист1!$A$2:$A$11)-ROW(Лист1!$A$2)+1)/(MATCH(Лист1!$A$2:$A$11,Лист1!$A$2:$A$11,0)=ROW(Лист1!$A$2:$A$11)-ROW(Лист1!$A$2)+1),ROWS(Лист1!$A$2:'Лист1'!$A7))),"")</f>
        <v/>
      </c>
      <c r="B7" s="1" t="str">
        <f>IFERROR(VLOOKUP($A7,Лист1!$A$2:$D$11,2,0),"")</f>
        <v/>
      </c>
      <c r="C7" s="1" t="str">
        <f>IFERROR(VLOOKUP($A7,Лист1!$A$2:$D$11,3,0),"")</f>
        <v/>
      </c>
      <c r="D7" s="1" t="str">
        <f>IFERROR(VLOOKUP($A7,Лист1!$A$2:$D$11,4,0),"")</f>
        <v/>
      </c>
      <c r="E7" s="1">
        <f>IFERROR(SUMPRODUCT(($A7=Лист1!$A$2:$A$11)*(E$1=Лист1!$E$1:$G$1)*Лист1!$E$2:$G$11),"")</f>
        <v>0</v>
      </c>
      <c r="F7" s="1">
        <f>IFERROR(SUMPRODUCT(($A7=Лист1!$A$2:$A$11)*(F$1=Лист1!$E$1:$G$1)*Лист1!$E$2:$G$11),"")</f>
        <v>0</v>
      </c>
      <c r="G7" s="1">
        <f>IFERROR(SUMPRODUCT(($A7=Лист1!$A$2:$A$11)*(G$1=Лист1!$E$1:$G$1)*Лист1!$E$2:$G$11),"")</f>
        <v>0</v>
      </c>
    </row>
    <row r="8" spans="1:8" ht="15.75" x14ac:dyDescent="0.25">
      <c r="A8" s="2" t="str">
        <f>IFERROR(INDEX(Лист1!$A$2:$A$11,_xlfn.AGGREGATE(15,6,(ROW(Лист1!$A$2:$A$11)-ROW(Лист1!$A$2)+1)/(MATCH(Лист1!$A$2:$A$11,Лист1!$A$2:$A$11,0)=ROW(Лист1!$A$2:$A$11)-ROW(Лист1!$A$2)+1),ROWS(Лист1!$A$2:'Лист1'!$A8))),"")</f>
        <v/>
      </c>
      <c r="B8" s="1" t="str">
        <f>IFERROR(VLOOKUP($A8,Лист1!$A$2:$D$11,2,0),"")</f>
        <v/>
      </c>
      <c r="C8" s="1" t="str">
        <f>IFERROR(VLOOKUP($A8,Лист1!$A$2:$D$11,3,0),"")</f>
        <v/>
      </c>
      <c r="D8" s="1" t="str">
        <f>IFERROR(VLOOKUP($A8,Лист1!$A$2:$D$11,4,0),"")</f>
        <v/>
      </c>
      <c r="E8" s="1">
        <f>IFERROR(SUMPRODUCT(($A8=Лист1!$A$2:$A$11)*(E$1=Лист1!$E$1:$G$1)*Лист1!$E$2:$G$11),"")</f>
        <v>0</v>
      </c>
      <c r="F8" s="1">
        <f>IFERROR(SUMPRODUCT(($A8=Лист1!$A$2:$A$11)*(F$1=Лист1!$E$1:$G$1)*Лист1!$E$2:$G$11),"")</f>
        <v>0</v>
      </c>
      <c r="G8" s="1">
        <f>IFERROR(SUMPRODUCT(($A8=Лист1!$A$2:$A$11)*(G$1=Лист1!$E$1:$G$1)*Лист1!$E$2:$G$11),"")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Sklad-1</dc:creator>
  <cp:lastModifiedBy>Firsov Alexey</cp:lastModifiedBy>
  <dcterms:created xsi:type="dcterms:W3CDTF">2022-12-20T05:33:32Z</dcterms:created>
  <dcterms:modified xsi:type="dcterms:W3CDTF">2022-12-20T06:22:40Z</dcterms:modified>
</cp:coreProperties>
</file>