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80" yWindow="-120" windowWidth="20730" windowHeight="11760"/>
  </bookViews>
  <sheets>
    <sheet name="Лист1" sheetId="1" r:id="rId1"/>
  </sheets>
  <definedNames>
    <definedName name="_xlnm._FilterDatabase" localSheetId="0" hidden="1">Лист1!$B$1:$E$28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" i="1" l="1" a="1"/>
  <c r="I4" i="1" s="1"/>
  <c r="I5" i="1" a="1"/>
  <c r="I5" i="1" s="1"/>
  <c r="I6" i="1" a="1"/>
  <c r="I6" i="1" s="1"/>
  <c r="I7" i="1" a="1"/>
  <c r="I7" i="1" s="1"/>
  <c r="I8" i="1" a="1"/>
  <c r="I8" i="1" s="1"/>
  <c r="I9" i="1" a="1"/>
  <c r="I9" i="1" s="1"/>
  <c r="I10" i="1" a="1"/>
  <c r="I10" i="1" s="1"/>
  <c r="I11" i="1" a="1"/>
  <c r="I11" i="1" s="1"/>
  <c r="I12" i="1" a="1"/>
  <c r="I12" i="1" s="1"/>
  <c r="I13" i="1" a="1"/>
  <c r="I13" i="1" s="1"/>
  <c r="I14" i="1" a="1"/>
  <c r="I14" i="1" s="1"/>
  <c r="I15" i="1" a="1"/>
  <c r="I15" i="1" s="1"/>
  <c r="I16" i="1" a="1"/>
  <c r="I16" i="1" s="1"/>
  <c r="I17" i="1" a="1"/>
  <c r="I17" i="1" s="1"/>
  <c r="I18" i="1" a="1"/>
  <c r="I18" i="1" s="1"/>
  <c r="I19" i="1" a="1"/>
  <c r="I19" i="1" s="1"/>
  <c r="I20" i="1" a="1"/>
  <c r="I20" i="1" s="1"/>
  <c r="I21" i="1" a="1"/>
  <c r="I21" i="1" s="1"/>
  <c r="I22" i="1" a="1"/>
  <c r="I22" i="1" s="1"/>
  <c r="I23" i="1" a="1"/>
  <c r="I23" i="1" s="1"/>
  <c r="I24" i="1" a="1"/>
  <c r="I24" i="1" s="1"/>
  <c r="I25" i="1" a="1"/>
  <c r="I25" i="1" s="1"/>
  <c r="I26" i="1" a="1"/>
  <c r="I26" i="1" s="1"/>
  <c r="I27" i="1" a="1"/>
  <c r="I27" i="1" s="1"/>
  <c r="I28" i="1" a="1"/>
  <c r="I28" i="1" s="1"/>
  <c r="I3" i="1" a="1"/>
  <c r="I3" i="1" s="1"/>
  <c r="H4" i="1" a="1"/>
  <c r="H4" i="1" s="1"/>
  <c r="H5" i="1" a="1"/>
  <c r="H5" i="1"/>
  <c r="H6" i="1" a="1"/>
  <c r="H6" i="1"/>
  <c r="H7" i="1" a="1"/>
  <c r="H7" i="1" s="1"/>
  <c r="H8" i="1" a="1"/>
  <c r="H8" i="1" s="1"/>
  <c r="H9" i="1" a="1"/>
  <c r="H9" i="1"/>
  <c r="H10" i="1" a="1"/>
  <c r="H10" i="1" s="1"/>
  <c r="H11" i="1" a="1"/>
  <c r="H11" i="1"/>
  <c r="H12" i="1" a="1"/>
  <c r="H12" i="1" s="1"/>
  <c r="H13" i="1" a="1"/>
  <c r="H13" i="1"/>
  <c r="H14" i="1" a="1"/>
  <c r="H14" i="1" s="1"/>
  <c r="H15" i="1" a="1"/>
  <c r="H15" i="1"/>
  <c r="H16" i="1" a="1"/>
  <c r="H16" i="1" s="1"/>
  <c r="H17" i="1" a="1"/>
  <c r="H17" i="1"/>
  <c r="H18" i="1" a="1"/>
  <c r="H18" i="1" s="1"/>
  <c r="H19" i="1" a="1"/>
  <c r="H19" i="1"/>
  <c r="H20" i="1" a="1"/>
  <c r="H20" i="1" s="1"/>
  <c r="H21" i="1" a="1"/>
  <c r="H21" i="1"/>
  <c r="H22" i="1" a="1"/>
  <c r="H22" i="1" s="1"/>
  <c r="H23" i="1" a="1"/>
  <c r="H23" i="1"/>
  <c r="H24" i="1" a="1"/>
  <c r="H24" i="1" s="1"/>
  <c r="H25" i="1" a="1"/>
  <c r="H25" i="1"/>
  <c r="H26" i="1" a="1"/>
  <c r="H26" i="1" s="1"/>
  <c r="H27" i="1" a="1"/>
  <c r="H27" i="1"/>
  <c r="H28" i="1" a="1"/>
  <c r="H28" i="1" s="1"/>
  <c r="H3" i="1" a="1"/>
  <c r="H3" i="1" s="1"/>
  <c r="G21" i="1" a="1"/>
  <c r="G21" i="1" s="1"/>
  <c r="G22" i="1" a="1"/>
  <c r="G22" i="1" s="1"/>
  <c r="G23" i="1" a="1"/>
  <c r="G23" i="1" s="1"/>
  <c r="G24" i="1" a="1"/>
  <c r="G24" i="1" s="1"/>
  <c r="G25" i="1" a="1"/>
  <c r="G25" i="1" s="1"/>
  <c r="G26" i="1" a="1"/>
  <c r="G26" i="1" s="1"/>
  <c r="G27" i="1" a="1"/>
  <c r="G27" i="1" s="1"/>
  <c r="G28" i="1" a="1"/>
  <c r="G28" i="1" s="1"/>
  <c r="G4" i="1" a="1"/>
  <c r="G4" i="1" s="1"/>
  <c r="G5" i="1" a="1"/>
  <c r="G5" i="1" s="1"/>
  <c r="G6" i="1" a="1"/>
  <c r="G6" i="1" s="1"/>
  <c r="G7" i="1" a="1"/>
  <c r="G7" i="1" s="1"/>
  <c r="G8" i="1" a="1"/>
  <c r="G8" i="1" s="1"/>
  <c r="G9" i="1" a="1"/>
  <c r="G9" i="1" s="1"/>
  <c r="G10" i="1" a="1"/>
  <c r="G10" i="1" s="1"/>
  <c r="G11" i="1" a="1"/>
  <c r="G11" i="1" s="1"/>
  <c r="G12" i="1" a="1"/>
  <c r="G12" i="1" s="1"/>
  <c r="G13" i="1" a="1"/>
  <c r="G13" i="1" s="1"/>
  <c r="G14" i="1" a="1"/>
  <c r="G14" i="1" s="1"/>
  <c r="G15" i="1" a="1"/>
  <c r="G15" i="1" s="1"/>
  <c r="G16" i="1" a="1"/>
  <c r="G16" i="1" s="1"/>
  <c r="G17" i="1" a="1"/>
  <c r="G17" i="1" s="1"/>
  <c r="G18" i="1" a="1"/>
  <c r="G18" i="1" s="1"/>
  <c r="G19" i="1" a="1"/>
  <c r="G19" i="1" s="1"/>
  <c r="G20" i="1" a="1"/>
  <c r="G20" i="1" s="1"/>
  <c r="G3" i="1" a="1"/>
  <c r="G3" i="1" s="1"/>
  <c r="K3" i="1" l="1" a="1"/>
  <c r="K3" i="1" s="1"/>
  <c r="L4" i="1" l="1" a="1"/>
  <c r="L4" i="1" s="1"/>
  <c r="L5" i="1" a="1"/>
  <c r="L5" i="1" s="1"/>
  <c r="L6" i="1" a="1"/>
  <c r="L6" i="1" s="1"/>
  <c r="L7" i="1" a="1"/>
  <c r="L7" i="1" s="1"/>
  <c r="L8" i="1" a="1"/>
  <c r="L8" i="1" s="1"/>
  <c r="L9" i="1" a="1"/>
  <c r="L9" i="1" s="1"/>
  <c r="L10" i="1" a="1"/>
  <c r="L10" i="1" s="1"/>
  <c r="L11" i="1" a="1"/>
  <c r="L11" i="1" s="1"/>
  <c r="L12" i="1" a="1"/>
  <c r="L12" i="1" s="1"/>
  <c r="L13" i="1" a="1"/>
  <c r="L13" i="1" s="1"/>
  <c r="L14" i="1" a="1"/>
  <c r="L14" i="1" s="1"/>
  <c r="L15" i="1" a="1"/>
  <c r="L15" i="1" s="1"/>
  <c r="L16" i="1" a="1"/>
  <c r="L16" i="1" s="1"/>
  <c r="L17" i="1" a="1"/>
  <c r="L17" i="1" s="1"/>
  <c r="L18" i="1" a="1"/>
  <c r="L18" i="1" s="1"/>
  <c r="L19" i="1" a="1"/>
  <c r="L19" i="1" s="1"/>
  <c r="L20" i="1" a="1"/>
  <c r="L20" i="1" s="1"/>
  <c r="L21" i="1" a="1"/>
  <c r="L21" i="1" s="1"/>
  <c r="L22" i="1" a="1"/>
  <c r="L22" i="1" s="1"/>
  <c r="L23" i="1" a="1"/>
  <c r="L23" i="1" s="1"/>
  <c r="L24" i="1" a="1"/>
  <c r="L24" i="1" s="1"/>
  <c r="L25" i="1" a="1"/>
  <c r="L25" i="1" s="1"/>
  <c r="L26" i="1" a="1"/>
  <c r="L26" i="1" s="1"/>
  <c r="L27" i="1" a="1"/>
  <c r="L27" i="1" s="1"/>
  <c r="L3" i="1" a="1"/>
  <c r="L3" i="1" s="1"/>
  <c r="K4" i="1" a="1"/>
  <c r="K4" i="1" s="1"/>
  <c r="K5" i="1" a="1"/>
  <c r="K5" i="1" s="1"/>
  <c r="K6" i="1" a="1"/>
  <c r="K6" i="1" s="1"/>
  <c r="K7" i="1" a="1"/>
  <c r="K7" i="1" s="1"/>
  <c r="K8" i="1" a="1"/>
  <c r="K8" i="1" s="1"/>
  <c r="K9" i="1" a="1"/>
  <c r="K9" i="1" s="1"/>
  <c r="K10" i="1" a="1"/>
  <c r="K10" i="1" s="1"/>
  <c r="K11" i="1" a="1"/>
  <c r="K11" i="1" s="1"/>
  <c r="K12" i="1" a="1"/>
  <c r="K12" i="1" s="1"/>
  <c r="K13" i="1" a="1"/>
  <c r="K13" i="1" s="1"/>
  <c r="K14" i="1" a="1"/>
  <c r="K14" i="1" s="1"/>
  <c r="K15" i="1" a="1"/>
  <c r="K15" i="1" s="1"/>
  <c r="K16" i="1" a="1"/>
  <c r="K16" i="1" s="1"/>
  <c r="K17" i="1" a="1"/>
  <c r="K17" i="1" s="1"/>
  <c r="K18" i="1" a="1"/>
  <c r="K18" i="1" s="1"/>
  <c r="K19" i="1" a="1"/>
  <c r="K19" i="1" s="1"/>
  <c r="K20" i="1" a="1"/>
  <c r="K20" i="1" s="1"/>
  <c r="K21" i="1" a="1"/>
  <c r="K21" i="1" s="1"/>
  <c r="K22" i="1" a="1"/>
  <c r="K22" i="1" s="1"/>
  <c r="K23" i="1" a="1"/>
  <c r="K23" i="1" s="1"/>
  <c r="K24" i="1" a="1"/>
  <c r="K24" i="1" s="1"/>
  <c r="K25" i="1" a="1"/>
  <c r="K25" i="1" s="1"/>
  <c r="K26" i="1" a="1"/>
  <c r="K26" i="1" s="1"/>
  <c r="K27" i="1" a="1"/>
  <c r="K27" i="1" s="1"/>
</calcChain>
</file>

<file path=xl/sharedStrings.xml><?xml version="1.0" encoding="utf-8"?>
<sst xmlns="http://schemas.openxmlformats.org/spreadsheetml/2006/main" count="101" uniqueCount="27">
  <si>
    <t>№</t>
  </si>
  <si>
    <t>Контрагент</t>
  </si>
  <si>
    <t>Статья ДДС</t>
  </si>
  <si>
    <t>Валюта расчетов</t>
  </si>
  <si>
    <t>Сумма платежа, RUB</t>
  </si>
  <si>
    <t>Триваго</t>
  </si>
  <si>
    <t>Руководитель</t>
  </si>
  <si>
    <t>Тендерная площадка</t>
  </si>
  <si>
    <t>Ремонт двигателей</t>
  </si>
  <si>
    <t>Сотрудник 1</t>
  </si>
  <si>
    <t>Сотрудник 2</t>
  </si>
  <si>
    <t>Закупка оборудования (РФ)</t>
  </si>
  <si>
    <t>Услуги сторонних организаций</t>
  </si>
  <si>
    <t>RUB</t>
  </si>
  <si>
    <t>Яндекс,Такси</t>
  </si>
  <si>
    <t>Командировочные расходы</t>
  </si>
  <si>
    <t>Дистрибутор 1</t>
  </si>
  <si>
    <t>Дистрибутор 2</t>
  </si>
  <si>
    <t>Закупка оборудования (импорт)</t>
  </si>
  <si>
    <t>Список 1 (Исключаем командировочные расходы)</t>
  </si>
  <si>
    <t>Список 2 (включаем строки только в сооветствии со списком в колонке P)</t>
  </si>
  <si>
    <t>Комус</t>
  </si>
  <si>
    <t>Канцтовары</t>
  </si>
  <si>
    <t>Дельта</t>
  </si>
  <si>
    <t>Подрядные работы</t>
  </si>
  <si>
    <t>Сигма</t>
  </si>
  <si>
    <t>Сумма платежа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</si>
</sst>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9"/>
      <name val="Arial"/>
      <family val="2"/>
      <charset val="204"/>
    </font>
    <font>
      <sz val="8"/>
      <name val="Calibri"/>
      <family val="2"/>
      <charset val="204"/>
      <scheme val="minor"/>
    </font>
    <font>
      <b/>
      <sz val="9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1" fontId="2" fillId="0" borderId="2" xfId="1" applyNumberFormat="1" applyBorder="1" applyAlignment="1">
      <alignment horizontal="right" vertical="center" wrapText="1" indent="1"/>
    </xf>
    <xf numFmtId="0" fontId="1" fillId="0" borderId="0" xfId="0" applyFont="1"/>
    <xf numFmtId="0" fontId="0" fillId="3" borderId="0" xfId="0" applyFill="1"/>
    <xf numFmtId="0" fontId="0" fillId="4" borderId="0" xfId="0" applyFill="1"/>
    <xf numFmtId="0" fontId="0" fillId="5" borderId="4" xfId="0" applyFill="1" applyBorder="1"/>
    <xf numFmtId="0" fontId="3" fillId="2" borderId="1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abSelected="1" topLeftCell="B1" workbookViewId="0">
      <selection activeCell="I3" sqref="I3:I28"/>
    </sheetView>
  </sheetViews>
  <sheetFormatPr defaultRowHeight="15" x14ac:dyDescent="0.25"/>
  <cols>
    <col min="2" max="2" width="17.5703125" customWidth="1"/>
    <col min="3" max="3" width="23" customWidth="1"/>
    <col min="5" max="5" width="13.28515625" customWidth="1"/>
    <col min="7" max="7" width="27.7109375" customWidth="1"/>
    <col min="8" max="8" width="30" customWidth="1"/>
    <col min="9" max="10" width="19.28515625" customWidth="1"/>
    <col min="11" max="11" width="15.7109375" customWidth="1"/>
    <col min="12" max="12" width="16.7109375" customWidth="1"/>
    <col min="16" max="16" width="19.42578125" customWidth="1"/>
  </cols>
  <sheetData>
    <row r="1" spans="1:16" x14ac:dyDescent="0.25">
      <c r="A1" s="6" t="s">
        <v>0</v>
      </c>
      <c r="B1" s="6" t="s">
        <v>1</v>
      </c>
      <c r="C1" s="6" t="s">
        <v>2</v>
      </c>
      <c r="D1" s="8" t="s">
        <v>3</v>
      </c>
      <c r="E1" s="10" t="s">
        <v>26</v>
      </c>
      <c r="G1" s="2" t="s">
        <v>19</v>
      </c>
      <c r="K1" s="2" t="s">
        <v>20</v>
      </c>
    </row>
    <row r="2" spans="1:16" x14ac:dyDescent="0.25">
      <c r="A2" s="7"/>
      <c r="B2" s="7"/>
      <c r="C2" s="7"/>
      <c r="D2" s="9"/>
      <c r="E2" s="9" t="s">
        <v>4</v>
      </c>
      <c r="G2" s="3" t="s">
        <v>1</v>
      </c>
      <c r="H2" s="3" t="s">
        <v>2</v>
      </c>
      <c r="I2" s="3" t="s">
        <v>26</v>
      </c>
      <c r="K2" s="3" t="s">
        <v>1</v>
      </c>
      <c r="L2" s="3" t="s">
        <v>26</v>
      </c>
    </row>
    <row r="3" spans="1:16" ht="22.5" x14ac:dyDescent="0.25">
      <c r="A3" s="1">
        <v>1</v>
      </c>
      <c r="B3" s="1" t="s">
        <v>5</v>
      </c>
      <c r="C3" s="1" t="s">
        <v>11</v>
      </c>
      <c r="D3" s="1" t="s">
        <v>13</v>
      </c>
      <c r="E3" s="1">
        <v>2256</v>
      </c>
      <c r="G3" s="5" t="str">
        <f t="array" ref="G3">IFERROR(INDEX($B$1:$B$28,SMALL(IF($C$3:$C$28&lt;&gt;"Командировочные расходы",ROW($C$3:$C$28),""),ROW(G1))),"")</f>
        <v>Триваго</v>
      </c>
      <c r="H3" s="5" t="str">
        <f t="array" ref="H3">IFERROR(INDEX($C$1:$C$28,SMALL(IF($C$3:$C$28&lt;&gt;"Командировочные расходы",ROW($C$3:$C$28),""),ROW(H1))),"")</f>
        <v>Закупка оборудования (РФ)</v>
      </c>
      <c r="I3" s="5">
        <f t="array" ref="I3">IFERROR(INDEX($E$1:$E$28,SMALL(IF($C$3:$C$28&lt;&gt;"Командировочные расходы",ROW($C$3:$C$28),""),ROW(I1))),"")</f>
        <v>2256</v>
      </c>
      <c r="K3" s="5" t="str">
        <f t="array" ref="K3">IFERROR(INDEX($B$1:$B$28,SMALL(IF($C$1:$C$28=TRANSPOSE($P$3:$P$6),ROW($C$1:$C$28),""),ROW(G1))),"")</f>
        <v>Триваго</v>
      </c>
      <c r="L3" s="5">
        <f t="array" ref="L3">IFERROR(INDEX($E$1:$E$28,SMALL(IF($C$1:$C$28=TRANSPOSE($P$3:$P$6),ROW($C$1:$C$28),""),ROW(G1))),"")</f>
        <v>2256</v>
      </c>
      <c r="P3" s="1" t="s">
        <v>11</v>
      </c>
    </row>
    <row r="4" spans="1:16" ht="22.5" x14ac:dyDescent="0.25">
      <c r="A4" s="1">
        <v>2</v>
      </c>
      <c r="B4" s="1" t="s">
        <v>5</v>
      </c>
      <c r="C4" s="1" t="s">
        <v>11</v>
      </c>
      <c r="D4" s="1" t="s">
        <v>13</v>
      </c>
      <c r="E4" s="1">
        <v>4720</v>
      </c>
      <c r="G4" s="5" t="str">
        <f t="array" ref="G4">IFERROR(INDEX($B$1:$B$28,SMALL(IF($C$3:$C$28&lt;&gt;"Командировочные расходы",ROW($C$3:$C$28),""),ROW(G2))),"")</f>
        <v>Триваго</v>
      </c>
      <c r="H4" s="5" t="str">
        <f t="array" ref="H4">IFERROR(INDEX($C$1:$C$28,SMALL(IF($C$3:$C$28&lt;&gt;"Командировочные расходы",ROW($C$3:$C$28),""),ROW(H2))),"")</f>
        <v>Закупка оборудования (РФ)</v>
      </c>
      <c r="I4" s="5">
        <f t="array" ref="I4">IFERROR(INDEX($E$1:$E$28,SMALL(IF($C$3:$C$28&lt;&gt;"Командировочные расходы",ROW($C$3:$C$28),""),ROW(I2))),"")</f>
        <v>4720</v>
      </c>
      <c r="K4" s="5" t="str">
        <f t="array" ref="K4">IFERROR(INDEX($B$1:$B$28,SMALL(IF($C$1:$C$28=TRANSPOSE($P$3:$P$6),ROW($C$1:$C$28),""),ROW(G2))),"")</f>
        <v>Триваго</v>
      </c>
      <c r="L4" s="5">
        <f t="array" ref="L4">IFERROR(INDEX($E$1:$E$28,SMALL(IF($C$1:$C$28=TRANSPOSE($P$3:$P$6),ROW($C$1:$C$28),""),ROW(G2))),"")</f>
        <v>4720</v>
      </c>
      <c r="P4" s="1" t="s">
        <v>15</v>
      </c>
    </row>
    <row r="5" spans="1:16" ht="22.5" x14ac:dyDescent="0.25">
      <c r="A5" s="1">
        <v>3</v>
      </c>
      <c r="B5" s="1" t="s">
        <v>14</v>
      </c>
      <c r="C5" s="1" t="s">
        <v>15</v>
      </c>
      <c r="D5" s="1" t="s">
        <v>13</v>
      </c>
      <c r="E5" s="1">
        <v>6795.6</v>
      </c>
      <c r="G5" s="5" t="str">
        <f t="array" ref="G5">IFERROR(INDEX($B$1:$B$28,SMALL(IF($C$3:$C$28&lt;&gt;"Командировочные расходы",ROW($C$3:$C$28),""),ROW(G3))),"")</f>
        <v>Триваго</v>
      </c>
      <c r="H5" s="5" t="str">
        <f t="array" ref="H5">IFERROR(INDEX($C$1:$C$28,SMALL(IF($C$3:$C$28&lt;&gt;"Командировочные расходы",ROW($C$3:$C$28),""),ROW(H3))),"")</f>
        <v>Закупка оборудования (РФ)</v>
      </c>
      <c r="I5" s="5">
        <f t="array" ref="I5">IFERROR(INDEX($E$1:$E$28,SMALL(IF($C$3:$C$28&lt;&gt;"Командировочные расходы",ROW($C$3:$C$28),""),ROW(I3))),"")</f>
        <v>1208</v>
      </c>
      <c r="K5" s="5" t="str">
        <f t="array" ref="K5">IFERROR(INDEX($B$1:$B$28,SMALL(IF($C$1:$C$28=TRANSPOSE($P$3:$P$6),ROW($C$1:$C$28),""),ROW(G3))),"")</f>
        <v>Яндекс,Такси</v>
      </c>
      <c r="L5" s="5">
        <f t="array" ref="L5">IFERROR(INDEX($E$1:$E$28,SMALL(IF($C$1:$C$28=TRANSPOSE($P$3:$P$6),ROW($C$1:$C$28),""),ROW(G3))),"")</f>
        <v>6795.6</v>
      </c>
      <c r="P5" s="1" t="s">
        <v>12</v>
      </c>
    </row>
    <row r="6" spans="1:16" ht="22.5" x14ac:dyDescent="0.25">
      <c r="A6" s="1">
        <v>4</v>
      </c>
      <c r="B6" s="1" t="s">
        <v>14</v>
      </c>
      <c r="C6" s="1" t="s">
        <v>15</v>
      </c>
      <c r="D6" s="1" t="s">
        <v>13</v>
      </c>
      <c r="E6" s="1">
        <v>0</v>
      </c>
      <c r="G6" s="5" t="str">
        <f t="array" ref="G6">IFERROR(INDEX($B$1:$B$28,SMALL(IF($C$3:$C$28&lt;&gt;"Командировочные расходы",ROW($C$3:$C$28),""),ROW(G4))),"")</f>
        <v>Тендерная площадка</v>
      </c>
      <c r="H6" s="5" t="str">
        <f t="array" ref="H6">IFERROR(INDEX($C$1:$C$28,SMALL(IF($C$3:$C$28&lt;&gt;"Командировочные расходы",ROW($C$3:$C$28),""),ROW(H4))),"")</f>
        <v>Услуги сторонних организаций</v>
      </c>
      <c r="I6" s="5">
        <f t="array" ref="I6">IFERROR(INDEX($E$1:$E$28,SMALL(IF($C$3:$C$28&lt;&gt;"Командировочные расходы",ROW($C$3:$C$28),""),ROW(I4))),"")</f>
        <v>6000</v>
      </c>
      <c r="K6" s="5" t="str">
        <f t="array" ref="K6">IFERROR(INDEX($B$1:$B$28,SMALL(IF($C$1:$C$28=TRANSPOSE($P$3:$P$6),ROW($C$1:$C$28),""),ROW(G4))),"")</f>
        <v>Яндекс,Такси</v>
      </c>
      <c r="L6" s="5">
        <f t="array" ref="L6">IFERROR(INDEX($E$1:$E$28,SMALL(IF($C$1:$C$28=TRANSPOSE($P$3:$P$6),ROW($C$1:$C$28),""),ROW(G4))),"")</f>
        <v>0</v>
      </c>
      <c r="P6" s="1" t="s">
        <v>24</v>
      </c>
    </row>
    <row r="7" spans="1:16" ht="22.5" x14ac:dyDescent="0.25">
      <c r="A7" s="1">
        <v>5</v>
      </c>
      <c r="B7" s="1" t="s">
        <v>6</v>
      </c>
      <c r="C7" s="1" t="s">
        <v>15</v>
      </c>
      <c r="D7" s="1" t="s">
        <v>13</v>
      </c>
      <c r="E7" s="1">
        <v>1500</v>
      </c>
      <c r="G7" s="5" t="str">
        <f t="array" ref="G7">IFERROR(INDEX($B$1:$B$28,SMALL(IF($C$3:$C$28&lt;&gt;"Командировочные расходы",ROW($C$3:$C$28),""),ROW(G5))),"")</f>
        <v>Ремонт двигателей</v>
      </c>
      <c r="H7" s="5" t="str">
        <f t="array" ref="H7">IFERROR(INDEX($C$1:$C$28,SMALL(IF($C$3:$C$28&lt;&gt;"Командировочные расходы",ROW($C$3:$C$28),""),ROW(H5))),"")</f>
        <v>Закупка оборудования (РФ)</v>
      </c>
      <c r="I7" s="5">
        <f t="array" ref="I7">IFERROR(INDEX($E$1:$E$28,SMALL(IF($C$3:$C$28&lt;&gt;"Командировочные расходы",ROW($C$3:$C$28),""),ROW(I5))),"")</f>
        <v>182200</v>
      </c>
      <c r="K7" s="5" t="str">
        <f t="array" ref="K7">IFERROR(INDEX($B$1:$B$28,SMALL(IF($C$1:$C$28=TRANSPOSE($P$3:$P$6),ROW($C$1:$C$28),""),ROW(G5))),"")</f>
        <v>Руководитель</v>
      </c>
      <c r="L7" s="5">
        <f t="array" ref="L7">IFERROR(INDEX($E$1:$E$28,SMALL(IF($C$1:$C$28=TRANSPOSE($P$3:$P$6),ROW($C$1:$C$28),""),ROW(G5))),"")</f>
        <v>1500</v>
      </c>
    </row>
    <row r="8" spans="1:16" x14ac:dyDescent="0.25">
      <c r="A8" s="1">
        <v>6</v>
      </c>
      <c r="B8" s="1" t="s">
        <v>5</v>
      </c>
      <c r="C8" s="1" t="s">
        <v>11</v>
      </c>
      <c r="D8" s="1" t="s">
        <v>13</v>
      </c>
      <c r="E8" s="1">
        <v>1208</v>
      </c>
      <c r="G8" s="5" t="str">
        <f t="array" ref="G8">IFERROR(INDEX($B$1:$B$28,SMALL(IF($C$3:$C$28&lt;&gt;"Командировочные расходы",ROW($C$3:$C$28),""),ROW(G6))),"")</f>
        <v>Триваго</v>
      </c>
      <c r="H8" s="5" t="str">
        <f t="array" ref="H8">IFERROR(INDEX($C$1:$C$28,SMALL(IF($C$3:$C$28&lt;&gt;"Командировочные расходы",ROW($C$3:$C$28),""),ROW(H6))),"")</f>
        <v>Закупка оборудования (РФ)</v>
      </c>
      <c r="I8" s="5">
        <f t="array" ref="I8">IFERROR(INDEX($E$1:$E$28,SMALL(IF($C$3:$C$28&lt;&gt;"Командировочные расходы",ROW($C$3:$C$28),""),ROW(I6))),"")</f>
        <v>7342</v>
      </c>
      <c r="K8" s="5" t="str">
        <f t="array" ref="K8">IFERROR(INDEX($B$1:$B$28,SMALL(IF($C$1:$C$28=TRANSPOSE($P$3:$P$6),ROW($C$1:$C$28),""),ROW(G6))),"")</f>
        <v>Триваго</v>
      </c>
      <c r="L8" s="5">
        <f t="array" ref="L8">IFERROR(INDEX($E$1:$E$28,SMALL(IF($C$1:$C$28=TRANSPOSE($P$3:$P$6),ROW($C$1:$C$28),""),ROW(G6))),"")</f>
        <v>1208</v>
      </c>
      <c r="P8" t="s">
        <v>11</v>
      </c>
    </row>
    <row r="9" spans="1:16" ht="22.5" x14ac:dyDescent="0.25">
      <c r="A9" s="1">
        <v>7</v>
      </c>
      <c r="B9" s="1" t="s">
        <v>14</v>
      </c>
      <c r="C9" s="1" t="s">
        <v>15</v>
      </c>
      <c r="D9" s="1" t="s">
        <v>13</v>
      </c>
      <c r="E9" s="1">
        <v>5479.2</v>
      </c>
      <c r="G9" s="5" t="str">
        <f t="array" ref="G9">IFERROR(INDEX($B$1:$B$28,SMALL(IF($C$3:$C$28&lt;&gt;"Командировочные расходы",ROW($C$3:$C$28),""),ROW(G7))),"")</f>
        <v>Триваго</v>
      </c>
      <c r="H9" s="5" t="str">
        <f t="array" ref="H9">IFERROR(INDEX($C$1:$C$28,SMALL(IF($C$3:$C$28&lt;&gt;"Командировочные расходы",ROW($C$3:$C$28),""),ROW(H7))),"")</f>
        <v>Закупка оборудования (РФ)</v>
      </c>
      <c r="I9" s="5">
        <f t="array" ref="I9">IFERROR(INDEX($E$1:$E$28,SMALL(IF($C$3:$C$28&lt;&gt;"Командировочные расходы",ROW($C$3:$C$28),""),ROW(I7))),"")</f>
        <v>1342</v>
      </c>
      <c r="K9" s="5" t="str">
        <f t="array" ref="K9">IFERROR(INDEX($B$1:$B$28,SMALL(IF($C$1:$C$28=TRANSPOSE($P$3:$P$6),ROW($C$1:$C$28),""),ROW(G7))),"")</f>
        <v>Яндекс,Такси</v>
      </c>
      <c r="L9" s="5">
        <f t="array" ref="L9">IFERROR(INDEX($E$1:$E$28,SMALL(IF($C$1:$C$28=TRANSPOSE($P$3:$P$6),ROW($C$1:$C$28),""),ROW(G7))),"")</f>
        <v>5479.2</v>
      </c>
      <c r="P9" t="s">
        <v>15</v>
      </c>
    </row>
    <row r="10" spans="1:16" ht="22.5" x14ac:dyDescent="0.25">
      <c r="A10" s="1">
        <v>8</v>
      </c>
      <c r="B10" s="1" t="s">
        <v>7</v>
      </c>
      <c r="C10" s="1" t="s">
        <v>12</v>
      </c>
      <c r="D10" s="1" t="s">
        <v>13</v>
      </c>
      <c r="E10" s="1">
        <v>6000</v>
      </c>
      <c r="G10" s="5" t="str">
        <f t="array" ref="G10">IFERROR(INDEX($B$1:$B$28,SMALL(IF($C$3:$C$28&lt;&gt;"Командировочные расходы",ROW($C$3:$C$28),""),ROW(G8))),"")</f>
        <v>Триваго</v>
      </c>
      <c r="H10" s="5" t="str">
        <f t="array" ref="H10">IFERROR(INDEX($C$1:$C$28,SMALL(IF($C$3:$C$28&lt;&gt;"Командировочные расходы",ROW($C$3:$C$28),""),ROW(H8))),"")</f>
        <v>Закупка оборудования (РФ)</v>
      </c>
      <c r="I10" s="5">
        <f t="array" ref="I10">IFERROR(INDEX($E$1:$E$28,SMALL(IF($C$3:$C$28&lt;&gt;"Командировочные расходы",ROW($C$3:$C$28),""),ROW(I8))),"")</f>
        <v>1132</v>
      </c>
      <c r="K10" s="5" t="str">
        <f t="array" ref="K10">IFERROR(INDEX($B$1:$B$28,SMALL(IF($C$1:$C$28=TRANSPOSE($P$3:$P$6),ROW($C$1:$C$28),""),ROW(G8))),"")</f>
        <v>Тендерная площадка</v>
      </c>
      <c r="L10" s="5">
        <f t="array" ref="L10">IFERROR(INDEX($E$1:$E$28,SMALL(IF($C$1:$C$28=TRANSPOSE($P$3:$P$6),ROW($C$1:$C$28),""),ROW(G8))),"")</f>
        <v>6000</v>
      </c>
      <c r="P10" t="s">
        <v>12</v>
      </c>
    </row>
    <row r="11" spans="1:16" x14ac:dyDescent="0.25">
      <c r="A11" s="1">
        <v>9</v>
      </c>
      <c r="B11" s="1" t="s">
        <v>8</v>
      </c>
      <c r="C11" s="1" t="s">
        <v>11</v>
      </c>
      <c r="D11" s="1" t="s">
        <v>13</v>
      </c>
      <c r="E11" s="1">
        <v>182200</v>
      </c>
      <c r="G11" s="5" t="str">
        <f t="array" ref="G11">IFERROR(INDEX($B$1:$B$28,SMALL(IF($C$3:$C$28&lt;&gt;"Командировочные расходы",ROW($C$3:$C$28),""),ROW(G9))),"")</f>
        <v>Дистрибутор 1</v>
      </c>
      <c r="H11" s="5" t="str">
        <f t="array" ref="H11">IFERROR(INDEX($C$1:$C$28,SMALL(IF($C$3:$C$28&lt;&gt;"Командировочные расходы",ROW($C$3:$C$28),""),ROW(H9))),"")</f>
        <v>Закупка оборудования (импорт)</v>
      </c>
      <c r="I11" s="5">
        <f t="array" ref="I11">IFERROR(INDEX($E$1:$E$28,SMALL(IF($C$3:$C$28&lt;&gt;"Командировочные расходы",ROW($C$3:$C$28),""),ROW(I9))),"")</f>
        <v>160500</v>
      </c>
      <c r="K11" s="5" t="str">
        <f t="array" ref="K11">IFERROR(INDEX($B$1:$B$28,SMALL(IF($C$1:$C$28=TRANSPOSE($P$3:$P$6),ROW($C$1:$C$28),""),ROW(G9))),"")</f>
        <v>Ремонт двигателей</v>
      </c>
      <c r="L11" s="5">
        <f t="array" ref="L11">IFERROR(INDEX($E$1:$E$28,SMALL(IF($C$1:$C$28=TRANSPOSE($P$3:$P$6),ROW($C$1:$C$28),""),ROW(G9))),"")</f>
        <v>182200</v>
      </c>
      <c r="P11" s="4" t="s">
        <v>18</v>
      </c>
    </row>
    <row r="12" spans="1:16" x14ac:dyDescent="0.25">
      <c r="A12" s="1">
        <v>10</v>
      </c>
      <c r="B12" s="1" t="s">
        <v>5</v>
      </c>
      <c r="C12" s="1" t="s">
        <v>11</v>
      </c>
      <c r="D12" s="1" t="s">
        <v>13</v>
      </c>
      <c r="E12" s="1">
        <v>7342</v>
      </c>
      <c r="G12" s="5" t="str">
        <f t="array" ref="G12">IFERROR(INDEX($B$1:$B$28,SMALL(IF($C$3:$C$28&lt;&gt;"Командировочные расходы",ROW($C$3:$C$28),""),ROW(G10))),"")</f>
        <v>Дистрибутор 1</v>
      </c>
      <c r="H12" s="5" t="str">
        <f t="array" ref="H12">IFERROR(INDEX($C$1:$C$28,SMALL(IF($C$3:$C$28&lt;&gt;"Командировочные расходы",ROW($C$3:$C$28),""),ROW(H10))),"")</f>
        <v>Закупка оборудования (импорт)</v>
      </c>
      <c r="I12" s="5">
        <f t="array" ref="I12">IFERROR(INDEX($E$1:$E$28,SMALL(IF($C$3:$C$28&lt;&gt;"Командировочные расходы",ROW($C$3:$C$28),""),ROW(I10))),"")</f>
        <v>101750</v>
      </c>
      <c r="K12" s="5" t="str">
        <f t="array" ref="K12">IFERROR(INDEX($B$1:$B$28,SMALL(IF($C$1:$C$28=TRANSPOSE($P$3:$P$6),ROW($C$1:$C$28),""),ROW(G10))),"")</f>
        <v>Триваго</v>
      </c>
      <c r="L12" s="5">
        <f t="array" ref="L12">IFERROR(INDEX($E$1:$E$28,SMALL(IF($C$1:$C$28=TRANSPOSE($P$3:$P$6),ROW($C$1:$C$28),""),ROW(G10))),"")</f>
        <v>7342</v>
      </c>
      <c r="P12" s="4" t="s">
        <v>22</v>
      </c>
    </row>
    <row r="13" spans="1:16" x14ac:dyDescent="0.25">
      <c r="A13" s="1">
        <v>11</v>
      </c>
      <c r="B13" s="1" t="s">
        <v>5</v>
      </c>
      <c r="C13" s="1" t="s">
        <v>11</v>
      </c>
      <c r="D13" s="1" t="s">
        <v>13</v>
      </c>
      <c r="E13" s="1">
        <v>1342</v>
      </c>
      <c r="G13" s="5" t="str">
        <f t="array" ref="G13">IFERROR(INDEX($B$1:$B$28,SMALL(IF($C$3:$C$28&lt;&gt;"Командировочные расходы",ROW($C$3:$C$28),""),ROW(G11))),"")</f>
        <v>Дистрибутор 1</v>
      </c>
      <c r="H13" s="5" t="str">
        <f t="array" ref="H13">IFERROR(INDEX($C$1:$C$28,SMALL(IF($C$3:$C$28&lt;&gt;"Командировочные расходы",ROW($C$3:$C$28),""),ROW(H11))),"")</f>
        <v>Закупка оборудования (РФ)</v>
      </c>
      <c r="I13" s="5">
        <f t="array" ref="I13">IFERROR(INDEX($E$1:$E$28,SMALL(IF($C$3:$C$28&lt;&gt;"Командировочные расходы",ROW($C$3:$C$28),""),ROW(I11))),"")</f>
        <v>87915</v>
      </c>
      <c r="K13" s="5" t="str">
        <f t="array" ref="K13">IFERROR(INDEX($B$1:$B$28,SMALL(IF($C$1:$C$28=TRANSPOSE($P$3:$P$6),ROW($C$1:$C$28),""),ROW(G11))),"")</f>
        <v>Триваго</v>
      </c>
      <c r="L13" s="5">
        <f t="array" ref="L13">IFERROR(INDEX($E$1:$E$28,SMALL(IF($C$1:$C$28=TRANSPOSE($P$3:$P$6),ROW($C$1:$C$28),""),ROW(G11))),"")</f>
        <v>1342</v>
      </c>
      <c r="P13" t="s">
        <v>24</v>
      </c>
    </row>
    <row r="14" spans="1:16" x14ac:dyDescent="0.25">
      <c r="A14" s="1">
        <v>12</v>
      </c>
      <c r="B14" s="1" t="s">
        <v>5</v>
      </c>
      <c r="C14" s="1" t="s">
        <v>11</v>
      </c>
      <c r="D14" s="1" t="s">
        <v>13</v>
      </c>
      <c r="E14" s="1">
        <v>1132</v>
      </c>
      <c r="G14" s="5" t="str">
        <f t="array" ref="G14">IFERROR(INDEX($B$1:$B$28,SMALL(IF($C$3:$C$28&lt;&gt;"Командировочные расходы",ROW($C$3:$C$28),""),ROW(G12))),"")</f>
        <v>Дистрибутор 2</v>
      </c>
      <c r="H14" s="5" t="str">
        <f t="array" ref="H14">IFERROR(INDEX($C$1:$C$28,SMALL(IF($C$3:$C$28&lt;&gt;"Командировочные расходы",ROW($C$3:$C$28),""),ROW(H12))),"")</f>
        <v>Закупка оборудования (импорт)</v>
      </c>
      <c r="I14" s="5">
        <f t="array" ref="I14">IFERROR(INDEX($E$1:$E$28,SMALL(IF($C$3:$C$28&lt;&gt;"Командировочные расходы",ROW($C$3:$C$28),""),ROW(I12))),"")</f>
        <v>0</v>
      </c>
      <c r="K14" s="5" t="str">
        <f t="array" ref="K14">IFERROR(INDEX($B$1:$B$28,SMALL(IF($C$1:$C$28=TRANSPOSE($P$3:$P$6),ROW($C$1:$C$28),""),ROW(G12))),"")</f>
        <v>Триваго</v>
      </c>
      <c r="L14" s="5">
        <f t="array" ref="L14">IFERROR(INDEX($E$1:$E$28,SMALL(IF($C$1:$C$28=TRANSPOSE($P$3:$P$6),ROW($C$1:$C$28),""),ROW(G12))),"")</f>
        <v>1132</v>
      </c>
    </row>
    <row r="15" spans="1:16" ht="22.5" x14ac:dyDescent="0.25">
      <c r="A15" s="1">
        <v>13</v>
      </c>
      <c r="B15" s="1" t="s">
        <v>9</v>
      </c>
      <c r="C15" s="1" t="s">
        <v>15</v>
      </c>
      <c r="D15" s="1" t="s">
        <v>13</v>
      </c>
      <c r="E15" s="1">
        <v>500</v>
      </c>
      <c r="G15" s="5" t="str">
        <f t="array" ref="G15">IFERROR(INDEX($B$1:$B$28,SMALL(IF($C$3:$C$28&lt;&gt;"Командировочные расходы",ROW($C$3:$C$28),""),ROW(G13))),"")</f>
        <v>Комус</v>
      </c>
      <c r="H15" s="5" t="str">
        <f t="array" ref="H15">IFERROR(INDEX($C$1:$C$28,SMALL(IF($C$3:$C$28&lt;&gt;"Командировочные расходы",ROW($C$3:$C$28),""),ROW(H13))),"")</f>
        <v>Канцтовары</v>
      </c>
      <c r="I15" s="5">
        <f t="array" ref="I15">IFERROR(INDEX($E$1:$E$28,SMALL(IF($C$3:$C$28&lt;&gt;"Командировочные расходы",ROW($C$3:$C$28),""),ROW(I13))),"")</f>
        <v>14750</v>
      </c>
      <c r="K15" s="5" t="str">
        <f t="array" ref="K15">IFERROR(INDEX($B$1:$B$28,SMALL(IF($C$1:$C$28=TRANSPOSE($P$3:$P$6),ROW($C$1:$C$28),""),ROW(G13))),"")</f>
        <v>Сотрудник 1</v>
      </c>
      <c r="L15" s="5">
        <f t="array" ref="L15">IFERROR(INDEX($E$1:$E$28,SMALL(IF($C$1:$C$28=TRANSPOSE($P$3:$P$6),ROW($C$1:$C$28),""),ROW(G13))),"")</f>
        <v>500</v>
      </c>
    </row>
    <row r="16" spans="1:16" ht="22.5" x14ac:dyDescent="0.25">
      <c r="A16" s="1">
        <v>14</v>
      </c>
      <c r="B16" s="1" t="s">
        <v>10</v>
      </c>
      <c r="C16" s="1" t="s">
        <v>15</v>
      </c>
      <c r="D16" s="1" t="s">
        <v>13</v>
      </c>
      <c r="E16" s="1">
        <v>200</v>
      </c>
      <c r="G16" s="5" t="str">
        <f t="array" ref="G16">IFERROR(INDEX($B$1:$B$28,SMALL(IF($C$3:$C$28&lt;&gt;"Командировочные расходы",ROW($C$3:$C$28),""),ROW(G14))),"")</f>
        <v>Дельта</v>
      </c>
      <c r="H16" s="5" t="str">
        <f t="array" ref="H16">IFERROR(INDEX($C$1:$C$28,SMALL(IF($C$3:$C$28&lt;&gt;"Командировочные расходы",ROW($C$3:$C$28),""),ROW(H14))),"")</f>
        <v>Подрядные работы</v>
      </c>
      <c r="I16" s="5">
        <f t="array" ref="I16">IFERROR(INDEX($E$1:$E$28,SMALL(IF($C$3:$C$28&lt;&gt;"Командировочные расходы",ROW($C$3:$C$28),""),ROW(I14))),"")</f>
        <v>27400</v>
      </c>
      <c r="K16" s="5" t="str">
        <f t="array" ref="K16">IFERROR(INDEX($B$1:$B$28,SMALL(IF($C$1:$C$28=TRANSPOSE($P$3:$P$6),ROW($C$1:$C$28),""),ROW(G14))),"")</f>
        <v>Сотрудник 2</v>
      </c>
      <c r="L16" s="5">
        <f t="array" ref="L16">IFERROR(INDEX($E$1:$E$28,SMALL(IF($C$1:$C$28=TRANSPOSE($P$3:$P$6),ROW($C$1:$C$28),""),ROW(G14))),"")</f>
        <v>200</v>
      </c>
    </row>
    <row r="17" spans="1:12" ht="22.5" x14ac:dyDescent="0.25">
      <c r="A17" s="1">
        <v>15</v>
      </c>
      <c r="B17" s="1" t="s">
        <v>16</v>
      </c>
      <c r="C17" s="1" t="s">
        <v>18</v>
      </c>
      <c r="D17" s="1" t="s">
        <v>13</v>
      </c>
      <c r="E17" s="1">
        <v>160500</v>
      </c>
      <c r="G17" s="5" t="str">
        <f t="array" ref="G17">IFERROR(INDEX($B$1:$B$28,SMALL(IF($C$3:$C$28&lt;&gt;"Командировочные расходы",ROW($C$3:$C$28),""),ROW(G15))),"")</f>
        <v>Сигма</v>
      </c>
      <c r="H17" s="5" t="str">
        <f t="array" ref="H17">IFERROR(INDEX($C$1:$C$28,SMALL(IF($C$3:$C$28&lt;&gt;"Командировочные расходы",ROW($C$3:$C$28),""),ROW(H15))),"")</f>
        <v>Подрядные работы</v>
      </c>
      <c r="I17" s="5">
        <f t="array" ref="I17">IFERROR(INDEX($E$1:$E$28,SMALL(IF($C$3:$C$28&lt;&gt;"Командировочные расходы",ROW($C$3:$C$28),""),ROW(I15))),"")</f>
        <v>1100</v>
      </c>
      <c r="K17" s="5" t="str">
        <f t="array" ref="K17">IFERROR(INDEX($B$1:$B$28,SMALL(IF($C$1:$C$28=TRANSPOSE($P$3:$P$6),ROW($C$1:$C$28),""),ROW(G15))),"")</f>
        <v>Дистрибутор 1</v>
      </c>
      <c r="L17" s="5">
        <f t="array" ref="L17">IFERROR(INDEX($E$1:$E$28,SMALL(IF($C$1:$C$28=TRANSPOSE($P$3:$P$6),ROW($C$1:$C$28),""),ROW(G15))),"")</f>
        <v>87915</v>
      </c>
    </row>
    <row r="18" spans="1:12" ht="22.5" x14ac:dyDescent="0.25">
      <c r="A18" s="1">
        <v>16</v>
      </c>
      <c r="B18" s="1" t="s">
        <v>16</v>
      </c>
      <c r="C18" s="1" t="s">
        <v>18</v>
      </c>
      <c r="D18" s="1" t="s">
        <v>13</v>
      </c>
      <c r="E18" s="1">
        <v>101750</v>
      </c>
      <c r="G18" s="5" t="str">
        <f t="array" ref="G18">IFERROR(INDEX($B$1:$B$28,SMALL(IF($C$3:$C$28&lt;&gt;"Командировочные расходы",ROW($C$3:$C$28),""),ROW(G16))),"")</f>
        <v>Дельта</v>
      </c>
      <c r="H18" s="5" t="str">
        <f t="array" ref="H18">IFERROR(INDEX($C$1:$C$28,SMALL(IF($C$3:$C$28&lt;&gt;"Командировочные расходы",ROW($C$3:$C$28),""),ROW(H16))),"")</f>
        <v>Закупка оборудования (РФ)</v>
      </c>
      <c r="I18" s="5">
        <f t="array" ref="I18">IFERROR(INDEX($E$1:$E$28,SMALL(IF($C$3:$C$28&lt;&gt;"Командировочные расходы",ROW($C$3:$C$28),""),ROW(I16))),"")</f>
        <v>256000</v>
      </c>
      <c r="K18" s="5" t="str">
        <f t="array" ref="K18">IFERROR(INDEX($B$1:$B$28,SMALL(IF($C$1:$C$28=TRANSPOSE($P$3:$P$6),ROW($C$1:$C$28),""),ROW(G16))),"")</f>
        <v>Дельта</v>
      </c>
      <c r="L18" s="5">
        <f t="array" ref="L18">IFERROR(INDEX($E$1:$E$28,SMALL(IF($C$1:$C$28=TRANSPOSE($P$3:$P$6),ROW($C$1:$C$28),""),ROW(G16))),"")</f>
        <v>27400</v>
      </c>
    </row>
    <row r="19" spans="1:12" x14ac:dyDescent="0.25">
      <c r="A19" s="1">
        <v>17</v>
      </c>
      <c r="B19" s="1" t="s">
        <v>16</v>
      </c>
      <c r="C19" s="1" t="s">
        <v>11</v>
      </c>
      <c r="D19" s="1" t="s">
        <v>13</v>
      </c>
      <c r="E19" s="1">
        <v>87915</v>
      </c>
      <c r="G19" s="5" t="str">
        <f t="array" ref="G19">IFERROR(INDEX($B$1:$B$28,SMALL(IF($C$3:$C$28&lt;&gt;"Командировочные расходы",ROW($C$3:$C$28),""),ROW(G17))),"")</f>
        <v>Ремонт двигателей</v>
      </c>
      <c r="H19" s="5" t="str">
        <f t="array" ref="H19">IFERROR(INDEX($C$1:$C$28,SMALL(IF($C$3:$C$28&lt;&gt;"Командировочные расходы",ROW($C$3:$C$28),""),ROW(H17))),"")</f>
        <v>Подрядные работы</v>
      </c>
      <c r="I19" s="5">
        <f t="array" ref="I19">IFERROR(INDEX($E$1:$E$28,SMALL(IF($C$3:$C$28&lt;&gt;"Командировочные расходы",ROW($C$3:$C$28),""),ROW(I17))),"")</f>
        <v>182200</v>
      </c>
      <c r="K19" s="5" t="str">
        <f t="array" ref="K19">IFERROR(INDEX($B$1:$B$28,SMALL(IF($C$1:$C$28=TRANSPOSE($P$3:$P$6),ROW($C$1:$C$28),""),ROW(G17))),"")</f>
        <v>Сигма</v>
      </c>
      <c r="L19" s="5">
        <f t="array" ref="L19">IFERROR(INDEX($E$1:$E$28,SMALL(IF($C$1:$C$28=TRANSPOSE($P$3:$P$6),ROW($C$1:$C$28),""),ROW(G17))),"")</f>
        <v>1100</v>
      </c>
    </row>
    <row r="20" spans="1:12" ht="22.5" x14ac:dyDescent="0.25">
      <c r="A20" s="1">
        <v>18</v>
      </c>
      <c r="B20" s="1" t="s">
        <v>17</v>
      </c>
      <c r="C20" s="1" t="s">
        <v>18</v>
      </c>
      <c r="D20" s="1" t="s">
        <v>13</v>
      </c>
      <c r="E20" s="1"/>
      <c r="G20" s="5" t="str">
        <f t="array" ref="G20">IFERROR(INDEX($B$1:$B$28,SMALL(IF($C$3:$C$28&lt;&gt;"Командировочные расходы",ROW($C$3:$C$28),""),ROW(G18))),"")</f>
        <v>Ремонт двигателей</v>
      </c>
      <c r="H20" s="5" t="str">
        <f t="array" ref="H20">IFERROR(INDEX($C$1:$C$28,SMALL(IF($C$3:$C$28&lt;&gt;"Командировочные расходы",ROW($C$3:$C$28),""),ROW(H18))),"")</f>
        <v>Подрядные работы</v>
      </c>
      <c r="I20" s="5">
        <f t="array" ref="I20">IFERROR(INDEX($E$1:$E$28,SMALL(IF($C$3:$C$28&lt;&gt;"Командировочные расходы",ROW($C$3:$C$28),""),ROW(I18))),"")</f>
        <v>0</v>
      </c>
      <c r="K20" s="5" t="str">
        <f t="array" ref="K20">IFERROR(INDEX($B$1:$B$28,SMALL(IF($C$1:$C$28=TRANSPOSE($P$3:$P$6),ROW($C$1:$C$28),""),ROW(G18))),"")</f>
        <v>Дельта</v>
      </c>
      <c r="L20" s="5">
        <f t="array" ref="L20">IFERROR(INDEX($E$1:$E$28,SMALL(IF($C$1:$C$28=TRANSPOSE($P$3:$P$6),ROW($C$1:$C$28),""),ROW(G18))),"")</f>
        <v>256000</v>
      </c>
    </row>
    <row r="21" spans="1:12" x14ac:dyDescent="0.25">
      <c r="A21" s="1">
        <v>19</v>
      </c>
      <c r="B21" s="1" t="s">
        <v>21</v>
      </c>
      <c r="C21" s="1" t="s">
        <v>22</v>
      </c>
      <c r="D21" s="1" t="s">
        <v>13</v>
      </c>
      <c r="E21" s="1">
        <v>14750</v>
      </c>
      <c r="G21" s="5" t="str">
        <f t="array" ref="G21">IFERROR(INDEX($B$1:$B$28,SMALL(IF($C$3:$C$28&lt;&gt;"Командировочные расходы",ROW($C$3:$C$28),""),ROW(G19))),"")</f>
        <v>Сигма</v>
      </c>
      <c r="H21" s="5" t="str">
        <f t="array" ref="H21">IFERROR(INDEX($C$1:$C$28,SMALL(IF($C$3:$C$28&lt;&gt;"Командировочные расходы",ROW($C$3:$C$28),""),ROW(H19))),"")</f>
        <v>Подрядные работы</v>
      </c>
      <c r="I21" s="5">
        <f t="array" ref="I21">IFERROR(INDEX($E$1:$E$28,SMALL(IF($C$3:$C$28&lt;&gt;"Командировочные расходы",ROW($C$3:$C$28),""),ROW(I19))),"")</f>
        <v>1200</v>
      </c>
      <c r="K21" s="5" t="str">
        <f t="array" ref="K21">IFERROR(INDEX($B$1:$B$28,SMALL(IF($C$1:$C$28=TRANSPOSE($P$3:$P$6),ROW($C$1:$C$28),""),ROW(G19))),"")</f>
        <v>Сотрудник 2</v>
      </c>
      <c r="L21" s="5">
        <f t="array" ref="L21">IFERROR(INDEX($E$1:$E$28,SMALL(IF($C$1:$C$28=TRANSPOSE($P$3:$P$6),ROW($C$1:$C$28),""),ROW(G19))),"")</f>
        <v>200</v>
      </c>
    </row>
    <row r="22" spans="1:12" x14ac:dyDescent="0.25">
      <c r="A22" s="1">
        <v>20</v>
      </c>
      <c r="B22" s="1" t="s">
        <v>23</v>
      </c>
      <c r="C22" s="1" t="s">
        <v>24</v>
      </c>
      <c r="D22" s="1" t="s">
        <v>13</v>
      </c>
      <c r="E22" s="1">
        <v>27400</v>
      </c>
      <c r="G22" s="5" t="str">
        <f t="array" ref="G22">IFERROR(INDEX($B$1:$B$28,SMALL(IF($C$3:$C$28&lt;&gt;"Командировочные расходы",ROW($C$3:$C$28),""),ROW(G20))),"")</f>
        <v/>
      </c>
      <c r="H22" s="5" t="str">
        <f t="array" ref="H22">IFERROR(INDEX($C$1:$C$28,SMALL(IF($C$3:$C$28&lt;&gt;"Командировочные расходы",ROW($C$3:$C$28),""),ROW(H20))),"")</f>
        <v/>
      </c>
      <c r="I22" s="5" t="str">
        <f t="array" ref="I22">IFERROR(INDEX($E$1:$E$28,SMALL(IF($C$3:$C$28&lt;&gt;"Командировочные расходы",ROW($C$3:$C$28),""),ROW(I20))),"")</f>
        <v/>
      </c>
      <c r="K22" s="5" t="str">
        <f t="array" ref="K22">IFERROR(INDEX($B$1:$B$28,SMALL(IF($C$1:$C$28=TRANSPOSE($P$3:$P$6),ROW($C$1:$C$28),""),ROW(G20))),"")</f>
        <v>Ремонт двигателей</v>
      </c>
      <c r="L22" s="5">
        <f t="array" ref="L22">IFERROR(INDEX($E$1:$E$28,SMALL(IF($C$1:$C$28=TRANSPOSE($P$3:$P$6),ROW($C$1:$C$28),""),ROW(G20))),"")</f>
        <v>182200</v>
      </c>
    </row>
    <row r="23" spans="1:12" x14ac:dyDescent="0.25">
      <c r="A23" s="1">
        <v>21</v>
      </c>
      <c r="B23" s="1" t="s">
        <v>25</v>
      </c>
      <c r="C23" s="1" t="s">
        <v>24</v>
      </c>
      <c r="D23" s="1" t="s">
        <v>13</v>
      </c>
      <c r="E23" s="1">
        <v>1100</v>
      </c>
      <c r="G23" s="5" t="str">
        <f t="array" ref="G23">IFERROR(INDEX($B$1:$B$28,SMALL(IF($C$3:$C$28&lt;&gt;"Командировочные расходы",ROW($C$3:$C$28),""),ROW(G21))),"")</f>
        <v/>
      </c>
      <c r="H23" s="5" t="str">
        <f t="array" ref="H23">IFERROR(INDEX($C$1:$C$28,SMALL(IF($C$3:$C$28&lt;&gt;"Командировочные расходы",ROW($C$3:$C$28),""),ROW(H21))),"")</f>
        <v/>
      </c>
      <c r="I23" s="5" t="str">
        <f t="array" ref="I23">IFERROR(INDEX($E$1:$E$28,SMALL(IF($C$3:$C$28&lt;&gt;"Командировочные расходы",ROW($C$3:$C$28),""),ROW(I21))),"")</f>
        <v/>
      </c>
      <c r="K23" s="5" t="str">
        <f t="array" ref="K23">IFERROR(INDEX($B$1:$B$28,SMALL(IF($C$1:$C$28=TRANSPOSE($P$3:$P$6),ROW($C$1:$C$28),""),ROW(G21))),"")</f>
        <v>Ремонт двигателей</v>
      </c>
      <c r="L23" s="5">
        <f t="array" ref="L23">IFERROR(INDEX($E$1:$E$28,SMALL(IF($C$1:$C$28=TRANSPOSE($P$3:$P$6),ROW($C$1:$C$28),""),ROW(G21))),"")</f>
        <v>0</v>
      </c>
    </row>
    <row r="24" spans="1:12" x14ac:dyDescent="0.25">
      <c r="A24" s="1">
        <v>22</v>
      </c>
      <c r="B24" s="1" t="s">
        <v>23</v>
      </c>
      <c r="C24" s="1" t="s">
        <v>11</v>
      </c>
      <c r="D24" s="1" t="s">
        <v>13</v>
      </c>
      <c r="E24" s="1">
        <v>256000</v>
      </c>
      <c r="G24" s="5" t="str">
        <f t="array" ref="G24">IFERROR(INDEX($B$1:$B$28,SMALL(IF($C$3:$C$28&lt;&gt;"Командировочные расходы",ROW($C$3:$C$28),""),ROW(G22))),"")</f>
        <v/>
      </c>
      <c r="H24" s="5" t="str">
        <f t="array" ref="H24">IFERROR(INDEX($C$1:$C$28,SMALL(IF($C$3:$C$28&lt;&gt;"Командировочные расходы",ROW($C$3:$C$28),""),ROW(H22))),"")</f>
        <v/>
      </c>
      <c r="I24" s="5" t="str">
        <f t="array" ref="I24">IFERROR(INDEX($E$1:$E$28,SMALL(IF($C$3:$C$28&lt;&gt;"Командировочные расходы",ROW($C$3:$C$28),""),ROW(I22))),"")</f>
        <v/>
      </c>
      <c r="K24" s="5" t="str">
        <f t="array" ref="K24">IFERROR(INDEX($B$1:$B$28,SMALL(IF($C$1:$C$28=TRANSPOSE($P$3:$P$6),ROW($C$1:$C$28),""),ROW(G22))),"")</f>
        <v>Сигма</v>
      </c>
      <c r="L24" s="5">
        <f t="array" ref="L24">IFERROR(INDEX($E$1:$E$28,SMALL(IF($C$1:$C$28=TRANSPOSE($P$3:$P$6),ROW($C$1:$C$28),""),ROW(G22))),"")</f>
        <v>1200</v>
      </c>
    </row>
    <row r="25" spans="1:12" ht="22.5" x14ac:dyDescent="0.25">
      <c r="A25" s="1">
        <v>23</v>
      </c>
      <c r="B25" s="1" t="s">
        <v>10</v>
      </c>
      <c r="C25" s="1" t="s">
        <v>15</v>
      </c>
      <c r="D25" s="1" t="s">
        <v>13</v>
      </c>
      <c r="E25" s="1">
        <v>200</v>
      </c>
      <c r="G25" s="5" t="str">
        <f t="array" ref="G25">IFERROR(INDEX($B$1:$B$28,SMALL(IF($C$3:$C$28&lt;&gt;"Командировочные расходы",ROW($C$3:$C$28),""),ROW(G23))),"")</f>
        <v/>
      </c>
      <c r="H25" s="5" t="str">
        <f t="array" ref="H25">IFERROR(INDEX($C$1:$C$28,SMALL(IF($C$3:$C$28&lt;&gt;"Командировочные расходы",ROW($C$3:$C$28),""),ROW(H23))),"")</f>
        <v/>
      </c>
      <c r="I25" s="5" t="str">
        <f t="array" ref="I25">IFERROR(INDEX($E$1:$E$28,SMALL(IF($C$3:$C$28&lt;&gt;"Командировочные расходы",ROW($C$3:$C$28),""),ROW(I23))),"")</f>
        <v/>
      </c>
      <c r="K25" s="5" t="str">
        <f t="array" ref="K25">IFERROR(INDEX($B$1:$B$28,SMALL(IF($C$1:$C$28=TRANSPOSE($P$3:$P$6),ROW($C$1:$C$28),""),ROW(G23))),"")</f>
        <v/>
      </c>
      <c r="L25" s="5" t="str">
        <f t="array" ref="L25">IFERROR(INDEX($E$1:$E$28,SMALL(IF($C$1:$C$28=TRANSPOSE($P$3:$P$6),ROW($C$1:$C$28),""),ROW(G23))),"")</f>
        <v/>
      </c>
    </row>
    <row r="26" spans="1:12" x14ac:dyDescent="0.25">
      <c r="A26" s="1">
        <v>24</v>
      </c>
      <c r="B26" s="1" t="s">
        <v>8</v>
      </c>
      <c r="C26" s="1" t="s">
        <v>24</v>
      </c>
      <c r="D26" s="1" t="s">
        <v>13</v>
      </c>
      <c r="E26" s="1">
        <v>182200</v>
      </c>
      <c r="G26" s="5" t="str">
        <f t="array" ref="G26">IFERROR(INDEX($B$1:$B$28,SMALL(IF($C$3:$C$28&lt;&gt;"Командировочные расходы",ROW($C$3:$C$28),""),ROW(G24))),"")</f>
        <v/>
      </c>
      <c r="H26" s="5" t="str">
        <f t="array" ref="H26">IFERROR(INDEX($C$1:$C$28,SMALL(IF($C$3:$C$28&lt;&gt;"Командировочные расходы",ROW($C$3:$C$28),""),ROW(H24))),"")</f>
        <v/>
      </c>
      <c r="I26" s="5" t="str">
        <f t="array" ref="I26">IFERROR(INDEX($E$1:$E$28,SMALL(IF($C$3:$C$28&lt;&gt;"Командировочные расходы",ROW($C$3:$C$28),""),ROW(I24))),"")</f>
        <v/>
      </c>
      <c r="K26" s="5" t="str">
        <f t="array" ref="K26">IFERROR(INDEX($B$1:$B$28,SMALL(IF($C$1:$C$28=TRANSPOSE($P$3:$P$6),ROW($C$1:$C$28),""),ROW(G24))),"")</f>
        <v/>
      </c>
      <c r="L26" s="5" t="str">
        <f t="array" ref="L26">IFERROR(INDEX($E$1:$E$28,SMALL(IF($C$1:$C$28=TRANSPOSE($P$3:$P$6),ROW($C$1:$C$28),""),ROW(G24))),"")</f>
        <v/>
      </c>
    </row>
    <row r="27" spans="1:12" x14ac:dyDescent="0.25">
      <c r="A27" s="1">
        <v>25</v>
      </c>
      <c r="B27" s="1" t="s">
        <v>8</v>
      </c>
      <c r="C27" s="1" t="s">
        <v>24</v>
      </c>
      <c r="D27" s="1" t="s">
        <v>13</v>
      </c>
      <c r="E27" s="1">
        <v>0</v>
      </c>
      <c r="G27" s="5" t="str">
        <f t="array" ref="G27">IFERROR(INDEX($B$1:$B$28,SMALL(IF($C$3:$C$28&lt;&gt;"Командировочные расходы",ROW($C$3:$C$28),""),ROW(G25))),"")</f>
        <v/>
      </c>
      <c r="H27" s="5" t="str">
        <f t="array" ref="H27">IFERROR(INDEX($C$1:$C$28,SMALL(IF($C$3:$C$28&lt;&gt;"Командировочные расходы",ROW($C$3:$C$28),""),ROW(H25))),"")</f>
        <v/>
      </c>
      <c r="I27" s="5" t="str">
        <f t="array" ref="I27">IFERROR(INDEX($E$1:$E$28,SMALL(IF($C$3:$C$28&lt;&gt;"Командировочные расходы",ROW($C$3:$C$28),""),ROW(I25))),"")</f>
        <v/>
      </c>
      <c r="K27" s="5" t="str">
        <f t="array" ref="K27">IFERROR(INDEX($B$1:$B$28,SMALL(IF($C$1:$C$28=TRANSPOSE($P$3:$P$6),ROW($C$1:$C$28),""),ROW(G25))),"")</f>
        <v/>
      </c>
      <c r="L27" s="5" t="str">
        <f t="array" ref="L27">IFERROR(INDEX($E$1:$E$28,SMALL(IF($C$1:$C$28=TRANSPOSE($P$3:$P$6),ROW($C$1:$C$28),""),ROW(G25))),"")</f>
        <v/>
      </c>
    </row>
    <row r="28" spans="1:12" x14ac:dyDescent="0.25">
      <c r="A28" s="1">
        <v>26</v>
      </c>
      <c r="B28" s="1" t="s">
        <v>25</v>
      </c>
      <c r="C28" s="1" t="s">
        <v>24</v>
      </c>
      <c r="D28" s="1" t="s">
        <v>13</v>
      </c>
      <c r="E28" s="1">
        <v>1200</v>
      </c>
      <c r="G28" s="5" t="str">
        <f t="array" ref="G28">IFERROR(INDEX($B$1:$B$28,SMALL(IF($C$3:$C$28&lt;&gt;"Командировочные расходы",ROW($C$3:$C$28),""),ROW(G26))),"")</f>
        <v/>
      </c>
      <c r="H28" s="5" t="str">
        <f t="array" ref="H28">IFERROR(INDEX($C$1:$C$28,SMALL(IF($C$3:$C$28&lt;&gt;"Командировочные расходы",ROW($C$3:$C$28),""),ROW(H26))),"")</f>
        <v/>
      </c>
      <c r="I28" s="5" t="str">
        <f t="array" ref="I28">IFERROR(INDEX($E$1:$E$28,SMALL(IF($C$3:$C$28&lt;&gt;"Командировочные расходы",ROW($C$3:$C$28),""),ROW(I26))),"")</f>
        <v/>
      </c>
    </row>
  </sheetData>
  <autoFilter ref="B1:E28"/>
  <mergeCells count="5">
    <mergeCell ref="C1:C2"/>
    <mergeCell ref="D1:D2"/>
    <mergeCell ref="E1:E2"/>
    <mergeCell ref="A1:A2"/>
    <mergeCell ref="B1:B2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Сергеевич Саликов</dc:creator>
  <cp:lastModifiedBy>DomVV</cp:lastModifiedBy>
  <dcterms:created xsi:type="dcterms:W3CDTF">2022-12-15T18:35:00Z</dcterms:created>
  <dcterms:modified xsi:type="dcterms:W3CDTF">2022-12-15T20:28:50Z</dcterms:modified>
</cp:coreProperties>
</file>