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8E9F758-714B-463F-A44C-BEF37D85C164}" xr6:coauthVersionLast="47" xr6:coauthVersionMax="47" xr10:uidLastSave="{00000000-0000-0000-0000-000000000000}"/>
  <bookViews>
    <workbookView xWindow="-120" yWindow="-120" windowWidth="38640" windowHeight="15840" xr2:uid="{C01DE76D-7B92-47AA-8F53-506DA15B892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 a="1"/>
  <c r="I6" i="1"/>
  <c r="I5" i="1"/>
  <c r="I7" i="1" a="1"/>
  <c r="I7" i="1"/>
  <c r="I8" i="1" a="1"/>
  <c r="I8" i="1" s="1"/>
  <c r="I9" i="1" a="1"/>
  <c r="I9" i="1"/>
  <c r="I10" i="1" a="1"/>
  <c r="I10" i="1"/>
  <c r="I11" i="1" a="1"/>
  <c r="I11" i="1" s="1"/>
  <c r="I12" i="1" a="1"/>
  <c r="I12" i="1" s="1"/>
  <c r="I13" i="1" a="1"/>
  <c r="I13" i="1" s="1"/>
  <c r="I14" i="1" a="1"/>
  <c r="I14" i="1" s="1"/>
  <c r="I15" i="1" a="1"/>
  <c r="I15" i="1"/>
  <c r="I4" i="1"/>
  <c r="H5" i="1"/>
  <c r="H4" i="1"/>
  <c r="G9" i="1"/>
  <c r="H6" i="1"/>
  <c r="H7" i="1"/>
  <c r="H8" i="1"/>
  <c r="H9" i="1"/>
  <c r="H10" i="1"/>
  <c r="H11" i="1"/>
  <c r="H12" i="1"/>
  <c r="H13" i="1"/>
  <c r="H14" i="1"/>
  <c r="H15" i="1"/>
  <c r="F6" i="1"/>
  <c r="G6" i="1" s="1"/>
  <c r="F5" i="1"/>
  <c r="G5" i="1"/>
  <c r="E6" i="1"/>
  <c r="E7" i="1"/>
  <c r="E8" i="1"/>
  <c r="E9" i="1"/>
  <c r="E10" i="1"/>
  <c r="E11" i="1"/>
  <c r="E12" i="1"/>
  <c r="E13" i="1"/>
  <c r="E14" i="1"/>
  <c r="E15" i="1"/>
  <c r="E5" i="1"/>
  <c r="E4" i="1"/>
  <c r="F4" i="1"/>
  <c r="F7" i="1" l="1"/>
  <c r="G7" i="1" s="1"/>
  <c r="G4" i="1"/>
  <c r="F9" i="1" l="1"/>
  <c r="F8" i="1"/>
  <c r="G8" i="1" s="1"/>
  <c r="G10" i="1" l="1"/>
  <c r="F11" i="1"/>
  <c r="F10" i="1"/>
  <c r="G11" i="1" l="1"/>
  <c r="F12" i="1" l="1"/>
  <c r="G12" i="1" s="1"/>
  <c r="F13" i="1" s="1"/>
  <c r="G13" i="1" s="1"/>
  <c r="F14" i="1" s="1"/>
  <c r="G14" i="1" s="1"/>
  <c r="F15" i="1" s="1"/>
  <c r="G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<sst xmlns="http://schemas.openxmlformats.org/spreadsheetml/2006/main" count="19" uniqueCount="19">
  <si>
    <t>Первичная скидка</t>
  </si>
  <si>
    <t>Чистый бюджет</t>
  </si>
  <si>
    <t>Чистый расход</t>
  </si>
  <si>
    <t>Перевод в грязный бюджет</t>
  </si>
  <si>
    <t>Новая скидка</t>
  </si>
  <si>
    <t>Остаток</t>
  </si>
  <si>
    <t>Месяц</t>
  </si>
  <si>
    <t xml:space="preserve">Январь </t>
  </si>
  <si>
    <t xml:space="preserve">Февраль </t>
  </si>
  <si>
    <t xml:space="preserve">Март </t>
  </si>
  <si>
    <t xml:space="preserve">Апрель </t>
  </si>
  <si>
    <t xml:space="preserve">Май </t>
  </si>
  <si>
    <t xml:space="preserve">Июнь </t>
  </si>
  <si>
    <t xml:space="preserve">Июль </t>
  </si>
  <si>
    <t xml:space="preserve">Август </t>
  </si>
  <si>
    <t xml:space="preserve">Сентябрь </t>
  </si>
  <si>
    <t xml:space="preserve">Октябрь </t>
  </si>
  <si>
    <t xml:space="preserve">Ноябрь </t>
  </si>
  <si>
    <t xml:space="preserve">Декабрь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</si>
</sst>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10" fontId="0" fillId="0" borderId="0" xfId="1" applyNumberFormat="1" applyFont="1"/>
    <xf numFmtId="10" fontId="0" fillId="5" borderId="0" xfId="0" applyNumberFormat="1" applyFill="1"/>
    <xf numFmtId="10" fontId="0" fillId="4" borderId="0" xfId="1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A187-1390-417A-A7C6-C657BA021D1E}">
  <dimension ref="B3:I15"/>
  <sheetViews>
    <sheetView tabSelected="1" workbookViewId="0">
      <selection activeCell="I6" sqref="I6"/>
    </sheetView>
  </sheetViews>
  <sheetFormatPr defaultRowHeight="15" x14ac:dyDescent="0.25"/>
  <cols>
    <col min="3" max="3" width="18.28515625" bestFit="1" customWidth="1"/>
    <col min="4" max="4" width="16.7109375" bestFit="1" customWidth="1"/>
    <col min="5" max="5" width="25" bestFit="1" customWidth="1"/>
    <col min="6" max="6" width="13.85546875" bestFit="1" customWidth="1"/>
    <col min="7" max="7" width="14.42578125" customWidth="1"/>
    <col min="8" max="8" width="18.7109375" customWidth="1"/>
    <col min="9" max="9" width="15.85546875" bestFit="1" customWidth="1"/>
  </cols>
  <sheetData>
    <row r="3" spans="2:9" x14ac:dyDescent="0.25">
      <c r="B3" s="1" t="s">
        <v>6</v>
      </c>
      <c r="C3" s="1" t="s">
        <v>2</v>
      </c>
      <c r="D3" s="1" t="s">
        <v>0</v>
      </c>
      <c r="E3" s="1" t="s">
        <v>3</v>
      </c>
      <c r="F3" s="1" t="s">
        <v>4</v>
      </c>
      <c r="G3" s="1" t="s">
        <v>5</v>
      </c>
      <c r="H3" s="1" t="s">
        <v>1</v>
      </c>
    </row>
    <row r="4" spans="2:9" x14ac:dyDescent="0.25">
      <c r="B4" s="2" t="s">
        <v>7</v>
      </c>
      <c r="C4" s="3">
        <v>220133598.80762258</v>
      </c>
      <c r="D4" s="4">
        <v>0.31859999999999999</v>
      </c>
      <c r="E4" s="5">
        <f>SUM($C$4:C4)/(1-D4)</f>
        <v>323060755.51456207</v>
      </c>
      <c r="F4" s="6">
        <f>E4*D4/E4</f>
        <v>0.31859999999999999</v>
      </c>
      <c r="G4" s="3">
        <f>E4*F4</f>
        <v>102927156.70693947</v>
      </c>
      <c r="H4" s="5">
        <f>E4*(1-F4)</f>
        <v>220133598.80762258</v>
      </c>
      <c r="I4" s="8">
        <f>D4</f>
        <v>0.31859999999999999</v>
      </c>
    </row>
    <row r="5" spans="2:9" x14ac:dyDescent="0.25">
      <c r="B5" s="2" t="s">
        <v>8</v>
      </c>
      <c r="C5" s="3">
        <v>212713141.76172659</v>
      </c>
      <c r="D5" s="4">
        <v>0.38850000000000001</v>
      </c>
      <c r="E5" s="5">
        <f>SUM($C$4:C5)/(1-D5)</f>
        <v>707844220.0643487</v>
      </c>
      <c r="F5" s="6">
        <f>IFERROR((E5*D5-SUM($G$4:G4))/(E5-E4),0)</f>
        <v>0.44718741484743835</v>
      </c>
      <c r="G5" s="3">
        <f>(E5-E4)*F5</f>
        <v>172070322.78806001</v>
      </c>
      <c r="H5" s="5">
        <f>(E5-E4)*(1-F5)</f>
        <v>212713141.76172659</v>
      </c>
      <c r="I5" s="9">
        <f>IFERROR((E5*D5-$E$4*$F$4)/(E5-E4),0)</f>
        <v>0.44718741484743835</v>
      </c>
    </row>
    <row r="6" spans="2:9" x14ac:dyDescent="0.25">
      <c r="B6" s="2" t="s">
        <v>9</v>
      </c>
      <c r="C6" s="3">
        <v>277518197.41192216</v>
      </c>
      <c r="D6" s="4">
        <v>0.4451</v>
      </c>
      <c r="E6" s="5">
        <f>SUM($C$4:C6)/(1-D6)</f>
        <v>1280167485.999768</v>
      </c>
      <c r="F6" s="6">
        <f>IFERROR((E6*D6-SUM($G$4:G5))/(E6-E5),0)</f>
        <v>0.5151023662154649</v>
      </c>
      <c r="G6" s="3">
        <f t="shared" ref="G6:G15" si="0">(E6-E5)*F6</f>
        <v>294805068.52349728</v>
      </c>
      <c r="H6" s="5">
        <f t="shared" ref="H6:H15" si="1">(E6-E5)*(1-F6)</f>
        <v>277518197.41192204</v>
      </c>
      <c r="I6" s="7" cm="1">
        <f t="array" ref="I6">IFERROR((E6*D6-SUM(($E$5:E5-$E$4:E4)*$F$5:F5,$E$4*$F$4))/(E6-E5),0)</f>
        <v>0.5151023662154649</v>
      </c>
    </row>
    <row r="7" spans="2:9" x14ac:dyDescent="0.25">
      <c r="B7" s="2" t="s">
        <v>10</v>
      </c>
      <c r="C7" s="3">
        <v>250718133.29459643</v>
      </c>
      <c r="D7" s="4">
        <v>0.47599999999999998</v>
      </c>
      <c r="E7" s="5">
        <f>SUM($C$4:C7)/(1-D7)</f>
        <v>1834127998.618068</v>
      </c>
      <c r="F7" s="6">
        <f>IFERROR((E7*D7-SUM($G$4:G6))/(E7-E6),0)</f>
        <v>0.54740793326662462</v>
      </c>
      <c r="G7" s="3">
        <f t="shared" si="0"/>
        <v>303242379.32370353</v>
      </c>
      <c r="H7" s="5">
        <f t="shared" si="1"/>
        <v>250718133.29459643</v>
      </c>
      <c r="I7" s="7" cm="1">
        <f t="array" ref="I7">IFERROR((E7*D7-SUM(($E$5:E6-$E$4:E5)*$F$5:F6,$E$4*$F$4))/(E7-E6),0)</f>
        <v>0.54740793326662462</v>
      </c>
    </row>
    <row r="8" spans="2:9" x14ac:dyDescent="0.25">
      <c r="B8" s="2" t="s">
        <v>11</v>
      </c>
      <c r="C8" s="3">
        <v>235967077.53532594</v>
      </c>
      <c r="D8" s="4">
        <v>0.48110000000000003</v>
      </c>
      <c r="E8" s="5">
        <f>SUM($C$4:C8)/(1-D8)</f>
        <v>2306899496.6490536</v>
      </c>
      <c r="F8" s="6">
        <f>IFERROR((E8*D8-SUM($G$4:G7))/(E8-E7),0)</f>
        <v>0.50088556836000109</v>
      </c>
      <c r="G8" s="3">
        <f t="shared" si="0"/>
        <v>236804420.49565935</v>
      </c>
      <c r="H8" s="5">
        <f t="shared" si="1"/>
        <v>235967077.53532624</v>
      </c>
      <c r="I8" s="7" cm="1">
        <f t="array" ref="I8">IFERROR((E8*D8-SUM(($E$5:E7-$E$4:E6)*$F$5:F7,$E$4*$F$4))/(E8-E7),0)</f>
        <v>0.50088556836000109</v>
      </c>
    </row>
    <row r="9" spans="2:9" x14ac:dyDescent="0.25">
      <c r="B9" s="2" t="s">
        <v>12</v>
      </c>
      <c r="C9" s="3">
        <v>235967077.53532594</v>
      </c>
      <c r="D9" s="4">
        <v>0.48110000000000003</v>
      </c>
      <c r="E9" s="5">
        <f>SUM($C$4:C9)/(1-D9)</f>
        <v>2761644298.2203121</v>
      </c>
      <c r="F9" s="6">
        <f>IFERROR((E9*D9-SUM($G$4:G8))/(E9-E8),0)</f>
        <v>0.48110000000000014</v>
      </c>
      <c r="G9" s="3">
        <f>(E9-E8)*F9</f>
        <v>218777724.03593254</v>
      </c>
      <c r="H9" s="5">
        <f t="shared" si="1"/>
        <v>235967077.53532603</v>
      </c>
      <c r="I9" s="7" cm="1">
        <f t="array" ref="I9">IFERROR((E9*D9-SUM(($E$5:E8-$E$4:E7)*$F$5:F8,$E$4*$F$4))/(E9-E8),0)</f>
        <v>0.48110000000000014</v>
      </c>
    </row>
    <row r="10" spans="2:9" x14ac:dyDescent="0.25">
      <c r="B10" s="2" t="s">
        <v>13</v>
      </c>
      <c r="C10" s="3">
        <v>0</v>
      </c>
      <c r="D10" s="4">
        <v>0.48110000000000003</v>
      </c>
      <c r="E10" s="5">
        <f>SUM($C$4:C10)/(1-D10)</f>
        <v>2761644298.2203121</v>
      </c>
      <c r="F10" s="6">
        <f>IFERROR((E10*D10-SUM($G$4:G9))/(E10-E9),0)</f>
        <v>0</v>
      </c>
      <c r="G10" s="3">
        <f t="shared" si="0"/>
        <v>0</v>
      </c>
      <c r="H10" s="5">
        <f t="shared" si="1"/>
        <v>0</v>
      </c>
      <c r="I10" s="7" cm="1">
        <f t="array" ref="I10">IFERROR((E10*D10-SUM(($E$5:E9-$E$4:E8)*$F$5:F9,$E$4*$F$4))/(E10-E9),0)</f>
        <v>0</v>
      </c>
    </row>
    <row r="11" spans="2:9" x14ac:dyDescent="0.25">
      <c r="B11" s="2" t="s">
        <v>14</v>
      </c>
      <c r="C11" s="3">
        <v>51366982.864832863</v>
      </c>
      <c r="D11" s="4">
        <v>0.48110000000000003</v>
      </c>
      <c r="E11" s="5">
        <f>SUM($C$4:C11)/(1-D11)</f>
        <v>2860636363.8684773</v>
      </c>
      <c r="F11" s="6">
        <f>IFERROR((E11*D11-SUM($G$4:G10))/(E11-E10),0)</f>
        <v>0.48110000000000058</v>
      </c>
      <c r="G11" s="3">
        <f t="shared" si="0"/>
        <v>47625082.783332348</v>
      </c>
      <c r="H11" s="5">
        <f t="shared" si="1"/>
        <v>51366982.864832886</v>
      </c>
      <c r="I11" s="7" cm="1">
        <f t="array" ref="I11">IFERROR((E11*D11-SUM(($E$5:E10-$E$4:E9)*$F$5:F10,$E$4*$F$4))/(E11-E10),0)</f>
        <v>0.48110000000000058</v>
      </c>
    </row>
    <row r="12" spans="2:9" x14ac:dyDescent="0.25">
      <c r="B12" s="2" t="s">
        <v>15</v>
      </c>
      <c r="C12" s="3">
        <v>358906298.90390861</v>
      </c>
      <c r="D12" s="4">
        <v>0.52200000000000002</v>
      </c>
      <c r="E12" s="5">
        <f>SUM($C$4:C12)/(1-D12)</f>
        <v>3856256293.1281614</v>
      </c>
      <c r="F12" s="6">
        <f>IFERROR((E12*D12-SUM($G$4:G11))/(E12-E11),0)</f>
        <v>0.63951475020113224</v>
      </c>
      <c r="G12" s="3">
        <f t="shared" si="0"/>
        <v>636713630.35577583</v>
      </c>
      <c r="H12" s="5">
        <f t="shared" si="1"/>
        <v>358906298.90390825</v>
      </c>
      <c r="I12" s="7" cm="1">
        <f t="array" ref="I12">IFERROR((E12*D12-SUM(($E$5:E11-$E$4:E10)*$F$5:F11,$E$4*$F$4))/(E12-E11),0)</f>
        <v>0.63951475020113224</v>
      </c>
    </row>
    <row r="13" spans="2:9" x14ac:dyDescent="0.25">
      <c r="B13" s="2" t="s">
        <v>16</v>
      </c>
      <c r="C13" s="3">
        <v>310630191.76617777</v>
      </c>
      <c r="D13" s="4">
        <v>0.55100000000000005</v>
      </c>
      <c r="E13" s="5">
        <f>SUM($C$4:C13)/(1-D13)</f>
        <v>4797150779.2459669</v>
      </c>
      <c r="F13" s="6">
        <f>IFERROR((E13*D13-SUM($G$4:G12))/(E13-E12),0)</f>
        <v>0.66985650745190473</v>
      </c>
      <c r="G13" s="3">
        <f t="shared" si="0"/>
        <v>630264294.35162783</v>
      </c>
      <c r="H13" s="5">
        <f t="shared" si="1"/>
        <v>310630191.76617765</v>
      </c>
      <c r="I13" s="7" cm="1">
        <f t="array" ref="I13">IFERROR((E13*D13-SUM(($E$5:E12-$E$4:E11)*$F$5:F12,$E$4*$F$4))/(E13-E12),0)</f>
        <v>0.66985650745190473</v>
      </c>
    </row>
    <row r="14" spans="2:9" x14ac:dyDescent="0.25">
      <c r="B14" s="2" t="s">
        <v>17</v>
      </c>
      <c r="C14" s="3">
        <v>300609862.99952686</v>
      </c>
      <c r="D14" s="4">
        <v>0.55100000000000005</v>
      </c>
      <c r="E14" s="5">
        <f>SUM($C$4:C14)/(1-D14)</f>
        <v>5466660496.3941336</v>
      </c>
      <c r="F14" s="6">
        <f>IFERROR((E14*D14-SUM($G$4:G13))/(E14-E13),0)</f>
        <v>0.55099999999999982</v>
      </c>
      <c r="G14" s="3">
        <f t="shared" si="0"/>
        <v>368899854.14863974</v>
      </c>
      <c r="H14" s="5">
        <f t="shared" si="1"/>
        <v>300609862.99952692</v>
      </c>
      <c r="I14" s="7" cm="1">
        <f t="array" ref="I14">IFERROR((E14*D14-SUM(($E$5:E13-$E$4:E12)*$F$5:F13,$E$4*$F$4))/(E14-E13),0)</f>
        <v>0.55099999999999905</v>
      </c>
    </row>
    <row r="15" spans="2:9" x14ac:dyDescent="0.25">
      <c r="B15" s="2" t="s">
        <v>18</v>
      </c>
      <c r="C15" s="3">
        <v>174215355.19818169</v>
      </c>
      <c r="D15" s="4">
        <v>0.5736</v>
      </c>
      <c r="E15" s="5">
        <f>SUM($C$4:C15)/(1-D15)</f>
        <v>6164976355.7203264</v>
      </c>
      <c r="F15" s="6">
        <f>IFERROR((E15*D15-SUM($G$4:G14))/(E15-E14),0)</f>
        <v>0.75052069508161745</v>
      </c>
      <c r="G15" s="3">
        <f t="shared" si="0"/>
        <v>524100504.12801123</v>
      </c>
      <c r="H15" s="5">
        <f t="shared" si="1"/>
        <v>174215355.1981816</v>
      </c>
      <c r="I15" s="7" cm="1">
        <f t="array" ref="I15">IFERROR((E15*D15-SUM(($E$5:E14-$E$4:E13)*$F$5:F14,$E$4*$F$4))/(E15-E14),0)</f>
        <v>0.75052069508161667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Aksanov Artur</dc:creator>
  <cp:lastModifiedBy>Elena</cp:lastModifiedBy>
  <dcterms:created xsi:type="dcterms:W3CDTF">2022-12-15T05:09:09Z</dcterms:created>
  <dcterms:modified xsi:type="dcterms:W3CDTF">2022-12-15T20:34:48Z</dcterms:modified>
</cp:coreProperties>
</file>