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P-HP\Desktop\реестры договоров\"/>
    </mc:Choice>
  </mc:AlternateContent>
  <xr:revisionPtr revIDLastSave="0" documentId="13_ncr:40009_{C1ECD255-C5E9-433F-929C-ABADB7A3AAA7}" xr6:coauthVersionLast="47" xr6:coauthVersionMax="47" xr10:uidLastSave="{00000000-0000-0000-0000-000000000000}"/>
  <bookViews>
    <workbookView xWindow="-120" yWindow="-120" windowWidth="29040" windowHeight="15840" activeTab="1"/>
  </bookViews>
  <sheets>
    <sheet name="51 анализ счета" sheetId="2" r:id="rId1"/>
    <sheet name="реестры договоров" sheetId="3" r:id="rId2"/>
    <sheet name="Лист1" sheetId="4" r:id="rId3"/>
    <sheet name="Лист2" sheetId="5" r:id="rId4"/>
  </sheets>
  <definedNames>
    <definedName name="_xlnm._FilterDatabase" localSheetId="0" hidden="1">'51 анализ счета'!$A$1:$G$576</definedName>
    <definedName name="_xlnm._FilterDatabase" localSheetId="1" hidden="1">'реестры договоров'!$A$1:$C$380</definedName>
  </definedNames>
  <calcPr calcId="181029"/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F551" i="2" s="1"/>
  <c r="E552" i="2"/>
  <c r="E553" i="2"/>
  <c r="E554" i="2"/>
  <c r="E555" i="2"/>
  <c r="F555" i="2" s="1"/>
  <c r="E556" i="2"/>
  <c r="E557" i="2"/>
  <c r="F557" i="2" s="1"/>
  <c r="E558" i="2"/>
  <c r="E559" i="2"/>
  <c r="F559" i="2" s="1"/>
  <c r="E560" i="2"/>
  <c r="E561" i="2"/>
  <c r="F561" i="2" s="1"/>
  <c r="E562" i="2"/>
  <c r="E563" i="2"/>
  <c r="E564" i="2"/>
  <c r="E565" i="2"/>
  <c r="E566" i="2"/>
  <c r="E567" i="2"/>
  <c r="E568" i="2"/>
  <c r="E569" i="2"/>
  <c r="F569" i="2" s="1"/>
  <c r="E570" i="2"/>
  <c r="E571" i="2"/>
  <c r="E572" i="2"/>
  <c r="D573" i="2"/>
  <c r="D574" i="2"/>
  <c r="D575" i="2"/>
  <c r="D201" i="2"/>
  <c r="D5" i="2"/>
  <c r="D44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171" i="2"/>
  <c r="D217" i="2"/>
  <c r="D218" i="2"/>
  <c r="D187" i="2"/>
  <c r="D101" i="2"/>
  <c r="D219" i="2"/>
  <c r="D220" i="2"/>
  <c r="D221" i="2"/>
  <c r="D222" i="2"/>
  <c r="D223" i="2"/>
  <c r="D30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105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97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89" i="2"/>
  <c r="D274" i="2"/>
  <c r="D192" i="2"/>
  <c r="D151" i="2"/>
  <c r="D275" i="2"/>
  <c r="D276" i="2"/>
  <c r="D277" i="2"/>
  <c r="D278" i="2"/>
  <c r="D279" i="2"/>
  <c r="D143" i="2"/>
  <c r="D280" i="2"/>
  <c r="D28" i="2"/>
  <c r="D56" i="2"/>
  <c r="D83" i="2"/>
  <c r="D92" i="2"/>
  <c r="D111" i="2"/>
  <c r="D112" i="2"/>
  <c r="D281" i="2"/>
  <c r="D282" i="2"/>
  <c r="D283" i="2"/>
  <c r="D284" i="2"/>
  <c r="D285" i="2"/>
  <c r="D286" i="2"/>
  <c r="D287" i="2"/>
  <c r="D159" i="2"/>
  <c r="D68" i="2"/>
  <c r="D288" i="2"/>
  <c r="D43" i="2"/>
  <c r="D63" i="2"/>
  <c r="D67" i="2"/>
  <c r="D91" i="2"/>
  <c r="D50" i="2"/>
  <c r="D51" i="2"/>
  <c r="D289" i="2"/>
  <c r="D290" i="2"/>
  <c r="D6" i="2"/>
  <c r="D291" i="2"/>
  <c r="D292" i="2"/>
  <c r="D46" i="2"/>
  <c r="D293" i="2"/>
  <c r="D294" i="2"/>
  <c r="D295" i="2"/>
  <c r="D296" i="2"/>
  <c r="D297" i="2"/>
  <c r="D298" i="2"/>
  <c r="D299" i="2"/>
  <c r="D300" i="2"/>
  <c r="D301" i="2"/>
  <c r="D302" i="2"/>
  <c r="D23" i="2"/>
  <c r="D114" i="2"/>
  <c r="D115" i="2"/>
  <c r="D173" i="2"/>
  <c r="D181" i="2"/>
  <c r="D303" i="2"/>
  <c r="D94" i="2"/>
  <c r="D304" i="2"/>
  <c r="D305" i="2"/>
  <c r="D306" i="2"/>
  <c r="D7" i="2"/>
  <c r="D10" i="2"/>
  <c r="D11" i="2"/>
  <c r="D13" i="2"/>
  <c r="D16" i="2"/>
  <c r="D17" i="2"/>
  <c r="D18" i="2"/>
  <c r="D25" i="2"/>
  <c r="D307" i="2"/>
  <c r="D49" i="2"/>
  <c r="D52" i="2"/>
  <c r="D54" i="2"/>
  <c r="D308" i="2"/>
  <c r="D64" i="2"/>
  <c r="D309" i="2"/>
  <c r="D109" i="2"/>
  <c r="D110" i="2"/>
  <c r="D310" i="2"/>
  <c r="D128" i="2"/>
  <c r="D132" i="2"/>
  <c r="D133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156" i="2"/>
  <c r="D162" i="2"/>
  <c r="D164" i="2"/>
  <c r="D169" i="2"/>
  <c r="D170" i="2"/>
  <c r="D324" i="2"/>
  <c r="D172" i="2"/>
  <c r="D174" i="2"/>
  <c r="D179" i="2"/>
  <c r="D180" i="2"/>
  <c r="D183" i="2"/>
  <c r="D186" i="2"/>
  <c r="D189" i="2"/>
  <c r="D195" i="2"/>
  <c r="D196" i="2"/>
  <c r="D199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3" i="2"/>
  <c r="D90" i="2"/>
  <c r="D103" i="2"/>
  <c r="D106" i="2"/>
  <c r="D351" i="2"/>
  <c r="D352" i="2"/>
  <c r="D353" i="2"/>
  <c r="D354" i="2"/>
  <c r="D355" i="2"/>
  <c r="D356" i="2"/>
  <c r="D357" i="2"/>
  <c r="D358" i="2"/>
  <c r="D359" i="2"/>
  <c r="D360" i="2"/>
  <c r="D184" i="2"/>
  <c r="D185" i="2"/>
  <c r="D361" i="2"/>
  <c r="D117" i="2"/>
  <c r="D362" i="2"/>
  <c r="D363" i="2"/>
  <c r="D364" i="2"/>
  <c r="D365" i="2"/>
  <c r="D366" i="2"/>
  <c r="D131" i="2"/>
  <c r="D168" i="2"/>
  <c r="D367" i="2"/>
  <c r="D139" i="2"/>
  <c r="D368" i="2"/>
  <c r="D75" i="2"/>
  <c r="D84" i="2"/>
  <c r="D93" i="2"/>
  <c r="D176" i="2"/>
  <c r="D369" i="2"/>
  <c r="D370" i="2"/>
  <c r="D371" i="2"/>
  <c r="D372" i="2"/>
  <c r="D373" i="2"/>
  <c r="D374" i="2"/>
  <c r="D375" i="2"/>
  <c r="D376" i="2"/>
  <c r="D377" i="2"/>
  <c r="D15" i="2"/>
  <c r="D378" i="2"/>
  <c r="D20" i="2"/>
  <c r="D35" i="2"/>
  <c r="D379" i="2"/>
  <c r="D380" i="2"/>
  <c r="D98" i="2"/>
  <c r="D381" i="2"/>
  <c r="D382" i="2"/>
  <c r="D127" i="2"/>
  <c r="D383" i="2"/>
  <c r="D144" i="2"/>
  <c r="D384" i="2"/>
  <c r="D385" i="2"/>
  <c r="D153" i="2"/>
  <c r="D154" i="2"/>
  <c r="D167" i="2"/>
  <c r="D190" i="2"/>
  <c r="D386" i="2"/>
  <c r="D387" i="2"/>
  <c r="D388" i="2"/>
  <c r="D389" i="2"/>
  <c r="D390" i="2"/>
  <c r="D391" i="2"/>
  <c r="D40" i="2"/>
  <c r="D14" i="2"/>
  <c r="D55" i="2"/>
  <c r="D61" i="2"/>
  <c r="D70" i="2"/>
  <c r="D96" i="2"/>
  <c r="D99" i="2"/>
  <c r="D107" i="2"/>
  <c r="D116" i="2"/>
  <c r="D120" i="2"/>
  <c r="D142" i="2"/>
  <c r="D150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155" i="2"/>
  <c r="D411" i="2"/>
  <c r="D165" i="2"/>
  <c r="D412" i="2"/>
  <c r="D191" i="2"/>
  <c r="D82" i="2"/>
  <c r="D166" i="2"/>
  <c r="D31" i="2"/>
  <c r="D182" i="2"/>
  <c r="D32" i="2"/>
  <c r="D26" i="2"/>
  <c r="D27" i="2"/>
  <c r="D413" i="2"/>
  <c r="D37" i="2"/>
  <c r="D38" i="2"/>
  <c r="D414" i="2"/>
  <c r="D12" i="2"/>
  <c r="D415" i="2"/>
  <c r="D193" i="2"/>
  <c r="D157" i="2"/>
  <c r="D416" i="2"/>
  <c r="D47" i="2"/>
  <c r="D74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125" i="2"/>
  <c r="D188" i="2"/>
  <c r="D22" i="2"/>
  <c r="D66" i="2"/>
  <c r="D100" i="2"/>
  <c r="D450" i="2"/>
  <c r="D2" i="2"/>
  <c r="D4" i="2"/>
  <c r="D9" i="2"/>
  <c r="D42" i="2"/>
  <c r="D53" i="2"/>
  <c r="D69" i="2"/>
  <c r="D72" i="2"/>
  <c r="D73" i="2"/>
  <c r="D76" i="2"/>
  <c r="D77" i="2"/>
  <c r="D85" i="2"/>
  <c r="D104" i="2"/>
  <c r="D122" i="2"/>
  <c r="D129" i="2"/>
  <c r="D130" i="2"/>
  <c r="D135" i="2"/>
  <c r="D137" i="2"/>
  <c r="D141" i="2"/>
  <c r="D451" i="2"/>
  <c r="D145" i="2"/>
  <c r="D147" i="2"/>
  <c r="D452" i="2"/>
  <c r="D149" i="2"/>
  <c r="D152" i="2"/>
  <c r="D453" i="2"/>
  <c r="D454" i="2"/>
  <c r="D455" i="2"/>
  <c r="D456" i="2"/>
  <c r="D175" i="2"/>
  <c r="D198" i="2"/>
  <c r="D200" i="2"/>
  <c r="D457" i="2"/>
  <c r="D136" i="2"/>
  <c r="D126" i="2"/>
  <c r="D458" i="2"/>
  <c r="D102" i="2"/>
  <c r="D140" i="2"/>
  <c r="D459" i="2"/>
  <c r="D460" i="2"/>
  <c r="D461" i="2"/>
  <c r="D462" i="2"/>
  <c r="D463" i="2"/>
  <c r="D464" i="2"/>
  <c r="D161" i="2"/>
  <c r="D465" i="2"/>
  <c r="D466" i="2"/>
  <c r="D467" i="2"/>
  <c r="D468" i="2"/>
  <c r="D469" i="2"/>
  <c r="D470" i="2"/>
  <c r="D45" i="2"/>
  <c r="D57" i="2"/>
  <c r="D471" i="2"/>
  <c r="D472" i="2"/>
  <c r="D473" i="2"/>
  <c r="D474" i="2"/>
  <c r="D475" i="2"/>
  <c r="D476" i="2"/>
  <c r="D58" i="2"/>
  <c r="D477" i="2"/>
  <c r="D478" i="2"/>
  <c r="D479" i="2"/>
  <c r="D480" i="2"/>
  <c r="D481" i="2"/>
  <c r="D482" i="2"/>
  <c r="D483" i="2"/>
  <c r="D484" i="2"/>
  <c r="D485" i="2"/>
  <c r="D486" i="2"/>
  <c r="D487" i="2"/>
  <c r="D123" i="2"/>
  <c r="D158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160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134" i="2"/>
  <c r="D138" i="2"/>
  <c r="D19" i="2"/>
  <c r="D29" i="2"/>
  <c r="D60" i="2"/>
  <c r="D71" i="2"/>
  <c r="D78" i="2"/>
  <c r="D79" i="2"/>
  <c r="D80" i="2"/>
  <c r="D81" i="2"/>
  <c r="D108" i="2"/>
  <c r="D119" i="2"/>
  <c r="D530" i="2"/>
  <c r="D531" i="2"/>
  <c r="D532" i="2"/>
  <c r="D533" i="2"/>
  <c r="D534" i="2"/>
  <c r="D535" i="2"/>
  <c r="D536" i="2"/>
  <c r="D537" i="2"/>
  <c r="D538" i="2"/>
  <c r="D539" i="2"/>
  <c r="D540" i="2"/>
  <c r="D65" i="2"/>
  <c r="D148" i="2"/>
  <c r="D194" i="2"/>
  <c r="D541" i="2"/>
  <c r="D542" i="2"/>
  <c r="D543" i="2"/>
  <c r="D544" i="2"/>
  <c r="D3" i="2"/>
  <c r="D8" i="2"/>
  <c r="D24" i="2"/>
  <c r="D36" i="2"/>
  <c r="D39" i="2"/>
  <c r="D48" i="2"/>
  <c r="D59" i="2"/>
  <c r="D62" i="2"/>
  <c r="D86" i="2"/>
  <c r="D87" i="2"/>
  <c r="D88" i="2"/>
  <c r="D95" i="2"/>
  <c r="D113" i="2"/>
  <c r="D121" i="2"/>
  <c r="D124" i="2"/>
  <c r="D545" i="2"/>
  <c r="D546" i="2"/>
  <c r="D547" i="2"/>
  <c r="D548" i="2"/>
  <c r="D163" i="2"/>
  <c r="D177" i="2"/>
  <c r="D178" i="2"/>
  <c r="D197" i="2"/>
  <c r="D21" i="2"/>
  <c r="D41" i="2"/>
  <c r="D146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118" i="2"/>
  <c r="D563" i="2"/>
  <c r="D564" i="2"/>
  <c r="D565" i="2"/>
  <c r="D566" i="2"/>
  <c r="D567" i="2"/>
  <c r="D34" i="2"/>
  <c r="D568" i="2"/>
  <c r="D569" i="2"/>
  <c r="D570" i="2"/>
  <c r="D571" i="2"/>
  <c r="D572" i="2"/>
  <c r="F272" i="2"/>
  <c r="F5" i="2"/>
  <c r="F44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171" i="2"/>
  <c r="F217" i="2"/>
  <c r="F218" i="2"/>
  <c r="F187" i="2"/>
  <c r="F101" i="2"/>
  <c r="F219" i="2"/>
  <c r="F220" i="2"/>
  <c r="F306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171" i="2"/>
  <c r="G217" i="2"/>
  <c r="G218" i="2"/>
  <c r="G187" i="2"/>
  <c r="G101" i="2"/>
  <c r="G219" i="2"/>
  <c r="G220" i="2"/>
  <c r="G221" i="2"/>
  <c r="G222" i="2"/>
  <c r="G223" i="2"/>
  <c r="G30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105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97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89" i="2"/>
  <c r="G274" i="2"/>
  <c r="G192" i="2"/>
  <c r="G151" i="2"/>
  <c r="G275" i="2"/>
  <c r="G276" i="2"/>
  <c r="G277" i="2"/>
  <c r="G278" i="2"/>
  <c r="G279" i="2"/>
  <c r="G143" i="2"/>
  <c r="G280" i="2"/>
  <c r="G28" i="2"/>
  <c r="G56" i="2"/>
  <c r="G83" i="2"/>
  <c r="G92" i="2"/>
  <c r="G111" i="2"/>
  <c r="G112" i="2"/>
  <c r="G281" i="2"/>
  <c r="G282" i="2"/>
  <c r="G283" i="2"/>
  <c r="G284" i="2"/>
  <c r="G285" i="2"/>
  <c r="G286" i="2"/>
  <c r="G287" i="2"/>
  <c r="G159" i="2"/>
  <c r="G68" i="2"/>
  <c r="G288" i="2"/>
  <c r="G43" i="2"/>
  <c r="G63" i="2"/>
  <c r="G67" i="2"/>
  <c r="G91" i="2"/>
  <c r="G50" i="2"/>
  <c r="G51" i="2"/>
  <c r="G289" i="2"/>
  <c r="G290" i="2"/>
  <c r="G6" i="2"/>
  <c r="G291" i="2"/>
  <c r="G292" i="2"/>
  <c r="G46" i="2"/>
  <c r="G293" i="2"/>
  <c r="G294" i="2"/>
  <c r="G295" i="2"/>
  <c r="G296" i="2"/>
  <c r="G297" i="2"/>
  <c r="G298" i="2"/>
  <c r="G299" i="2"/>
  <c r="G300" i="2"/>
  <c r="G301" i="2"/>
  <c r="G302" i="2"/>
  <c r="G23" i="2"/>
  <c r="G114" i="2"/>
  <c r="G115" i="2"/>
  <c r="G173" i="2"/>
  <c r="G181" i="2"/>
  <c r="G303" i="2"/>
  <c r="G94" i="2"/>
  <c r="G304" i="2"/>
  <c r="G305" i="2"/>
  <c r="G306" i="2"/>
  <c r="G7" i="2"/>
  <c r="G10" i="2"/>
  <c r="G11" i="2"/>
  <c r="G13" i="2"/>
  <c r="G16" i="2"/>
  <c r="G17" i="2"/>
  <c r="G18" i="2"/>
  <c r="G25" i="2"/>
  <c r="G307" i="2"/>
  <c r="G49" i="2"/>
  <c r="G52" i="2"/>
  <c r="G54" i="2"/>
  <c r="G308" i="2"/>
  <c r="G64" i="2"/>
  <c r="G309" i="2"/>
  <c r="G109" i="2"/>
  <c r="G110" i="2"/>
  <c r="G310" i="2"/>
  <c r="G128" i="2"/>
  <c r="G132" i="2"/>
  <c r="G133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156" i="2"/>
  <c r="G162" i="2"/>
  <c r="G164" i="2"/>
  <c r="G169" i="2"/>
  <c r="G170" i="2"/>
  <c r="G324" i="2"/>
  <c r="G172" i="2"/>
  <c r="G174" i="2"/>
  <c r="G179" i="2"/>
  <c r="G180" i="2"/>
  <c r="G183" i="2"/>
  <c r="G186" i="2"/>
  <c r="G189" i="2"/>
  <c r="G195" i="2"/>
  <c r="G196" i="2"/>
  <c r="G199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3" i="2"/>
  <c r="G90" i="2"/>
  <c r="G103" i="2"/>
  <c r="G106" i="2"/>
  <c r="G351" i="2"/>
  <c r="G352" i="2"/>
  <c r="G353" i="2"/>
  <c r="G354" i="2"/>
  <c r="G355" i="2"/>
  <c r="G356" i="2"/>
  <c r="G357" i="2"/>
  <c r="G358" i="2"/>
  <c r="G359" i="2"/>
  <c r="G360" i="2"/>
  <c r="G184" i="2"/>
  <c r="G185" i="2"/>
  <c r="G361" i="2"/>
  <c r="G117" i="2"/>
  <c r="G362" i="2"/>
  <c r="G363" i="2"/>
  <c r="G364" i="2"/>
  <c r="G365" i="2"/>
  <c r="G366" i="2"/>
  <c r="G131" i="2"/>
  <c r="G168" i="2"/>
  <c r="G367" i="2"/>
  <c r="G139" i="2"/>
  <c r="G368" i="2"/>
  <c r="G75" i="2"/>
  <c r="G84" i="2"/>
  <c r="G93" i="2"/>
  <c r="G176" i="2"/>
  <c r="G369" i="2"/>
  <c r="G370" i="2"/>
  <c r="G371" i="2"/>
  <c r="G372" i="2"/>
  <c r="G373" i="2"/>
  <c r="G374" i="2"/>
  <c r="G375" i="2"/>
  <c r="G376" i="2"/>
  <c r="G377" i="2"/>
  <c r="G15" i="2"/>
  <c r="G378" i="2"/>
  <c r="G20" i="2"/>
  <c r="G35" i="2"/>
  <c r="G379" i="2"/>
  <c r="G380" i="2"/>
  <c r="G98" i="2"/>
  <c r="G381" i="2"/>
  <c r="G382" i="2"/>
  <c r="G127" i="2"/>
  <c r="G383" i="2"/>
  <c r="G144" i="2"/>
  <c r="G384" i="2"/>
  <c r="G385" i="2"/>
  <c r="G153" i="2"/>
  <c r="G154" i="2"/>
  <c r="G167" i="2"/>
  <c r="G190" i="2"/>
  <c r="G386" i="2"/>
  <c r="G387" i="2"/>
  <c r="G388" i="2"/>
  <c r="G389" i="2"/>
  <c r="G390" i="2"/>
  <c r="G391" i="2"/>
  <c r="G40" i="2"/>
  <c r="G14" i="2"/>
  <c r="G55" i="2"/>
  <c r="G61" i="2"/>
  <c r="G70" i="2"/>
  <c r="G96" i="2"/>
  <c r="G99" i="2"/>
  <c r="G107" i="2"/>
  <c r="G116" i="2"/>
  <c r="G120" i="2"/>
  <c r="G142" i="2"/>
  <c r="G150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155" i="2"/>
  <c r="G411" i="2"/>
  <c r="G165" i="2"/>
  <c r="G412" i="2"/>
  <c r="G191" i="2"/>
  <c r="G82" i="2"/>
  <c r="G166" i="2"/>
  <c r="G31" i="2"/>
  <c r="G182" i="2"/>
  <c r="G32" i="2"/>
  <c r="G26" i="2"/>
  <c r="G27" i="2"/>
  <c r="G413" i="2"/>
  <c r="G37" i="2"/>
  <c r="G38" i="2"/>
  <c r="G414" i="2"/>
  <c r="G12" i="2"/>
  <c r="G415" i="2"/>
  <c r="G193" i="2"/>
  <c r="G157" i="2"/>
  <c r="G416" i="2"/>
  <c r="G47" i="2"/>
  <c r="G74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125" i="2"/>
  <c r="G188" i="2"/>
  <c r="G22" i="2"/>
  <c r="G66" i="2"/>
  <c r="G100" i="2"/>
  <c r="G450" i="2"/>
  <c r="G2" i="2"/>
  <c r="G4" i="2"/>
  <c r="G9" i="2"/>
  <c r="G42" i="2"/>
  <c r="G53" i="2"/>
  <c r="G69" i="2"/>
  <c r="G72" i="2"/>
  <c r="G73" i="2"/>
  <c r="G76" i="2"/>
  <c r="G77" i="2"/>
  <c r="G85" i="2"/>
  <c r="G104" i="2"/>
  <c r="G122" i="2"/>
  <c r="G129" i="2"/>
  <c r="G130" i="2"/>
  <c r="G135" i="2"/>
  <c r="G137" i="2"/>
  <c r="G141" i="2"/>
  <c r="G451" i="2"/>
  <c r="G145" i="2"/>
  <c r="G147" i="2"/>
  <c r="G452" i="2"/>
  <c r="G149" i="2"/>
  <c r="G152" i="2"/>
  <c r="G453" i="2"/>
  <c r="G454" i="2"/>
  <c r="G455" i="2"/>
  <c r="G456" i="2"/>
  <c r="G175" i="2"/>
  <c r="G198" i="2"/>
  <c r="G200" i="2"/>
  <c r="G457" i="2"/>
  <c r="G136" i="2"/>
  <c r="G126" i="2"/>
  <c r="G458" i="2"/>
  <c r="G102" i="2"/>
  <c r="G140" i="2"/>
  <c r="G459" i="2"/>
  <c r="G460" i="2"/>
  <c r="G461" i="2"/>
  <c r="G462" i="2"/>
  <c r="G463" i="2"/>
  <c r="G464" i="2"/>
  <c r="G161" i="2"/>
  <c r="G465" i="2"/>
  <c r="G466" i="2"/>
  <c r="G467" i="2"/>
  <c r="G468" i="2"/>
  <c r="G469" i="2"/>
  <c r="G470" i="2"/>
  <c r="G45" i="2"/>
  <c r="G57" i="2"/>
  <c r="G471" i="2"/>
  <c r="G472" i="2"/>
  <c r="G473" i="2"/>
  <c r="G474" i="2"/>
  <c r="G475" i="2"/>
  <c r="G476" i="2"/>
  <c r="G58" i="2"/>
  <c r="G477" i="2"/>
  <c r="G478" i="2"/>
  <c r="G479" i="2"/>
  <c r="G480" i="2"/>
  <c r="G481" i="2"/>
  <c r="G482" i="2"/>
  <c r="G483" i="2"/>
  <c r="G484" i="2"/>
  <c r="G485" i="2"/>
  <c r="G486" i="2"/>
  <c r="G487" i="2"/>
  <c r="G123" i="2"/>
  <c r="G158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160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134" i="2"/>
  <c r="G138" i="2"/>
  <c r="G19" i="2"/>
  <c r="G29" i="2"/>
  <c r="G60" i="2"/>
  <c r="G71" i="2"/>
  <c r="G78" i="2"/>
  <c r="G79" i="2"/>
  <c r="G80" i="2"/>
  <c r="G81" i="2"/>
  <c r="G108" i="2"/>
  <c r="G119" i="2"/>
  <c r="G530" i="2"/>
  <c r="G531" i="2"/>
  <c r="G532" i="2"/>
  <c r="G533" i="2"/>
  <c r="G534" i="2"/>
  <c r="G535" i="2"/>
  <c r="G536" i="2"/>
  <c r="G537" i="2"/>
  <c r="G538" i="2"/>
  <c r="G539" i="2"/>
  <c r="G540" i="2"/>
  <c r="G65" i="2"/>
  <c r="G148" i="2"/>
  <c r="G194" i="2"/>
  <c r="G541" i="2"/>
  <c r="G542" i="2"/>
  <c r="G543" i="2"/>
  <c r="G544" i="2"/>
  <c r="G3" i="2"/>
  <c r="G8" i="2"/>
  <c r="G24" i="2"/>
  <c r="G36" i="2"/>
  <c r="G39" i="2"/>
  <c r="G48" i="2"/>
  <c r="G59" i="2"/>
  <c r="G62" i="2"/>
  <c r="G86" i="2"/>
  <c r="G87" i="2"/>
  <c r="G88" i="2"/>
  <c r="G95" i="2"/>
  <c r="G113" i="2"/>
  <c r="G121" i="2"/>
  <c r="G124" i="2"/>
  <c r="G545" i="2"/>
  <c r="G546" i="2"/>
  <c r="G547" i="2"/>
  <c r="G548" i="2"/>
  <c r="G163" i="2"/>
  <c r="G177" i="2"/>
  <c r="G178" i="2"/>
  <c r="G197" i="2"/>
  <c r="G21" i="2"/>
  <c r="G41" i="2"/>
  <c r="G146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118" i="2"/>
  <c r="G563" i="2"/>
  <c r="G564" i="2"/>
  <c r="G565" i="2"/>
  <c r="G566" i="2"/>
  <c r="G567" i="2"/>
  <c r="G34" i="2"/>
  <c r="G568" i="2"/>
  <c r="G569" i="2"/>
  <c r="G570" i="2"/>
  <c r="G571" i="2"/>
  <c r="G572" i="2"/>
  <c r="G44" i="2"/>
  <c r="G5" i="2"/>
  <c r="F221" i="2"/>
  <c r="F222" i="2"/>
  <c r="F223" i="2"/>
  <c r="F30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105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97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3" i="2"/>
  <c r="F89" i="2"/>
  <c r="F274" i="2"/>
  <c r="F192" i="2"/>
  <c r="F151" i="2"/>
  <c r="F275" i="2"/>
  <c r="F276" i="2"/>
  <c r="F277" i="2"/>
  <c r="F278" i="2"/>
  <c r="F279" i="2"/>
  <c r="F143" i="2"/>
  <c r="F280" i="2"/>
  <c r="F28" i="2"/>
  <c r="F56" i="2"/>
  <c r="F83" i="2"/>
  <c r="F92" i="2"/>
  <c r="F111" i="2"/>
  <c r="F112" i="2"/>
  <c r="F281" i="2"/>
  <c r="F282" i="2"/>
  <c r="F283" i="2"/>
  <c r="F284" i="2"/>
  <c r="F285" i="2"/>
  <c r="F286" i="2"/>
  <c r="F287" i="2"/>
  <c r="F159" i="2"/>
  <c r="F68" i="2"/>
  <c r="F288" i="2"/>
  <c r="F43" i="2"/>
  <c r="F63" i="2"/>
  <c r="F67" i="2"/>
  <c r="F91" i="2"/>
  <c r="F50" i="2"/>
  <c r="F51" i="2"/>
  <c r="F289" i="2"/>
  <c r="F290" i="2"/>
  <c r="F6" i="2"/>
  <c r="F291" i="2"/>
  <c r="F292" i="2"/>
  <c r="F46" i="2"/>
  <c r="F293" i="2"/>
  <c r="F294" i="2"/>
  <c r="F295" i="2"/>
  <c r="F296" i="2"/>
  <c r="F297" i="2"/>
  <c r="F298" i="2"/>
  <c r="F299" i="2"/>
  <c r="F300" i="2"/>
  <c r="F301" i="2"/>
  <c r="F302" i="2"/>
  <c r="F23" i="2"/>
  <c r="F114" i="2"/>
  <c r="F115" i="2"/>
  <c r="F173" i="2"/>
  <c r="F181" i="2"/>
  <c r="F303" i="2"/>
  <c r="F94" i="2"/>
  <c r="F304" i="2"/>
  <c r="F305" i="2"/>
  <c r="F7" i="2"/>
  <c r="F10" i="2"/>
  <c r="F11" i="2"/>
  <c r="F13" i="2"/>
  <c r="F16" i="2"/>
  <c r="F17" i="2"/>
  <c r="F18" i="2"/>
  <c r="F25" i="2"/>
  <c r="F307" i="2"/>
  <c r="F49" i="2"/>
  <c r="F52" i="2"/>
  <c r="F54" i="2"/>
  <c r="F308" i="2"/>
  <c r="F64" i="2"/>
  <c r="F309" i="2"/>
  <c r="F109" i="2"/>
  <c r="F110" i="2"/>
  <c r="F310" i="2"/>
  <c r="F128" i="2"/>
  <c r="F132" i="2"/>
  <c r="F133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156" i="2"/>
  <c r="F162" i="2"/>
  <c r="F164" i="2"/>
  <c r="F169" i="2"/>
  <c r="F170" i="2"/>
  <c r="F324" i="2"/>
  <c r="F172" i="2"/>
  <c r="F174" i="2"/>
  <c r="F179" i="2"/>
  <c r="F180" i="2"/>
  <c r="F183" i="2"/>
  <c r="F186" i="2"/>
  <c r="F189" i="2"/>
  <c r="F195" i="2"/>
  <c r="F196" i="2"/>
  <c r="F199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3" i="2"/>
  <c r="F90" i="2"/>
  <c r="F103" i="2"/>
  <c r="F106" i="2"/>
  <c r="F351" i="2"/>
  <c r="F352" i="2"/>
  <c r="F353" i="2"/>
  <c r="F354" i="2"/>
  <c r="F355" i="2"/>
  <c r="F356" i="2"/>
  <c r="F357" i="2"/>
  <c r="F358" i="2"/>
  <c r="F359" i="2"/>
  <c r="F360" i="2"/>
  <c r="F184" i="2"/>
  <c r="F185" i="2"/>
  <c r="F361" i="2"/>
  <c r="F117" i="2"/>
  <c r="F362" i="2"/>
  <c r="F363" i="2"/>
  <c r="F364" i="2"/>
  <c r="F365" i="2"/>
  <c r="F366" i="2"/>
  <c r="F131" i="2"/>
  <c r="F168" i="2"/>
  <c r="F367" i="2"/>
  <c r="F139" i="2"/>
  <c r="F368" i="2"/>
  <c r="F75" i="2"/>
  <c r="F84" i="2"/>
  <c r="F93" i="2"/>
  <c r="F176" i="2"/>
  <c r="F369" i="2"/>
  <c r="F370" i="2"/>
  <c r="F371" i="2"/>
  <c r="F372" i="2"/>
  <c r="F373" i="2"/>
  <c r="F374" i="2"/>
  <c r="F375" i="2"/>
  <c r="F376" i="2"/>
  <c r="F377" i="2"/>
  <c r="F15" i="2"/>
  <c r="F378" i="2"/>
  <c r="F20" i="2"/>
  <c r="F35" i="2"/>
  <c r="F379" i="2"/>
  <c r="F380" i="2"/>
  <c r="F98" i="2"/>
  <c r="F381" i="2"/>
  <c r="F382" i="2"/>
  <c r="F127" i="2"/>
  <c r="F383" i="2"/>
  <c r="F144" i="2"/>
  <c r="F384" i="2"/>
  <c r="F385" i="2"/>
  <c r="F153" i="2"/>
  <c r="F154" i="2"/>
  <c r="F167" i="2"/>
  <c r="F190" i="2"/>
  <c r="F386" i="2"/>
  <c r="F387" i="2"/>
  <c r="F388" i="2"/>
  <c r="F389" i="2"/>
  <c r="F390" i="2"/>
  <c r="F391" i="2"/>
  <c r="F40" i="2"/>
  <c r="F14" i="2"/>
  <c r="F55" i="2"/>
  <c r="F61" i="2"/>
  <c r="F70" i="2"/>
  <c r="F96" i="2"/>
  <c r="F99" i="2"/>
  <c r="F107" i="2"/>
  <c r="F116" i="2"/>
  <c r="F120" i="2"/>
  <c r="F142" i="2"/>
  <c r="F150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155" i="2"/>
  <c r="F411" i="2"/>
  <c r="F165" i="2"/>
  <c r="F412" i="2"/>
  <c r="F191" i="2"/>
  <c r="F82" i="2"/>
  <c r="F166" i="2"/>
  <c r="F31" i="2"/>
  <c r="F182" i="2"/>
  <c r="F32" i="2"/>
  <c r="F26" i="2"/>
  <c r="F27" i="2"/>
  <c r="F413" i="2"/>
  <c r="F37" i="2"/>
  <c r="F38" i="2"/>
  <c r="F414" i="2"/>
  <c r="F12" i="2"/>
  <c r="F415" i="2"/>
  <c r="F193" i="2"/>
  <c r="F157" i="2"/>
  <c r="F416" i="2"/>
  <c r="F47" i="2"/>
  <c r="F74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125" i="2"/>
  <c r="F188" i="2"/>
  <c r="F22" i="2"/>
  <c r="F66" i="2"/>
  <c r="F100" i="2"/>
  <c r="F450" i="2"/>
  <c r="F2" i="2"/>
  <c r="F4" i="2"/>
  <c r="F9" i="2"/>
  <c r="F42" i="2"/>
  <c r="F53" i="2"/>
  <c r="F69" i="2"/>
  <c r="F72" i="2"/>
  <c r="F73" i="2"/>
  <c r="F76" i="2"/>
  <c r="F77" i="2"/>
  <c r="F85" i="2"/>
  <c r="F104" i="2"/>
  <c r="F122" i="2"/>
  <c r="F129" i="2"/>
  <c r="F130" i="2"/>
  <c r="F135" i="2"/>
  <c r="F137" i="2"/>
  <c r="F141" i="2"/>
  <c r="F451" i="2"/>
  <c r="F145" i="2"/>
  <c r="F147" i="2"/>
  <c r="F452" i="2"/>
  <c r="F149" i="2"/>
  <c r="F152" i="2"/>
  <c r="F453" i="2"/>
  <c r="F454" i="2"/>
  <c r="F455" i="2"/>
  <c r="F456" i="2"/>
  <c r="F175" i="2"/>
  <c r="F198" i="2"/>
  <c r="F200" i="2"/>
  <c r="F457" i="2"/>
  <c r="F136" i="2"/>
  <c r="F126" i="2"/>
  <c r="F458" i="2"/>
  <c r="F102" i="2"/>
  <c r="F140" i="2"/>
  <c r="F459" i="2"/>
  <c r="F460" i="2"/>
  <c r="F461" i="2"/>
  <c r="F462" i="2"/>
  <c r="F463" i="2"/>
  <c r="F464" i="2"/>
  <c r="F161" i="2"/>
  <c r="F465" i="2"/>
  <c r="F466" i="2"/>
  <c r="F467" i="2"/>
  <c r="F468" i="2"/>
  <c r="F469" i="2"/>
  <c r="F470" i="2"/>
  <c r="F45" i="2"/>
  <c r="F57" i="2"/>
  <c r="F471" i="2"/>
  <c r="F472" i="2"/>
  <c r="F473" i="2"/>
  <c r="F474" i="2"/>
  <c r="F475" i="2"/>
  <c r="F476" i="2"/>
  <c r="F58" i="2"/>
  <c r="F477" i="2"/>
  <c r="F478" i="2"/>
  <c r="F479" i="2"/>
  <c r="F480" i="2"/>
  <c r="F481" i="2"/>
  <c r="F482" i="2"/>
  <c r="F483" i="2"/>
  <c r="F484" i="2"/>
  <c r="F485" i="2"/>
  <c r="F486" i="2"/>
  <c r="F487" i="2"/>
  <c r="F123" i="2"/>
  <c r="F158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160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134" i="2"/>
  <c r="F138" i="2"/>
  <c r="F19" i="2"/>
  <c r="F29" i="2"/>
  <c r="F60" i="2"/>
  <c r="F71" i="2"/>
  <c r="F78" i="2"/>
  <c r="F79" i="2"/>
  <c r="F80" i="2"/>
  <c r="F81" i="2"/>
  <c r="F108" i="2"/>
  <c r="F119" i="2"/>
  <c r="F530" i="2"/>
  <c r="F531" i="2"/>
  <c r="F532" i="2"/>
  <c r="F533" i="2"/>
  <c r="F534" i="2"/>
  <c r="F535" i="2"/>
  <c r="F536" i="2"/>
  <c r="F537" i="2"/>
  <c r="F538" i="2"/>
  <c r="F539" i="2"/>
  <c r="F540" i="2"/>
  <c r="F65" i="2"/>
  <c r="F148" i="2"/>
  <c r="F194" i="2"/>
  <c r="F541" i="2"/>
  <c r="F542" i="2"/>
  <c r="F543" i="2"/>
  <c r="F544" i="2"/>
  <c r="F3" i="2"/>
  <c r="F8" i="2"/>
  <c r="F24" i="2"/>
  <c r="F36" i="2"/>
  <c r="F39" i="2"/>
  <c r="F48" i="2"/>
  <c r="F59" i="2"/>
  <c r="F62" i="2"/>
  <c r="F86" i="2"/>
  <c r="F87" i="2"/>
  <c r="F88" i="2"/>
  <c r="F95" i="2"/>
  <c r="F113" i="2"/>
  <c r="F121" i="2"/>
  <c r="F124" i="2"/>
  <c r="F545" i="2"/>
  <c r="F546" i="2"/>
  <c r="F547" i="2"/>
  <c r="F548" i="2"/>
  <c r="F163" i="2"/>
  <c r="F177" i="2"/>
  <c r="F178" i="2"/>
  <c r="F197" i="2"/>
  <c r="F21" i="2"/>
  <c r="F41" i="2"/>
  <c r="F146" i="2"/>
  <c r="F549" i="2"/>
  <c r="F550" i="2"/>
  <c r="F552" i="2"/>
  <c r="F553" i="2"/>
  <c r="F554" i="2"/>
  <c r="F556" i="2"/>
  <c r="F558" i="2"/>
  <c r="F560" i="2"/>
  <c r="F562" i="2"/>
  <c r="F118" i="2"/>
  <c r="F563" i="2"/>
  <c r="F564" i="2"/>
  <c r="F565" i="2"/>
  <c r="F566" i="2"/>
  <c r="F567" i="2"/>
  <c r="F34" i="2"/>
  <c r="F568" i="2"/>
  <c r="F570" i="2"/>
  <c r="F571" i="2"/>
  <c r="F572" i="2"/>
  <c r="G573" i="2" l="1"/>
  <c r="G574" i="2"/>
  <c r="G575" i="2"/>
  <c r="F201" i="2"/>
  <c r="G201" i="2"/>
</calcChain>
</file>

<file path=xl/sharedStrings.xml><?xml version="1.0" encoding="utf-8"?>
<sst xmlns="http://schemas.openxmlformats.org/spreadsheetml/2006/main" count="1501" uniqueCount="948">
  <si>
    <t>Признак - найден или нет</t>
  </si>
  <si>
    <t>Чему соответствует</t>
  </si>
  <si>
    <t>Цена по прайсу</t>
  </si>
  <si>
    <t>51</t>
  </si>
  <si>
    <t>Начальное сальдо</t>
  </si>
  <si>
    <t>Аренда</t>
  </si>
  <si>
    <t>60</t>
  </si>
  <si>
    <t>60.01</t>
  </si>
  <si>
    <t>ЗСК-105/2022 от 01.02.2022 Субаренда зем. участка</t>
  </si>
  <si>
    <t>ЗСК-153/2022 от 16.05.2022 Аренда спецтехники (сумма 64 000 с 24.05.22-25.05.24)</t>
  </si>
  <si>
    <t>ЗСК-18/2021 от 01.03.2021 (Агентский договор до 100т.р) с 01.03.21-31.01.22</t>
  </si>
  <si>
    <t>ЗСК-200/2020 от 01.12.2020 Аренда недвижимого имущества</t>
  </si>
  <si>
    <t>ЗСК-314/2021 от 01.09.2021 Аренда общежития с 01.09.21 по 30.10.21</t>
  </si>
  <si>
    <t>ЗСК-314/2021 от 01.09.2021 Аренда общежития с 01.09.21 по 30.10.21 Агентские</t>
  </si>
  <si>
    <t>ЗСК-33/2021 от 01.03.2021 Субаренда зем. участка</t>
  </si>
  <si>
    <t>ЗСК-334/2021 от 01.09.2021 Аренда общежития (сумма 50 000,00 с 01.11.21 по 30.09.22)</t>
  </si>
  <si>
    <t xml:space="preserve">ЗСК-334/2021 от 01.09.2021 Аренда общежития (сумма 50 000,00 с 01.11.21 по 30.09.22) Агентские </t>
  </si>
  <si>
    <t>ЗСК-34/2021 от 01.03.2021 Аренда недвижимого имущества (сумма 375 021 с 01.03.21-31.01.22)</t>
  </si>
  <si>
    <t>ЗСК-34/2021 от 01.03.2021 Аренда недвижимого имущества (сумма 375 021 с 01.03.21-31.01.22) Агентские</t>
  </si>
  <si>
    <t>ЗСК-349/2021 от 01.09.2021 (Агентский договор до 100т.р.) Общежитие (01.09.21-31.30.09.22)</t>
  </si>
  <si>
    <t>ЗСК-4/2020 от 09.01.2020 Аренда недвижимого имущества 371570,48</t>
  </si>
  <si>
    <t>ЗСК-416/2021 от 27.12.2021 Аренда движимого имущества (сумма 234 328,42 с 01.01.22-31.12.22)</t>
  </si>
  <si>
    <t>ЗСК-417/2021 от 27.12.2021 Аренда ТС без экипажа (сумма 77 770,00 с 01.01.22-31.12.22)</t>
  </si>
  <si>
    <t>ЗСК-50/2021 от 01.04.2021 Аренда ТС без экипажа (сумма 77 770 с 01.04.21-31.12.21)</t>
  </si>
  <si>
    <t>ЗСК-51/2021 от 01.04.2021 Аренда движимого имущества (сумма 234 460,08 с 01.04.21-31.12.21)</t>
  </si>
  <si>
    <t>ЗСК-64/2022 от 01.02.2022 Аренда недвижимого имущества (сумма 375 021 с 01.02.22-31.12.22)</t>
  </si>
  <si>
    <t>ЗСК-80/2021 от 24.05.2021 Аренда спецтехники (сумма 64 000 с 24.05.21-23.05.22)</t>
  </si>
  <si>
    <t>НММТП-21-40д//ЗСК-174/2021 от 28.07.2021(аренда)</t>
  </si>
  <si>
    <t>НММТП-22-01д//ЗСК-8/2022 от 10.01.2022(аренда)</t>
  </si>
  <si>
    <t>НММТП-22-43д//ЗСК-245/2022 от 21.07.2022</t>
  </si>
  <si>
    <t>Оборот</t>
  </si>
  <si>
    <t>Конечное сальдо</t>
  </si>
  <si>
    <t>Аренда спецтехники</t>
  </si>
  <si>
    <t>ЗСК-14/2022 от 14.01.2022 (ТУ дог. до 99т.р.)</t>
  </si>
  <si>
    <t>Аудит</t>
  </si>
  <si>
    <t>15/12/2021//ЗСК-430/2021 от 15.12.2021г. аудиторские услуги за 2021г.</t>
  </si>
  <si>
    <t>Видеонаблюдение</t>
  </si>
  <si>
    <t>Договор №ЗСК-385/2021 от 08.12.2021</t>
  </si>
  <si>
    <t>Договор №ЗСК-9/2021 от 19.01.2021</t>
  </si>
  <si>
    <t>ЗСК-25/2022 от 10.01.2022</t>
  </si>
  <si>
    <t xml:space="preserve">Водоснабжение </t>
  </si>
  <si>
    <t>461-В//ЗСК-88/2021 от 27.05.2021</t>
  </si>
  <si>
    <t>Вывоз ТБО</t>
  </si>
  <si>
    <t>189-тко/2021/ЗСК-73/2021 от 19.04.2021</t>
  </si>
  <si>
    <t>314-ТКО/2022//ЗСК-24/2022 от 19.01.2022</t>
  </si>
  <si>
    <t>Интернет</t>
  </si>
  <si>
    <t>7031/и/ЗСК-2/2021 от 14.01.2021 Интернет</t>
  </si>
  <si>
    <t>Информационно-консультационные услуги</t>
  </si>
  <si>
    <t xml:space="preserve">84/ЗСК-6/2021 от 15.01.2021 </t>
  </si>
  <si>
    <t>Канцелярские товары</t>
  </si>
  <si>
    <t>Без договора</t>
  </si>
  <si>
    <t>Медицинские услуги</t>
  </si>
  <si>
    <t>03-22/МО//ЗСК-1/2022 от 10.01.2022 (до 300т.р.)</t>
  </si>
  <si>
    <t>082-21/МО/ЗСК-360/2021 от 24.11.2021</t>
  </si>
  <si>
    <t>57/1МО//ЗСК-216/2022 от 01.07.2022</t>
  </si>
  <si>
    <t xml:space="preserve">57ПЭ//ЗСК-115/2021 от 21.06.2021г </t>
  </si>
  <si>
    <t xml:space="preserve">57ПЭ//ЗСК-84/2022 от 10.01.2022г </t>
  </si>
  <si>
    <t>ЗСК-40/2022 от 25.01.2022 (Предрейсовый осмотр до 300т.р.)</t>
  </si>
  <si>
    <t xml:space="preserve">МЖД УЧ137 </t>
  </si>
  <si>
    <t>94/2022-П//ЗСК-344/2022 от 26.10.2022(доска)</t>
  </si>
  <si>
    <t>Авиаторов-137 договор 6968/В//ЗСК-3/2021 от 14.01.2021</t>
  </si>
  <si>
    <t>ЗСК-136/2022 от 18.04.2022</t>
  </si>
  <si>
    <t>ЗСК-170/2022 от 31.05.2022(Видеонаблюдение Авиаторов, 137)</t>
  </si>
  <si>
    <t>ЗСК-209/2022 от 24.06.2022(1 611 688-00)</t>
  </si>
  <si>
    <t>ЗСК-223/2022 от 01.07.2022(717 148-59)</t>
  </si>
  <si>
    <t>ЗСК-265/2022 от 02.08.2022 (МЖД137 578 643,59)Электрика</t>
  </si>
  <si>
    <t>ЗСК-266/2022 от 02.08.2022</t>
  </si>
  <si>
    <t>ЗСК-374/2021 от 30.11.2021(Видеонаблюдение Авиаторов, 137)</t>
  </si>
  <si>
    <t>МЖД УЧ240</t>
  </si>
  <si>
    <t>&lt;...&gt;</t>
  </si>
  <si>
    <t>1//ЗСК-48/2022 от 01.02.2022</t>
  </si>
  <si>
    <t>11//ЗСК-194/2022 от 16.06.2022(100 00-00)</t>
  </si>
  <si>
    <t>165/Тю-21//ЗСК-372/2021 от 29.11.2021 (Тепло на МЖД 240)</t>
  </si>
  <si>
    <t>2/Х-22//ЗСК-152/2022 от 16.05.2022 (Газопровод Поморская д.1)</t>
  </si>
  <si>
    <t>22-2910-Д/0010//ЗСК-18/2022 от 18.01.2022(640 105-91) ул.Поморская,1</t>
  </si>
  <si>
    <t>22-2910-Д/0011//ЗСК-19/2022 от 18.01.2022(212 800-00) ул.Поморская,1</t>
  </si>
  <si>
    <t>22-2910-Д/0012//ЗСК-22/2022 от 18.01.2022(31 800-00) ул.Поморская,1</t>
  </si>
  <si>
    <t>22-2910-Д/0086//ЗСК-160/2022 от 18.05.2022(29 257,58-00) ул.Поморская,1</t>
  </si>
  <si>
    <t>22-2910-Д/0087//ЗСК-161/2022 от 18.05.2022(23 637-33) ул.Поморская,1</t>
  </si>
  <si>
    <t>260521/2/ЗСК-84/2021 от 27.05.2021(авторский надзор 240)</t>
  </si>
  <si>
    <t>461/1-ВС//ЗСК-325/2021 от 28.10.2021 (Обслуживание ВС МЖД240)</t>
  </si>
  <si>
    <t>60/2022//ЗСК-108/2022 от 28.03.2022 (Лабораторные исследования воды)</t>
  </si>
  <si>
    <t>65-2411\21//ЗСК-363/2021 от 24.11.2021(4 417 200-00)</t>
  </si>
  <si>
    <t>79/ХВ-21//ЗСК-147/2021 от 14.07.2021</t>
  </si>
  <si>
    <t>№22/21/1//ЗСК-158/2022 от 14.04.2022</t>
  </si>
  <si>
    <t xml:space="preserve">Без договора </t>
  </si>
  <si>
    <t>Договор №ЗСК-129/2022 от 25.03.2022</t>
  </si>
  <si>
    <t>Договор №ЗСК-274/2022 от 01.08.2022 (100 000)</t>
  </si>
  <si>
    <t>Договор №ЗСК-275/2022 от 05.08.2022 (100 000)</t>
  </si>
  <si>
    <t>Договор №ЗСК-68/2022 от 11.02.2022</t>
  </si>
  <si>
    <t>Договор №ЗСК-75/2022 от 14.02.2022</t>
  </si>
  <si>
    <t>Договор подряда №ЗСК-133/2021(2 900 000-00) от 30.06.2021 (МЖД 240)</t>
  </si>
  <si>
    <t>Договор подряда №ЗСК-230/2022 от 08.07.2022 (МЖД 240) доп работы (3 253 473,00)</t>
  </si>
  <si>
    <t>Договор подряда №ЗСК-307/2021(2 790 951-00) от 18.10.2021 (МЖД 240)</t>
  </si>
  <si>
    <t>Договор подряда №ЗСК-308/2021(2 177 740-00) от 18.10.2021 (МЖД 240)</t>
  </si>
  <si>
    <t>ЗСК-0106/2021(МЖД240 80 750-00) от 20.06.2022</t>
  </si>
  <si>
    <t>ЗСК-109/2022 от 25.03.2022</t>
  </si>
  <si>
    <t>ЗСК-110/2022 от 01.04.2022</t>
  </si>
  <si>
    <t>ЗСК-111/2022 от 01.04.2022</t>
  </si>
  <si>
    <t>ЗСК-114/2022 от 01.04.2022 (авторский надзор 240)</t>
  </si>
  <si>
    <t>ЗСК-12/2022 от 14.01.2022(МЖД 240  671 122-48)</t>
  </si>
  <si>
    <t>ЗСК-121/2022 от 30.01.2022 (Спецтехника до 100т.р)</t>
  </si>
  <si>
    <t>ЗСК-122/2022 от 05.02.2022 (Спецтехника до 100т.р)</t>
  </si>
  <si>
    <t>ЗСК-130/2022 от 01.03.2022 (авторский надзор 240)</t>
  </si>
  <si>
    <t>ЗСК-144/2021 от 13.07.2021(15 175 600-74)</t>
  </si>
  <si>
    <t>ЗСК-16/2022 от 14.01.2022 (дог. до 100т.р.)</t>
  </si>
  <si>
    <t>ЗСК-163/2022 от 24.05.2022г ( 404 480-00 МЖД 240)</t>
  </si>
  <si>
    <t>ЗСК-169/2022 от 31.05.2022(Видеонаблюдение Строителей 240)</t>
  </si>
  <si>
    <t>ЗСК-175/2021 от 30.07.2021</t>
  </si>
  <si>
    <t>ЗСК-180/2022 от 07.06.2022(1 346 190-00)</t>
  </si>
  <si>
    <t>ЗСК-207/2021 от 09.07.2021</t>
  </si>
  <si>
    <t xml:space="preserve">ЗСК-256/2022 от 28.07.2022г </t>
  </si>
  <si>
    <t>ЗСК-26/2022 от 01.01.2022 (авторский надзор 240)</t>
  </si>
  <si>
    <t>ЗСК-281/2021 от 07.10.2021</t>
  </si>
  <si>
    <t>ЗСК-30/2022 от 20.01.2022(МЖД240  89 941-82)</t>
  </si>
  <si>
    <t>ЗСК-309/2022 от 22.09.2022</t>
  </si>
  <si>
    <t xml:space="preserve">ЗСК-31/2022 от 21.01.2022(725 517-42) МЖД 240 </t>
  </si>
  <si>
    <t>ЗСК-310/2021 от 08.10.2021</t>
  </si>
  <si>
    <t>ЗСК-324/2021 от 25.10.2021</t>
  </si>
  <si>
    <t>ЗСК-336/2021 от 08.11.2021 (до 300т.р.)</t>
  </si>
  <si>
    <t>ЗСК-340/2021 от 10.11.2021(828 щиты)</t>
  </si>
  <si>
    <t>ЗСК-362/2021 от 24.11.2021(456 000-00)</t>
  </si>
  <si>
    <t>ЗСК-375/2021 от 30.11.2021(Видеонаблюдение Строителей 240)</t>
  </si>
  <si>
    <t>ЗСК-384/2021 от 07.12.2021</t>
  </si>
  <si>
    <t>ЗСК-392/2021 от 12.10.2021 (Спецтехника до 100т.р)</t>
  </si>
  <si>
    <t>ЗСК-419/2021 от 20.12.2021 (1 921 000-00)</t>
  </si>
  <si>
    <t>ЗСК-421/2021 от 12.10.2021 (Спецтехника до 100т.р)</t>
  </si>
  <si>
    <t>ЗСК-424/2021 от 29.12.2021 (до 100т.р.)</t>
  </si>
  <si>
    <t>ЗСК-426/2021 от 24.12.2021 (Спецтехника до 100т.р)</t>
  </si>
  <si>
    <t>ЗСК-46/2021 от 01.04.2021(3 918 994-19)</t>
  </si>
  <si>
    <t>ЗСК-46/2022 от 28.01.2022(ТКО)</t>
  </si>
  <si>
    <t>ЗСК-53/2022 от 13.01.2022 (дог. до 100т.р.)</t>
  </si>
  <si>
    <t>ЗСК-62/2022 от 01.02.2022 (авторский надзор 240)</t>
  </si>
  <si>
    <t>ЗСК-62/2022 от 09.02.2022</t>
  </si>
  <si>
    <t>ЗСК-66/2021(МЖД240 2 998 900-00) от 22.04.2021</t>
  </si>
  <si>
    <t>ЗСК-66/2022 от 11.02.2022г ( 424 698-21)</t>
  </si>
  <si>
    <t>ЗСК-69/2022 от 11.02.2022</t>
  </si>
  <si>
    <t>ЗСК-73/2022 от 09.01.2022 (Спецтехника до 100т.р)</t>
  </si>
  <si>
    <t>ЗСК-74/2022 от 18.01.2022 (Спецтехника до 100т.р)</t>
  </si>
  <si>
    <t>ЗСК-77/2022 от 17.02.2022г. (1 981 785-00)</t>
  </si>
  <si>
    <t>ЗСК-79/2022 от 17.02.2022(926 800-00) Линолиум 240</t>
  </si>
  <si>
    <t>ЗСК-81/2022 от 17.02.2022(МЖД240 57 344-35)</t>
  </si>
  <si>
    <t>ЗСК-86/2022 от 04.02.2022 (дог. до 100т.р.)</t>
  </si>
  <si>
    <t>ЗСК-87/2022 от 02.03.2022 (дог. до 300т.р.)</t>
  </si>
  <si>
    <t>ЗСК-91/2022 от 02.03.2022(506 658-30)общежитие</t>
  </si>
  <si>
    <t>ЗСК-94/2021 от 01.06.2021 (МЖД240 уч.)(22 957 604-31)</t>
  </si>
  <si>
    <t>Строителей-240 договор 7031/В//ЗСК-4/2021 от 14.01.2021</t>
  </si>
  <si>
    <t>МЖД УЧ240 подряд</t>
  </si>
  <si>
    <t>Договор №ЗСК-401/2021(общежитие) от 14.10.2021</t>
  </si>
  <si>
    <t>Договор подряда №ЗСК-112/2021 от 10.06.2021 (устройство фасада МЖД 240)(1 400 000-00)</t>
  </si>
  <si>
    <t>Договор подряда №ЗСК-134/2021(2 500 000-00) от 30.06.2021 (МЖД 240)</t>
  </si>
  <si>
    <t>Договор подряда №ЗСК-192/2021(2 600 000-00) от 23.08.2021 (МЖД 240)</t>
  </si>
  <si>
    <t>Договор подряда №ЗСК-193/2021(2 200 000-00) от 23.08.2021 (МЖД 240)</t>
  </si>
  <si>
    <t>Договор подряда №ЗСК-194/2021(2 950 000-00) от 23.08.2021 (МЖД 240)</t>
  </si>
  <si>
    <t>Договор подряда №ЗСК-302/2021(1 665 347-00) от 18.10.2021 (МЖД 240)</t>
  </si>
  <si>
    <t>Договор подряда №ЗСК-306/2021(2 611 245-00) от 18.10.2021 (МЖД 240)</t>
  </si>
  <si>
    <t>Договор подряда №ЗСК-315/2021(1 793 526-00) от 20.10.2021 (МЖД 240)</t>
  </si>
  <si>
    <t>Договор подряда №ЗСК-316/2021(1 180 583-00) от 20.10.2021 (МЖД 240)</t>
  </si>
  <si>
    <t>Договор подряда №ЗСК-317/2021(1 850 084-00) от 20.10.2021 (МЖД 240)</t>
  </si>
  <si>
    <t>Договор подряда №ЗСК-319/2021(1 963 275,00) от 20.10.2021 (МЖД 240)</t>
  </si>
  <si>
    <t>ЗСК-125/2021(2 950 000-00) от 25.06.2021</t>
  </si>
  <si>
    <t>ЗСК-136/2021 от 30.06.2021г.(2 575 000)МЖД 240</t>
  </si>
  <si>
    <t>ЗСК-137/2021 от 30.06.2021г.(1 887 500) от 30.06.2021 МЖД 240</t>
  </si>
  <si>
    <t>ЗСК-138/2021 от 30.06.2021г.(1 887 500) от 30.06.2021 МЖД 240</t>
  </si>
  <si>
    <t>ЗСК-143/2022 от 25.04.2022 (Монтаж металлоизделий 1 007 000,00) МЖД240</t>
  </si>
  <si>
    <t>ЗСК-219/2022 от 01.07.2022 (3946993,00)</t>
  </si>
  <si>
    <t>ЗСК-246/2022 от 21.07.2022 (2 090 106-00)благоустройство МЖД уч. 240</t>
  </si>
  <si>
    <t>ЗСК-250/2022 (доп. работы) от 26.07.2022</t>
  </si>
  <si>
    <t>ЗСК-268/2021(1 853 672-00) от 29.09.2021</t>
  </si>
  <si>
    <t>ЗСК-274/2021 (2 480 398-00) от 01.10.2021 МЖД240</t>
  </si>
  <si>
    <t>ЗСК-275/2021 (1 868 402-00) от 01.10.2021 МЖД 240</t>
  </si>
  <si>
    <t>ЗСК-276/2021 (1 544 728-00) от 01.10.2021 МЖД 240</t>
  </si>
  <si>
    <t>ЗСК-278/2021(300 000-00) от 05.10.2021</t>
  </si>
  <si>
    <t>ЗСК-279/2021(2 900 000-00) от 05.10.2021</t>
  </si>
  <si>
    <t>ЗСК-291/2021 от 12.10.2021</t>
  </si>
  <si>
    <t>ЗСК-292/2021 от 12.10.2021(2 286 434-00) МЖД240</t>
  </si>
  <si>
    <t>ЗСК-293/2021 от 12.10.2021(1 240 455-00) МЖД240</t>
  </si>
  <si>
    <t>ЗСК-333/2021 от 01.11.2021(1 052 231-00) МЖД240</t>
  </si>
  <si>
    <t>ЗСК-78/2022 от 17.02.2022 (МЖД240 уч.)(4284522-00)</t>
  </si>
  <si>
    <t>МЖД УЧ828</t>
  </si>
  <si>
    <t>011-22//ЗСК-308/2022 от 01.08.2022</t>
  </si>
  <si>
    <t>03-22//ЗСК-6/2022 от 10.01.2022(45 000 ПИР МЖДуч. 828 полиция)</t>
  </si>
  <si>
    <t>05//ЗСК-91/2020 от 27.03.2022(38 514-72)</t>
  </si>
  <si>
    <t>11/Х-22//ЗСК-329/2022 от 12.10.2022(пуск газа уч. МЖД уч.828)</t>
  </si>
  <si>
    <t>1869 (ЗСК-044/19) от 21.02.19г. Разработка тех.док Ав828</t>
  </si>
  <si>
    <t>22-2910-Д/0013//ЗСК-20/2022 от 18.01.2022(412 628-41) ул.Авиаторов, уч. 828</t>
  </si>
  <si>
    <t>22-2910-Д/0015//ЗСК-21/2022 от 18.01.2022(141 120-00) ул.Авиаторов, уч. 828</t>
  </si>
  <si>
    <t>22-2910-Д/0016//ЗСК-23/1/2022 от 18.01.2022(31 800-00) ул.Авиаторов, уч. 828</t>
  </si>
  <si>
    <t>25-22//ЗСК-70/2022 от 17.02.2022(453 623-00 СМР МЖДуч. 828 полиция)</t>
  </si>
  <si>
    <t>461-ВС//ЗСК-395/2021 от 14.12.2021 (Отопление на МЖД 828)</t>
  </si>
  <si>
    <t>Авиаторов-828 договор 7035/В/ЗСК-5/2021 от 14.01.2021</t>
  </si>
  <si>
    <t>Договор № ЗСК-119/2022 от 01.04.2022</t>
  </si>
  <si>
    <t>ЗСК-111/2021 от 10.06.2021(5 144 205-64)</t>
  </si>
  <si>
    <t>ЗСК-126/2022 от 11.04.2022</t>
  </si>
  <si>
    <t>ЗСК-145/2022 от 01.05.2022(475 461-00) МЖД уч. 828</t>
  </si>
  <si>
    <t>ЗСК-198/2021 от 25.08.2021</t>
  </si>
  <si>
    <t>ЗСК-226/2021 от 09.09.2021</t>
  </si>
  <si>
    <t>ЗСК-240/2022 от 04.07.2022г. (99 962-04)</t>
  </si>
  <si>
    <t>ЗСК-259/2021 от 23.09.2021(300 678-00)</t>
  </si>
  <si>
    <t>ЗСК-269/2021 от 29.09.2021(Охрана имущества Авиаторов, 828)</t>
  </si>
  <si>
    <t>ЗСК-3/2022 от 01.01.2022 (МЖД 828)</t>
  </si>
  <si>
    <t>ЗСК-347/2021 от 18.11.2021(138 206-09)МЖД828</t>
  </si>
  <si>
    <t>ЗСК-35/2022 от 21.01.2022</t>
  </si>
  <si>
    <t>ЗСК-364/2021 от 24.11.2021(1 320 666-00)</t>
  </si>
  <si>
    <t xml:space="preserve">ЗСК-39/2021 от 17.03.2021г. </t>
  </si>
  <si>
    <t>ЗСК-41/2022 от 31.01.2022 (МЖД 828)</t>
  </si>
  <si>
    <t>ЗСК-44/2022 от 21.01.2022(75 136-00)</t>
  </si>
  <si>
    <t>ЗСК-59/2022 от 07.02.2022(МЖД240 156 978-06)</t>
  </si>
  <si>
    <t>ЗСК-82/2022 от 21.02.2022(1 962 018-00 МЖД уч. 828)</t>
  </si>
  <si>
    <t>МЖД УЧ828 подряд</t>
  </si>
  <si>
    <t>002-2021//ЗСК-326/2021 от 01.11.2021(650 000-00)</t>
  </si>
  <si>
    <t>ЗСК-17/2022 от 18.01.2022г. ПНР (1 447 104-00) МЖД 828</t>
  </si>
  <si>
    <t xml:space="preserve">ЗСК-178/2022 от 09.06.2022(3 667 519-00 МЖД 828) </t>
  </si>
  <si>
    <t>ЗСК-196/2022 от 20.06.2022(732 989-00)устройство детской площадки МЖД 828</t>
  </si>
  <si>
    <t>ЗСК-239/2022 от 04.07.2022г. (98 926,73)</t>
  </si>
  <si>
    <t xml:space="preserve">ЗСК-251/2022 от 26.07.2022 </t>
  </si>
  <si>
    <t>ЗСК-280/2022 от 19.08.2022 (227 683,00)</t>
  </si>
  <si>
    <t>ЗСК-289/2022 от 31.08.2022  (Устройство крыльца с пандусом 828)</t>
  </si>
  <si>
    <t>ЗСК-34/2022 от 25.01.2022(1 862 570-00)</t>
  </si>
  <si>
    <t>ЗСК-4/2022 от 17.02.2022 (МЖД уч. 828 полиция 1 975 000-00)</t>
  </si>
  <si>
    <t>ЗСК-64/2021(МЖД828 2 480 164-48) от 22.04.2021</t>
  </si>
  <si>
    <t>ЗСК-67/2021 от 22.04.2021(22 637 176-75)комплекс работ по монтажу МЖД828.</t>
  </si>
  <si>
    <t>Мобильная телефонная связь</t>
  </si>
  <si>
    <t>Лицевой счет № 229334268286</t>
  </si>
  <si>
    <t>Обучение персонала</t>
  </si>
  <si>
    <t>140642-СВК6-ОРИСК//ЗСК-42/2021 от 23.03.2021(проф. риски)</t>
  </si>
  <si>
    <t>Оплата товаров, работ, услуг, сырья и иных оборотных активов</t>
  </si>
  <si>
    <t>1-22//ЗСК-45/2022 от 25.01.2022(ДО 300 ТЫС.)</t>
  </si>
  <si>
    <t>10-21//ЗСК-298/2021 от 13.10.2021(ДО 100 ТЫС.)</t>
  </si>
  <si>
    <t>10/22//ЗСК-56/2022 от 02.02.2022</t>
  </si>
  <si>
    <t>11//ЗСК-82/2021 от 06.05.2021(240)</t>
  </si>
  <si>
    <t>14/22//ЗСК-83/2022 от 18.02.2022</t>
  </si>
  <si>
    <t>16/2022//ЗСК-208/2022 от 24.06.2022(доска)</t>
  </si>
  <si>
    <t>2-10/16/2022/ЗСК-141/2022 от 25.04.2022</t>
  </si>
  <si>
    <t>20/2022//ЗСК-76/2022 от 03.02.2022</t>
  </si>
  <si>
    <t>231-10Э/22//ЗСК-142/2022 от 22.04.2022</t>
  </si>
  <si>
    <t>394-ЛИ//ЗСК-135/2022 от 18.04.2022</t>
  </si>
  <si>
    <t>461-ВК//ЗСК-147/2022 от 31.05.2022</t>
  </si>
  <si>
    <t>461-ВК//ЗСК-148/2022 от 01.05.2022</t>
  </si>
  <si>
    <t>49-22/ТО//ЗСК-113/2022 от 05.04.2022</t>
  </si>
  <si>
    <t>6//ЗСК-47/2022 от 10.01.2022</t>
  </si>
  <si>
    <t>9//ЗСК-339/2021 от 22.10.2021</t>
  </si>
  <si>
    <t>№39/2022-МЛ//ЗСК-2/2022 от 01.01.2022</t>
  </si>
  <si>
    <t>без договора</t>
  </si>
  <si>
    <t>Без договора от 14.09.2022</t>
  </si>
  <si>
    <t>Без договора от 14.10.2022</t>
  </si>
  <si>
    <t>Без договора от 29.04.2022</t>
  </si>
  <si>
    <t>ВК-054//ЗСК-8/2020 от 09.01.2020</t>
  </si>
  <si>
    <t xml:space="preserve">Договор №152/ЗСК-113/2020 от 25.05.2020 </t>
  </si>
  <si>
    <t>Договор №39/2021-МЛ//ЗСК-12/2021 от 01.01.2021</t>
  </si>
  <si>
    <t>Договор №ЗСК-295/2022 от 09.09.2022</t>
  </si>
  <si>
    <t>Договор №ЗСК-80/2022 от 17.02.2022 (до 100т.р.)</t>
  </si>
  <si>
    <t>Договор ЗСК-128/2022 от 25.04.2022</t>
  </si>
  <si>
    <t>Договор ЗСК-188/2022 от 15.06.2022 (до 100т.р.)</t>
  </si>
  <si>
    <t>Договор подряда №ЗСК-242/2022 (монтаж куполов на храм) от 18.07.2022</t>
  </si>
  <si>
    <t>ЗСК-09/2020-ТО от 06.12.2019</t>
  </si>
  <si>
    <t>ЗСК-101/2022 от 22.03.2022(Ремонт трансформатора)</t>
  </si>
  <si>
    <t>ЗСК-104/2022 от 24.03.2022</t>
  </si>
  <si>
    <t>ЗСК-11/2022 от 14.01.2022</t>
  </si>
  <si>
    <t>ЗСК-151/2022 от 11.05.2022</t>
  </si>
  <si>
    <t>ЗСК-166/2022 от 24.05.2022</t>
  </si>
  <si>
    <t>ЗСК-195/2022/2022.100043 от 20.06.2022</t>
  </si>
  <si>
    <t>ЗСК-198/2022 от 20.06.2022(275 306-00)</t>
  </si>
  <si>
    <t>ЗСК-199/2022 от 20.06.2022(259 230-00)</t>
  </si>
  <si>
    <t>ЗСК-200/2022 от 20.06.2022(296 037-00)</t>
  </si>
  <si>
    <t>ЗСК-201/2022 от 20.06.2022(296 254-00)</t>
  </si>
  <si>
    <t>ЗСК-213/2022 от 28.06.2022 (дог. до 300т.р.)</t>
  </si>
  <si>
    <t>ЗСК-247/2022 от 21.07.2022</t>
  </si>
  <si>
    <t>ЗСК-292/2022 от 02.09.2022 (до 100 тыс.)</t>
  </si>
  <si>
    <t>ЗСК-305/2022 от 21.09.2022 (130 420,14)датчики</t>
  </si>
  <si>
    <t>ЗСК-306/2022 от 26.09.2022(258 000-00)</t>
  </si>
  <si>
    <t>ЗСК-316/2022 от 03.10.2022</t>
  </si>
  <si>
    <t>ЗСК-318/2022 от 05.10.2022</t>
  </si>
  <si>
    <t>ЗСК-335/2022(До 100 тыс.) от 05.10.2022</t>
  </si>
  <si>
    <t>ЗСК-352/2022 от 30.10.2022 (до 100 тыс)</t>
  </si>
  <si>
    <t>ЗСК-362/2022 от 11.11.2022</t>
  </si>
  <si>
    <t>ЗСК-389/2021 от 10.12.2021(265 964-00)</t>
  </si>
  <si>
    <t>ЗСК-39/2022 от 25.01.2022(229 015-00)</t>
  </si>
  <si>
    <t>ЗСК-407/2021 от 17.12.2021(117 260-00)</t>
  </si>
  <si>
    <t>ЗСК-409/2021 от 17.12.2021(382 981-60)</t>
  </si>
  <si>
    <t>ЗСК-423/2021 от 17.12.2021</t>
  </si>
  <si>
    <t>ЗСК-427/2021 от 27.12.2021</t>
  </si>
  <si>
    <t>ЗСК-88/2022 от 02.03.2022(546 407-00 СМР общежитие)</t>
  </si>
  <si>
    <t>ЗСК395/19 от 23.10.2019</t>
  </si>
  <si>
    <t>ИП-004/2022//ЗСК-317/2022 от 01.10.2022</t>
  </si>
  <si>
    <t>ИП-02/2022//ЗСК-296/2022 от 01.08.2022</t>
  </si>
  <si>
    <t>НММТП-21-65д//ЗСК-387/2021 от06.12.2021 от 06.12.2021</t>
  </si>
  <si>
    <t>Счет-договор № 463/09/22//ЗСК-332/2022 от 12.10.2022</t>
  </si>
  <si>
    <t>ХКГ-083/21-ОУ/ЗСК-377/2021 от 29.11.2021</t>
  </si>
  <si>
    <t>Оргтехника</t>
  </si>
  <si>
    <t>15/22//ЗСК-50/2022 от 02.02.2022</t>
  </si>
  <si>
    <t>Без Договора</t>
  </si>
  <si>
    <t>Охрана</t>
  </si>
  <si>
    <t>ЗСК-156/2022 от 02.06.2022 (Произ. база)</t>
  </si>
  <si>
    <t>ЗСК-234/2021 от 04.10.2021 (Производственная база)</t>
  </si>
  <si>
    <t>Охрана участка, Авиаторов, 137</t>
  </si>
  <si>
    <t>Оценка условий труда (СОУТ)</t>
  </si>
  <si>
    <t>4/19-352//ЗСК-484/19 от 30.12.2019г.</t>
  </si>
  <si>
    <t>ПО</t>
  </si>
  <si>
    <t>18//ЗСК-292/2022 от 07.09.2022</t>
  </si>
  <si>
    <t>Почтовые расходы</t>
  </si>
  <si>
    <t>Приобретение ОС</t>
  </si>
  <si>
    <t>Прочее сырьё</t>
  </si>
  <si>
    <t>ЗСК-371/19 от 07.10.2019 Песок</t>
  </si>
  <si>
    <t>Прочие поступления</t>
  </si>
  <si>
    <t>Расходные материалы</t>
  </si>
  <si>
    <t>ЗСК-49/2022 от 01.02.2022</t>
  </si>
  <si>
    <t>Содержание автопарка</t>
  </si>
  <si>
    <t>Спецодежда и инвентарь</t>
  </si>
  <si>
    <t xml:space="preserve">Договор №ЗСК-312/2022 от 26.09.2022 </t>
  </si>
  <si>
    <t xml:space="preserve">Договор №ЗСК-319/2022 от 05.10.2022 </t>
  </si>
  <si>
    <t>ЗСК-125/2022 от 11.04.2022</t>
  </si>
  <si>
    <t>ЗСК-176/2022 от 03.06.2022</t>
  </si>
  <si>
    <t>ЗСК-197/2022 от 20.06.2022(292 572-00)</t>
  </si>
  <si>
    <t>ЗСК-202/2022 от 20.06.2022(143 820-00)</t>
  </si>
  <si>
    <t>ЗСК-203/2022 от 20.06.2022(299 649-00)</t>
  </si>
  <si>
    <t>ЗСК-207/2022 от 24.06.2022(122 127-00)</t>
  </si>
  <si>
    <t>ЗСК-252/2022 от 26.07.2022(129651-00)</t>
  </si>
  <si>
    <t>ЗСК-287/2022 от 26.08.2022(5 415 496-02)</t>
  </si>
  <si>
    <t>Тепловая энергия</t>
  </si>
  <si>
    <t>Транспортные услуги</t>
  </si>
  <si>
    <t>010/22-ОУ//ЗСК-186/2022 от 14.06.2022(100 000-00)ТУ</t>
  </si>
  <si>
    <t>04/ЗСК-37/2022 от 21.01.2022(180 900-00)</t>
  </si>
  <si>
    <t>05/ЗСК-85/2022 от 01.02.2022 (до 100т.р)</t>
  </si>
  <si>
    <t xml:space="preserve">ЗСК-103/2022 от 22.03.2022 (до 300т.р.) </t>
  </si>
  <si>
    <t>ЗСК-13/2022 от 12.01.2022 (ТУ дог до 300т.р)</t>
  </si>
  <si>
    <t>ЗСК-146/2022 от 01.05.2022 (Перевозка цемента)</t>
  </si>
  <si>
    <t>ЗСК-149/2022 от 01.05.2022 (дог. до 100т.р.)</t>
  </si>
  <si>
    <t>ЗСК-159/2022 от 13.05.2022 (дог. до 100т.р.)</t>
  </si>
  <si>
    <t>ЗСК-179/2022 от 02.06.2022 (дог. до 100т.р.)</t>
  </si>
  <si>
    <t>ЗСК-214/2022 от 28.06.2022 (дог. до 300т.р.)</t>
  </si>
  <si>
    <t>ЗСК-215/2022 от 28.06.2022</t>
  </si>
  <si>
    <t xml:space="preserve">ЗСК-233/2022 от 08.07.2022 (до 300т.р.) </t>
  </si>
  <si>
    <t xml:space="preserve">ЗСК-27/2022 от 05.01.2022 (до 100т.р.) </t>
  </si>
  <si>
    <t xml:space="preserve">ЗСК-29/2022 от 21.01.2022 (до 300т.р.) </t>
  </si>
  <si>
    <t>ЗСК-294/2022 от 09.09.2022 (дог. до 100т.р.)</t>
  </si>
  <si>
    <t>ЗСК-309/2021 от 18.10.2021 (до 800т.р)</t>
  </si>
  <si>
    <t>ЗСК-410/2021 от 20.12.2021</t>
  </si>
  <si>
    <t>ЗСК-414/2021 от 14.12.2021 (до 100 т.р.)</t>
  </si>
  <si>
    <t>ЗСК-431/2021 от 27.12.2021 (до 100т.р)</t>
  </si>
  <si>
    <t>ЗСК-71/2022 от 14.02.2022</t>
  </si>
  <si>
    <t>ЗСК-72/2022 от 11.02.2022 (Спецтехника до 300т.р)</t>
  </si>
  <si>
    <t>НММТП-22-24д//ЗСК-127/2022 от 15.03.2022(ТУ)</t>
  </si>
  <si>
    <t>НММТП-22-28д//ЗСК-150/2022 от 28.04.2022(ТУ)</t>
  </si>
  <si>
    <t>ХКГ-005/22-д/ЗСК-36/2022 от 10.01.2022</t>
  </si>
  <si>
    <t>Услуги в области автоматизации и IT</t>
  </si>
  <si>
    <t>Хозрасходы</t>
  </si>
  <si>
    <t>Договор подряда №ЗСК-284/2022 от 19.08.2022 (ремонт квартиры)</t>
  </si>
  <si>
    <t>Электроэнергия</t>
  </si>
  <si>
    <t>Договор энергоснабжения № 645/1-2022/1/ЗСК-144/2022 от 25.04.2022 ОФИС</t>
  </si>
  <si>
    <t>Договор энергоснабжения № 645/2021/1//ЗСК-10/2021 от 21.01.2021 ОФИС</t>
  </si>
  <si>
    <t>ЗСК-1/2022</t>
  </si>
  <si>
    <t>ЗСК-2/2022</t>
  </si>
  <si>
    <t>ЗСК-3/2022</t>
  </si>
  <si>
    <t>ЗСК-4/2022</t>
  </si>
  <si>
    <t>ЗСК-5/2022</t>
  </si>
  <si>
    <t>ЗСК-6/2022</t>
  </si>
  <si>
    <t>ЗСК-7/2022</t>
  </si>
  <si>
    <t>ЗСК-8/2022</t>
  </si>
  <si>
    <t>ЗСК-9/2022</t>
  </si>
  <si>
    <t>ЗСК-10/2022</t>
  </si>
  <si>
    <t>ЗСК-11/2022</t>
  </si>
  <si>
    <t>ЗСК-12/2022</t>
  </si>
  <si>
    <t>ЗСК-13/2022</t>
  </si>
  <si>
    <t>ЗСК-14/2022</t>
  </si>
  <si>
    <t>ЗСК-15/2022</t>
  </si>
  <si>
    <t>ЗСК-16/2022</t>
  </si>
  <si>
    <t>ЗСК-17/2022</t>
  </si>
  <si>
    <t>ЗСК-18/2022</t>
  </si>
  <si>
    <t>ЗСК-19/2022</t>
  </si>
  <si>
    <t>ЗСК-20/2022</t>
  </si>
  <si>
    <t>ЗСК-21/2022</t>
  </si>
  <si>
    <t>ЗСК-22/2022</t>
  </si>
  <si>
    <t>ЗСК-23/1/2022</t>
  </si>
  <si>
    <t>ЗСК-23/2022</t>
  </si>
  <si>
    <t>ЗСК-24/2022</t>
  </si>
  <si>
    <t>ЗСК-25/2022</t>
  </si>
  <si>
    <t>ЗСК-26/2022</t>
  </si>
  <si>
    <t>ЗСК-27/2022</t>
  </si>
  <si>
    <t>ЗСК-28/2022</t>
  </si>
  <si>
    <t>ЗСК-29/2022</t>
  </si>
  <si>
    <t>ЗСК-30/2022</t>
  </si>
  <si>
    <t>ЗСК-31/2022</t>
  </si>
  <si>
    <t>ЗСК-32/2022</t>
  </si>
  <si>
    <t>ЗСК-33/2022</t>
  </si>
  <si>
    <t>ЗСК-34/2022</t>
  </si>
  <si>
    <t>ЗСК-35/2022</t>
  </si>
  <si>
    <t>ЗСК-36/2022</t>
  </si>
  <si>
    <t>ЗСК-37/2022</t>
  </si>
  <si>
    <t>ЗСК-38/2022</t>
  </si>
  <si>
    <t>ЗСК-39/2022</t>
  </si>
  <si>
    <t>ЗСК-40/2022</t>
  </si>
  <si>
    <t>ЗСК-41/2022</t>
  </si>
  <si>
    <t>ЗСК-42/2022</t>
  </si>
  <si>
    <t>ЗСК-43/2022</t>
  </si>
  <si>
    <t>ЗСК-44/2022</t>
  </si>
  <si>
    <t>ЗСК-45/2022</t>
  </si>
  <si>
    <t>ЗСК-46/2022</t>
  </si>
  <si>
    <t>ЗСК-47/2022</t>
  </si>
  <si>
    <t>ЗСК-48/2022</t>
  </si>
  <si>
    <t>ЗСК-49/2022</t>
  </si>
  <si>
    <t>ЗСК-50/2022</t>
  </si>
  <si>
    <t>ЗСК-51/2022</t>
  </si>
  <si>
    <t>ЗСК-52/2022</t>
  </si>
  <si>
    <t>ЗСК-53/2022</t>
  </si>
  <si>
    <t>ЗСК-54/2022</t>
  </si>
  <si>
    <t>ЗСК-55/2022</t>
  </si>
  <si>
    <t>ЗСК-56/2022</t>
  </si>
  <si>
    <t>ЗСК-57/2022</t>
  </si>
  <si>
    <t>ЗСК-58/2022</t>
  </si>
  <si>
    <t>ЗСК-59/2022</t>
  </si>
  <si>
    <t>ЗСК-60/2022</t>
  </si>
  <si>
    <t>ЗСК-61/2022</t>
  </si>
  <si>
    <t>ЗСК-62/2022</t>
  </si>
  <si>
    <t>ЗСК-63/2022</t>
  </si>
  <si>
    <t>ЗСК-64/2022</t>
  </si>
  <si>
    <t>ЗСК-65/2022</t>
  </si>
  <si>
    <t>ЗСК-66/2022</t>
  </si>
  <si>
    <t>ЗСК-67/2022</t>
  </si>
  <si>
    <t>ЗСК-68/2022</t>
  </si>
  <si>
    <t>ЗСК-69/2022</t>
  </si>
  <si>
    <t>ЗСК-70/2022</t>
  </si>
  <si>
    <t>ЗСК-71/2022</t>
  </si>
  <si>
    <t>ЗСК-72/2022</t>
  </si>
  <si>
    <t>ЗСК-73/2022</t>
  </si>
  <si>
    <t>ЗСК-74/2022</t>
  </si>
  <si>
    <t>ЗСК-75/2022</t>
  </si>
  <si>
    <t>ЗСК-76/2022</t>
  </si>
  <si>
    <t>ЗСК-77/2022</t>
  </si>
  <si>
    <t>ЗСК-78/2022</t>
  </si>
  <si>
    <t>ЗСК-79/2022</t>
  </si>
  <si>
    <t>ЗСК-80/2022</t>
  </si>
  <si>
    <t>ЗСК-81/2022</t>
  </si>
  <si>
    <t>ЗСК-82/2022</t>
  </si>
  <si>
    <t>ЗСК-83/2022</t>
  </si>
  <si>
    <t>ЗСК-84/2022</t>
  </si>
  <si>
    <t>ЗСК-85/2022</t>
  </si>
  <si>
    <t>ЗСК-86/2022</t>
  </si>
  <si>
    <t>ЗСК-87/2022</t>
  </si>
  <si>
    <t>ЗСК-88/2022</t>
  </si>
  <si>
    <t>ЗСК-89/2022</t>
  </si>
  <si>
    <t>ЗСК-90/2022</t>
  </si>
  <si>
    <t>ЗСК-91/2022</t>
  </si>
  <si>
    <t>ЗСК-92/2022</t>
  </si>
  <si>
    <t>ЗСК-93/2022</t>
  </si>
  <si>
    <t>ЗСК-94/2022</t>
  </si>
  <si>
    <t>ЗСК-95/2022</t>
  </si>
  <si>
    <t>ЗСК-96/2022</t>
  </si>
  <si>
    <t>ЗСК-97/2022</t>
  </si>
  <si>
    <t>ЗСК-98/2022</t>
  </si>
  <si>
    <t>ЗСК-99/2022</t>
  </si>
  <si>
    <t>ЗСК-100/2022</t>
  </si>
  <si>
    <t>ЗСК-101/2022</t>
  </si>
  <si>
    <t>ЗСК-102/2022</t>
  </si>
  <si>
    <t>ЗСК-103/2022</t>
  </si>
  <si>
    <t>ЗСК-104/2022</t>
  </si>
  <si>
    <t>ЗСК-105/2022</t>
  </si>
  <si>
    <t>ЗСК-106/2022</t>
  </si>
  <si>
    <t>ЗСК-107/2022</t>
  </si>
  <si>
    <t>ЗСК-108/2022</t>
  </si>
  <si>
    <t>ЗСК-109/2022</t>
  </si>
  <si>
    <t>ЗСК-110/2022</t>
  </si>
  <si>
    <t>ЗСК-111/2022</t>
  </si>
  <si>
    <t>ЗСК-112/2022</t>
  </si>
  <si>
    <t>ЗСК-113/2022</t>
  </si>
  <si>
    <t>ЗСК-114/2022</t>
  </si>
  <si>
    <t>ЗСК-115/2022</t>
  </si>
  <si>
    <t>ЗСК-116/2022</t>
  </si>
  <si>
    <t>ЗСК-117/2022</t>
  </si>
  <si>
    <t>ЗСК-118/2022</t>
  </si>
  <si>
    <t>ЗСК-119/2022</t>
  </si>
  <si>
    <t>ЗСК-120/2022</t>
  </si>
  <si>
    <t>ЗСК-121/2022</t>
  </si>
  <si>
    <t>ЗСК-122/2022</t>
  </si>
  <si>
    <t>ЗСК-123/2022</t>
  </si>
  <si>
    <t>ЗСК-124/2022</t>
  </si>
  <si>
    <t>ЗСК-125/2022</t>
  </si>
  <si>
    <t>ЗСК-126/2022</t>
  </si>
  <si>
    <t>ЗСК-127/2022</t>
  </si>
  <si>
    <t>ЗСК-128/2022</t>
  </si>
  <si>
    <t>ЗСК-129/2022</t>
  </si>
  <si>
    <t>ЗСК-130/2022</t>
  </si>
  <si>
    <t>ЗСК-131/2022</t>
  </si>
  <si>
    <t>ЗСК-132/2022</t>
  </si>
  <si>
    <t>ЗСК-133/2022</t>
  </si>
  <si>
    <t>ЗСК-134/2022</t>
  </si>
  <si>
    <t>ЗСК-135/2022</t>
  </si>
  <si>
    <t>ЗСК-136/2022</t>
  </si>
  <si>
    <t>ЗСК-137/2022</t>
  </si>
  <si>
    <t>ЗСК-138/2022</t>
  </si>
  <si>
    <t>ЗСК-139/2022</t>
  </si>
  <si>
    <t>ЗСК-140/2022</t>
  </si>
  <si>
    <t>ЗСК-141/2022</t>
  </si>
  <si>
    <t>ЗСК-142/2022</t>
  </si>
  <si>
    <t>ЗСК-143/2022</t>
  </si>
  <si>
    <t>ЗСК-144/2022</t>
  </si>
  <si>
    <t>ЗСК-145/2022</t>
  </si>
  <si>
    <t>ЗСК-146/2022</t>
  </si>
  <si>
    <t>ЗСК-147/2022</t>
  </si>
  <si>
    <t>ЗСК-148/2022</t>
  </si>
  <si>
    <t>ЗСК-149/2022</t>
  </si>
  <si>
    <t>ЗСК-150/2022</t>
  </si>
  <si>
    <t>ЗСК-151/2022</t>
  </si>
  <si>
    <t>ЗСК-152/2022</t>
  </si>
  <si>
    <t>ЗСК-153/2022</t>
  </si>
  <si>
    <t>ЗСК-154/2022</t>
  </si>
  <si>
    <t>ЗСК-155/2022</t>
  </si>
  <si>
    <t>ЗСК-156/2022</t>
  </si>
  <si>
    <t>ЗСК-157/2022</t>
  </si>
  <si>
    <t>ЗСК-158/2022</t>
  </si>
  <si>
    <t>ЗСК-159/2022</t>
  </si>
  <si>
    <t>ЗСК-160/2022</t>
  </si>
  <si>
    <t>ЗСК-161/2022</t>
  </si>
  <si>
    <t>ЗСК-162/2022</t>
  </si>
  <si>
    <t>ЗСК-163/2022</t>
  </si>
  <si>
    <t>ЗСК-164/2022</t>
  </si>
  <si>
    <t>ЗСК-165/2022</t>
  </si>
  <si>
    <t>ЗСК-166/2022</t>
  </si>
  <si>
    <t>ЗСК-167/2022</t>
  </si>
  <si>
    <t>ЗСК-168/2022</t>
  </si>
  <si>
    <t>ЗСК-169/2022</t>
  </si>
  <si>
    <t>ЗСК-170/2022</t>
  </si>
  <si>
    <t>ЗСК-171/2022</t>
  </si>
  <si>
    <t>ЗСК-172/2022</t>
  </si>
  <si>
    <t>ЗСК-173/2022</t>
  </si>
  <si>
    <t>ЗСК-174/2022</t>
  </si>
  <si>
    <t>ЗСК-175/2022</t>
  </si>
  <si>
    <t>ЗСК-176/2022</t>
  </si>
  <si>
    <t>ЗСК-177/2022</t>
  </si>
  <si>
    <t>ЗСК-178/2022</t>
  </si>
  <si>
    <t>ЗСК-179/2022</t>
  </si>
  <si>
    <t>ЗСК-180/2022</t>
  </si>
  <si>
    <t>ЗСК-181/2022</t>
  </si>
  <si>
    <t>ЗСК-182/2022</t>
  </si>
  <si>
    <t>ЗСК-183/2022</t>
  </si>
  <si>
    <t>ЗСК-184/2022</t>
  </si>
  <si>
    <t>ЗСК-185/2022</t>
  </si>
  <si>
    <t>ЗСК-186/2022</t>
  </si>
  <si>
    <t>ЗСК-187/2022</t>
  </si>
  <si>
    <t>ЗСК-188/2022</t>
  </si>
  <si>
    <t>ЗСК-189/2022</t>
  </si>
  <si>
    <t>ЗСК-190/2022</t>
  </si>
  <si>
    <t>ЗСК-191/2022</t>
  </si>
  <si>
    <t>ЗСК-192/2022</t>
  </si>
  <si>
    <t>ЗСК-193/2022</t>
  </si>
  <si>
    <t>ЗСК-194/2022</t>
  </si>
  <si>
    <t>ЗСК-195/2022</t>
  </si>
  <si>
    <t>ЗСК-196/2022</t>
  </si>
  <si>
    <t>ЗСК-197/2022</t>
  </si>
  <si>
    <t>ЗСК-198/2022</t>
  </si>
  <si>
    <t>ЗСК-199/2022</t>
  </si>
  <si>
    <t>ЗСК-200/2022</t>
  </si>
  <si>
    <t>ЗСК-201/2022</t>
  </si>
  <si>
    <t>ЗСК-202/2022</t>
  </si>
  <si>
    <t>ЗСК-203/2022</t>
  </si>
  <si>
    <t>ЗСК-204/2022</t>
  </si>
  <si>
    <t>ЗСК-205/2022</t>
  </si>
  <si>
    <t>ЗСК-206/2022</t>
  </si>
  <si>
    <t>ЗСК-207/2022</t>
  </si>
  <si>
    <t>ЗСК-208/2022</t>
  </si>
  <si>
    <t>ЗСК-209/2022</t>
  </si>
  <si>
    <t>ЗСК-210/2022</t>
  </si>
  <si>
    <t>ЗСК-211/2022</t>
  </si>
  <si>
    <t>ЗСК-212/2022</t>
  </si>
  <si>
    <t>ЗСК-213/2022</t>
  </si>
  <si>
    <t>ЗСК-214/2022</t>
  </si>
  <si>
    <t>ЗСК-215/2022</t>
  </si>
  <si>
    <t>ЗСК-216/2022</t>
  </si>
  <si>
    <t>ЗСК-217/2022</t>
  </si>
  <si>
    <t>ЗСК-218/2022</t>
  </si>
  <si>
    <t>ЗСК-219/2022</t>
  </si>
  <si>
    <t>ЗСК-220/2022</t>
  </si>
  <si>
    <t>ЗСК-221/2022</t>
  </si>
  <si>
    <t>ЗСК-222/2022</t>
  </si>
  <si>
    <t>ЗСК-223/2022</t>
  </si>
  <si>
    <t>ЗСК-224/2022</t>
  </si>
  <si>
    <t>ЗСК-225/2022</t>
  </si>
  <si>
    <t>ЗСК-226/2022</t>
  </si>
  <si>
    <t>ЗСК-227/2022</t>
  </si>
  <si>
    <t>ЗСК-228/2022</t>
  </si>
  <si>
    <t>ЗСК-229/2022</t>
  </si>
  <si>
    <t>ЗСК-230/2022</t>
  </si>
  <si>
    <t>ЗСК-231/2022</t>
  </si>
  <si>
    <t>ЗСК-232/2022</t>
  </si>
  <si>
    <t>ЗСК-233/2022</t>
  </si>
  <si>
    <t>ЗСК-234/2022</t>
  </si>
  <si>
    <t>ЗСК-235/2022</t>
  </si>
  <si>
    <t>ЗСК-236/2022</t>
  </si>
  <si>
    <t>ЗСК-237/2022</t>
  </si>
  <si>
    <t>ЗСК-238/2022</t>
  </si>
  <si>
    <t>ЗСК-239/2022</t>
  </si>
  <si>
    <t>ЗСК-240/2022</t>
  </si>
  <si>
    <t>ЗСК-241/2022</t>
  </si>
  <si>
    <t>ЗСК-242/2022</t>
  </si>
  <si>
    <t>ЗСК-243/2022</t>
  </si>
  <si>
    <t>ЗСК-244/2022</t>
  </si>
  <si>
    <t>ЗСК-245/2022</t>
  </si>
  <si>
    <t>ЗСК-246/2022</t>
  </si>
  <si>
    <t>ЗСК-247/2022</t>
  </si>
  <si>
    <t>ЗСК-248/2022</t>
  </si>
  <si>
    <t>ЗСК-249/2022</t>
  </si>
  <si>
    <t>ЗСК-250/2022</t>
  </si>
  <si>
    <t>ЗСК-251/2022</t>
  </si>
  <si>
    <t>ЗСК-252/2022</t>
  </si>
  <si>
    <t>ЗСК-253/2022</t>
  </si>
  <si>
    <t>ЗСК-254/2022</t>
  </si>
  <si>
    <t>ЗСК-255/2022</t>
  </si>
  <si>
    <t>ЗСК-256/2022</t>
  </si>
  <si>
    <t>ЗСК-257/2022</t>
  </si>
  <si>
    <t>ЗСК-258/2022</t>
  </si>
  <si>
    <t>ЗСК-259/2022</t>
  </si>
  <si>
    <t>ЗСК-260/2022</t>
  </si>
  <si>
    <t>ЗСК-261/2022</t>
  </si>
  <si>
    <t>ЗСК-262/2022</t>
  </si>
  <si>
    <t>ЗСК-263/2022</t>
  </si>
  <si>
    <t>ЗСК-264/2022</t>
  </si>
  <si>
    <t>ЗСК-265/2022</t>
  </si>
  <si>
    <t>ЗСК-266/2022</t>
  </si>
  <si>
    <t>ЗСК-267/2022</t>
  </si>
  <si>
    <t>ЗСК-268/2022</t>
  </si>
  <si>
    <t>ЗСК-269/2022</t>
  </si>
  <si>
    <t>ЗСК-270/2022</t>
  </si>
  <si>
    <t>ЗСК-271/2022</t>
  </si>
  <si>
    <t>ЗСК-272/2022</t>
  </si>
  <si>
    <t>ЗСК-273/2022</t>
  </si>
  <si>
    <t>ЗСК-274/2022</t>
  </si>
  <si>
    <t>ЗСК-275/2022</t>
  </si>
  <si>
    <t>ЗСК-276/2022</t>
  </si>
  <si>
    <t>ЗСК-277/2022</t>
  </si>
  <si>
    <t>ЗСК-278/2022</t>
  </si>
  <si>
    <t>ЗСК-279/2022</t>
  </si>
  <si>
    <t>ЗСК-280/2022</t>
  </si>
  <si>
    <t>ЗСК-281/2022</t>
  </si>
  <si>
    <t>ЗСК-282/2022</t>
  </si>
  <si>
    <t>ЗСК-283/2022</t>
  </si>
  <si>
    <t>ЗСК-284/2022</t>
  </si>
  <si>
    <t>ЗСК-285/2022</t>
  </si>
  <si>
    <t>ЗСК-286/2022</t>
  </si>
  <si>
    <t>ЗСК-287/2022</t>
  </si>
  <si>
    <t>ЗСК-288/2022</t>
  </si>
  <si>
    <t>ЗСК-289/2022</t>
  </si>
  <si>
    <t>ЗСК-290/2022</t>
  </si>
  <si>
    <t>ЗСК-291/2022</t>
  </si>
  <si>
    <t>ЗСК-292/2022-1</t>
  </si>
  <si>
    <t>ЗСК-292/2022</t>
  </si>
  <si>
    <t>ЗСК-293/2022</t>
  </si>
  <si>
    <t>ЗСК-294/2022</t>
  </si>
  <si>
    <t>ЗСК-295/2022</t>
  </si>
  <si>
    <t>ЗСК-296/2022</t>
  </si>
  <si>
    <t>ЗСК-297/2022</t>
  </si>
  <si>
    <t>ЗСК-298/2022</t>
  </si>
  <si>
    <t>ЗСК-299/2022</t>
  </si>
  <si>
    <t>ЗСК-300/2022</t>
  </si>
  <si>
    <t>ЗСК-301/2022</t>
  </si>
  <si>
    <t>ЗСК-302/2022</t>
  </si>
  <si>
    <t>ЗСК-303/2022</t>
  </si>
  <si>
    <t>ЗСК-304/2022</t>
  </si>
  <si>
    <t>ЗСК-305/2022</t>
  </si>
  <si>
    <t>ЗСК-306/2022</t>
  </si>
  <si>
    <t>ЗСК-307/2022</t>
  </si>
  <si>
    <t>ЗСК-308/2022</t>
  </si>
  <si>
    <t>ЗСК-309/2022</t>
  </si>
  <si>
    <t>ЗСК-310/2022</t>
  </si>
  <si>
    <t>ЗСК-311/2022</t>
  </si>
  <si>
    <t>ЗСК-312/2022</t>
  </si>
  <si>
    <t>ЗСК-313/2022</t>
  </si>
  <si>
    <t>ЗСК-314/2022</t>
  </si>
  <si>
    <t>ЗСК-315/2022</t>
  </si>
  <si>
    <t>ЗСК-316/2022</t>
  </si>
  <si>
    <t>ЗСК-317/2022</t>
  </si>
  <si>
    <t>ЗСК-318/2022</t>
  </si>
  <si>
    <t>ЗСК-319/2022</t>
  </si>
  <si>
    <t>ЗСК-320/2022</t>
  </si>
  <si>
    <t>ЗСК-321/2022</t>
  </si>
  <si>
    <t>ЗСК-322/2022</t>
  </si>
  <si>
    <t>ЗСК-323/2022</t>
  </si>
  <si>
    <t>ЗСК-324/2022</t>
  </si>
  <si>
    <t>ЗСК-325/2022</t>
  </si>
  <si>
    <t>ЗСК-326/2022</t>
  </si>
  <si>
    <t>ЗСК-327/2022</t>
  </si>
  <si>
    <t>ЗСК-328/2022</t>
  </si>
  <si>
    <t>ЗСК-329/2022</t>
  </si>
  <si>
    <t>ЗСК-330/2022</t>
  </si>
  <si>
    <t>ЗСК-331/2022</t>
  </si>
  <si>
    <t>ЗСК-332/2022</t>
  </si>
  <si>
    <t>ЗСК-333/2022</t>
  </si>
  <si>
    <t>ЗСК-334/2022</t>
  </si>
  <si>
    <t>ЗСК-335/2022</t>
  </si>
  <si>
    <t>ЗСК-336/2022</t>
  </si>
  <si>
    <t>ЗСК-337/2022</t>
  </si>
  <si>
    <t>ЗСК-338/2022</t>
  </si>
  <si>
    <t>ЗСК-339/2022</t>
  </si>
  <si>
    <t>ЗСК-340/2022</t>
  </si>
  <si>
    <t>ЗСК-341/2022</t>
  </si>
  <si>
    <t>ЗСК-342/2022</t>
  </si>
  <si>
    <t>ЗСК-343/2022</t>
  </si>
  <si>
    <t>ЗСК-344/2022</t>
  </si>
  <si>
    <t>ЗСК-345/2022</t>
  </si>
  <si>
    <t>ЗСК-346/2022</t>
  </si>
  <si>
    <t>ЗСК-347/2022</t>
  </si>
  <si>
    <t>ЗСК-348/2022</t>
  </si>
  <si>
    <t>ЗСК-349/2022</t>
  </si>
  <si>
    <t>ЗСК-350/2022</t>
  </si>
  <si>
    <t>ЗСК-351/2022</t>
  </si>
  <si>
    <t>ЗСК-352/2022</t>
  </si>
  <si>
    <t>ЗСК-353/2022</t>
  </si>
  <si>
    <t>ЗСК-354/2022</t>
  </si>
  <si>
    <t>ЗСК-355/2022</t>
  </si>
  <si>
    <t>ЗСК-356/2022</t>
  </si>
  <si>
    <t>ЗСК-357/2022</t>
  </si>
  <si>
    <t>ЗСК-358/2022</t>
  </si>
  <si>
    <t>ЗСК-359/2022</t>
  </si>
  <si>
    <t>ЗСК-360/2022</t>
  </si>
  <si>
    <t>ЗСК-361/2022</t>
  </si>
  <si>
    <t>ЗСК-362/2022</t>
  </si>
  <si>
    <t>ЗСК-363/2022</t>
  </si>
  <si>
    <t>ЗСК-364/2022</t>
  </si>
  <si>
    <t>ЗСК-365/2022</t>
  </si>
  <si>
    <t>ЗСК-366/2022</t>
  </si>
  <si>
    <t>ЗСК-367/2022</t>
  </si>
  <si>
    <t>ЗСК-368/2022</t>
  </si>
  <si>
    <t>ЗСК-369/2022</t>
  </si>
  <si>
    <t>ЗСК-370/2022</t>
  </si>
  <si>
    <t>ЗСК-371/2022</t>
  </si>
  <si>
    <t>ЗСК-372/2022</t>
  </si>
  <si>
    <t>ЗСК-373/2022</t>
  </si>
  <si>
    <t>ЗСК-374/2022</t>
  </si>
  <si>
    <t>ЗСК-375/2022</t>
  </si>
  <si>
    <t>ЗСК-376/2022</t>
  </si>
  <si>
    <t>ЗСК-377/2022</t>
  </si>
  <si>
    <t>Цена договора</t>
  </si>
  <si>
    <t>ПРОСМОТР(2;1/ПОИСК(Каталог!$A$2:$A$1000;B6);Каталог!$A$2:$A$1000)</t>
  </si>
  <si>
    <t>ПРОСМОТР(2;1/ПОИСК(Каталог!$A$2:$A$11;B26);Каталог!$A$2:$A$11)</t>
  </si>
  <si>
    <t>ООО "Санавита"</t>
  </si>
  <si>
    <t>АО Ненецкая агропромышленная компания</t>
  </si>
  <si>
    <t>ООО ОП "Бекет"</t>
  </si>
  <si>
    <t>ИП Хаймина Н.В.</t>
  </si>
  <si>
    <t>АО ННК</t>
  </si>
  <si>
    <t>ООО М Ай-ти НАО</t>
  </si>
  <si>
    <t>ООО ГидроТехСервис</t>
  </si>
  <si>
    <t>АО НММТП</t>
  </si>
  <si>
    <t>ООО ННК-Строй</t>
  </si>
  <si>
    <t>ООО Спектр</t>
  </si>
  <si>
    <t>ООО ТК Прайм</t>
  </si>
  <si>
    <t>ИП Хаматов И.Р.</t>
  </si>
  <si>
    <t>ИП Носова А.А.</t>
  </si>
  <si>
    <t>ИП Бобриков П.К.</t>
  </si>
  <si>
    <t>ИП Панфилов А А</t>
  </si>
  <si>
    <t>АО Нарьян-Маргропромэнерго</t>
  </si>
  <si>
    <t>АО «Ростехинвентаризация - Федеральное БТИ»</t>
  </si>
  <si>
    <t>ИП Регаловский А.К.</t>
  </si>
  <si>
    <t>МУП КБиБО</t>
  </si>
  <si>
    <t xml:space="preserve">ИП Вокуев В С </t>
  </si>
  <si>
    <t>ООО СПК Инжиниринг</t>
  </si>
  <si>
    <t>ИП Шаститко Г.М.</t>
  </si>
  <si>
    <t>МУ ПОКиТС</t>
  </si>
  <si>
    <t>ООО Благострой</t>
  </si>
  <si>
    <t>ИП Передерий М.И.</t>
  </si>
  <si>
    <t>ООО НПП ИнтерПрибор</t>
  </si>
  <si>
    <t>ООО Асгард</t>
  </si>
  <si>
    <t xml:space="preserve">ИП Рыбаков А А </t>
  </si>
  <si>
    <t>ООО Холдинговая компания Гера</t>
  </si>
  <si>
    <t xml:space="preserve">ИП Дудников В И </t>
  </si>
  <si>
    <t>ИП Малков Л.М.</t>
  </si>
  <si>
    <t>ИП Мартошенко С.Н.</t>
  </si>
  <si>
    <t>ООО Сварнофф</t>
  </si>
  <si>
    <t>ИП Китаев К.В.</t>
  </si>
  <si>
    <t>ООО Заполярье</t>
  </si>
  <si>
    <t>ИП Безумов Л.С.</t>
  </si>
  <si>
    <t>ИП Решетко А.</t>
  </si>
  <si>
    <t>ООО Спектр-Электро</t>
  </si>
  <si>
    <t>ИП Курленко А.Г.</t>
  </si>
  <si>
    <t>ИП Акопян Э. А.</t>
  </si>
  <si>
    <t>ИП Романов В.В.</t>
  </si>
  <si>
    <t>ООО ЗСК</t>
  </si>
  <si>
    <t>ООО Архангельск-Восток-Сервис</t>
  </si>
  <si>
    <t>ННК-СТРОЙ ООО</t>
  </si>
  <si>
    <t>ООО ТК МИР</t>
  </si>
  <si>
    <t>ООО Стройдеталь</t>
  </si>
  <si>
    <t>ООО Трасса-176</t>
  </si>
  <si>
    <t>ИП Кокин С. Н.</t>
  </si>
  <si>
    <t>ООО Энергонордстрой</t>
  </si>
  <si>
    <t>ООО Алтай-Сервис</t>
  </si>
  <si>
    <t xml:space="preserve">ИП Пашкина А В </t>
  </si>
  <si>
    <t>ГБУЗ НАО НОБ</t>
  </si>
  <si>
    <t>ООО М-АйТи НАО</t>
  </si>
  <si>
    <t>ООО СРТ</t>
  </si>
  <si>
    <t>ИП Тетеркин В В</t>
  </si>
  <si>
    <t>ИП Доронин М.С.</t>
  </si>
  <si>
    <t>ООО Группа Компаний "КОНТРАКТ"</t>
  </si>
  <si>
    <t xml:space="preserve">Бурлуцкий В В </t>
  </si>
  <si>
    <t>АО Мясопродукты</t>
  </si>
  <si>
    <t>ИП Кузнецов А.А.</t>
  </si>
  <si>
    <t>ГУП НАО "Нарьян-Марская электростанция"</t>
  </si>
  <si>
    <t>ИП Марчишин Э.В.</t>
  </si>
  <si>
    <t>ООО Техносфера</t>
  </si>
  <si>
    <t>Нарьян-Марское МУ ПОК и ТС</t>
  </si>
  <si>
    <t>ИП Носов М.В.</t>
  </si>
  <si>
    <t>ООО ЮДжейПи</t>
  </si>
  <si>
    <t>Магурчак Ольга Ивановна</t>
  </si>
  <si>
    <t>ФБУЗ Центр гигиены и эпидемиологии</t>
  </si>
  <si>
    <t>Зарубецкий И.А.</t>
  </si>
  <si>
    <t>ООО Опора</t>
  </si>
  <si>
    <t>ИП Шкрябин В.А.</t>
  </si>
  <si>
    <t>ООО Архмотордеталь</t>
  </si>
  <si>
    <t>ЗАО ИТЦ Крос</t>
  </si>
  <si>
    <t xml:space="preserve">ИП Коткин А В </t>
  </si>
  <si>
    <t>АО Нарьян-Марский морской торговый порт</t>
  </si>
  <si>
    <t>Дмитрук Е.А.</t>
  </si>
  <si>
    <t>ГУП НАО Ненецкая коммунальная компания</t>
  </si>
  <si>
    <t>НП РОСЭК</t>
  </si>
  <si>
    <t>ОП БЕКЕТ ООО</t>
  </si>
  <si>
    <t>ООО Профессиональный сервис</t>
  </si>
  <si>
    <t>АО Ростехинвентаризация - Федеральное БТИ</t>
  </si>
  <si>
    <t xml:space="preserve">ИП Айвазов Р В </t>
  </si>
  <si>
    <t>ФБУ Архангельский ЦСМ</t>
  </si>
  <si>
    <t>ООО УК ПОКиТС</t>
  </si>
  <si>
    <t>ООО Научно-техническое предприятие "Рубус"</t>
  </si>
  <si>
    <t>ООО ВяткаСпецЗапчасть</t>
  </si>
  <si>
    <t>АНО ДПО УЦ ПК Профессионал</t>
  </si>
  <si>
    <t>ИП Прейда Ю.М.</t>
  </si>
  <si>
    <t>ООО Аспект</t>
  </si>
  <si>
    <t>ООО Партнер НАО</t>
  </si>
  <si>
    <t xml:space="preserve">АО ННК </t>
  </si>
  <si>
    <t>АО Нарьян-Марский ОАО</t>
  </si>
  <si>
    <t>ГУП НАО Нарьян-Мардорремстрой</t>
  </si>
  <si>
    <t>ООО СК ПРОФСТРОЙ</t>
  </si>
  <si>
    <t>ООО НТП РУБУС</t>
  </si>
  <si>
    <t>ООО КватроПром</t>
  </si>
  <si>
    <t>ИП Соколов С В</t>
  </si>
  <si>
    <t>АО НАК</t>
  </si>
  <si>
    <t>ООО СМУ-18</t>
  </si>
  <si>
    <t>ИП Афанасьев А В</t>
  </si>
  <si>
    <t>ООО СпецСервис</t>
  </si>
  <si>
    <t>ИП Добрых Ю. Н.</t>
  </si>
  <si>
    <t>ООО Станью Групп</t>
  </si>
  <si>
    <t>ИП Коданев Е.В.</t>
  </si>
  <si>
    <t>ООО Феникс</t>
  </si>
  <si>
    <t xml:space="preserve">ООО ЦЕМТРЕЙД </t>
  </si>
  <si>
    <t>ИП Колыбин В А</t>
  </si>
  <si>
    <t>ИМУП Посжилкомсервис</t>
  </si>
  <si>
    <t>ИП Грапскис Д. А.</t>
  </si>
  <si>
    <t>ООО Автомаркет</t>
  </si>
  <si>
    <t>ООО ТехноСпецГрупп</t>
  </si>
  <si>
    <t>ООО КПМ № 2</t>
  </si>
  <si>
    <t>ООО Стройуниверсал</t>
  </si>
  <si>
    <t xml:space="preserve">ИП Волков А В </t>
  </si>
  <si>
    <t>АО Нарьян-Марагропромэнерго</t>
  </si>
  <si>
    <t>ООО ППСК</t>
  </si>
  <si>
    <t>Скопин Андрей Николаевич</t>
  </si>
  <si>
    <t>ООО ЛИФТ-КОМПЛЕКС ДС"</t>
  </si>
  <si>
    <t>МУП "КБ и БО"</t>
  </si>
  <si>
    <t>ИП Мозяев В А</t>
  </si>
  <si>
    <t>ИП Афанасьев А А</t>
  </si>
  <si>
    <t>НЕНЕЦКАЯ НЕФТЯНАЯ КОМПАНИЯ АО</t>
  </si>
  <si>
    <t>ИП Волкова С Н</t>
  </si>
  <si>
    <t>ООО ДМК</t>
  </si>
  <si>
    <t>ООО Регион-Спектрсерт</t>
  </si>
  <si>
    <t>ООО Априори Системс</t>
  </si>
  <si>
    <t>ГУП НАО Нарьян-Марская электростанция</t>
  </si>
  <si>
    <t>ООО ЛидерСтрой</t>
  </si>
  <si>
    <t>ИП Вензелев А.А.</t>
  </si>
  <si>
    <t>ФБУ "Архангельский ЦСМ"</t>
  </si>
  <si>
    <t>ООО Капиталстрой НАО</t>
  </si>
  <si>
    <t>ООО Фаворит</t>
  </si>
  <si>
    <t>ООО Рубус</t>
  </si>
  <si>
    <t>ИП Жидкова Т.М.</t>
  </si>
  <si>
    <t>ООО СМП-83</t>
  </si>
  <si>
    <t>ООО СтройДом</t>
  </si>
  <si>
    <t>ИП Гром Л.А.</t>
  </si>
  <si>
    <t>СЕРТУМ-ПРО ООО</t>
  </si>
  <si>
    <t>ООО Урал Бизнес Проект</t>
  </si>
  <si>
    <t>ООО "Стройдеталь"</t>
  </si>
  <si>
    <t>ООО "СПЕКТР-ЭЛЕКТРО"</t>
  </si>
  <si>
    <t>ООО "ТК ПРАЙМ"</t>
  </si>
  <si>
    <t>ООО "Архангельск-Восток-Сервис"</t>
  </si>
  <si>
    <t>АО "Ненецкая нефтяная компания"</t>
  </si>
  <si>
    <t>ООО "МосСтройТранс"</t>
  </si>
  <si>
    <t>ООО СтройСпециалист</t>
  </si>
  <si>
    <t>ООО "Меркурий"</t>
  </si>
  <si>
    <t>ГУП НАО "Ненецкая коммунальная компания"</t>
  </si>
  <si>
    <t>Автомаркет ООО</t>
  </si>
  <si>
    <t>ИП Дробаха Василий Васильевич</t>
  </si>
  <si>
    <t>ООО "Мир весов"</t>
  </si>
  <si>
    <t>ооо "Дорожно-мостовая компания"</t>
  </si>
  <si>
    <t>Личутин П.В.</t>
  </si>
  <si>
    <t>ООО "АВТОМАРКЕТ"</t>
  </si>
  <si>
    <t>ООО "Техносфера"</t>
  </si>
  <si>
    <t>ООО " Стройдеталь"</t>
  </si>
  <si>
    <t>ООО "Феникс"</t>
  </si>
  <si>
    <t>Шишелов Сергей Владимирович</t>
  </si>
  <si>
    <t>ИП Вокуев Вячеслав Сергеевич</t>
  </si>
  <si>
    <t>ООО "НИЦ "Системы качества"</t>
  </si>
  <si>
    <t>ООО УК Заполярье</t>
  </si>
  <si>
    <t>ООО "Метатек"</t>
  </si>
  <si>
    <t>Канюков Илья Константинович</t>
  </si>
  <si>
    <t>ООО "СТО у Валентина Плюс"</t>
  </si>
  <si>
    <t>ООО "ПРОФ-ОЦЕНКА"</t>
  </si>
  <si>
    <t>Ип Колыбин В.А.</t>
  </si>
  <si>
    <t>ИП Колыбин В.А.</t>
  </si>
  <si>
    <t>ЮДЖЕЙПИ ООО</t>
  </si>
  <si>
    <t>МЦФЭР-ПРЕСС ООО</t>
  </si>
  <si>
    <t>ОПОРА ООО</t>
  </si>
  <si>
    <t>НММТП АО</t>
  </si>
  <si>
    <t>ФГБОУ ВО "Вятский государственный университет"</t>
  </si>
  <si>
    <t>"Страховое общество газовой промышленности" АО</t>
  </si>
  <si>
    <t>ИП Вокуев В.С.</t>
  </si>
  <si>
    <t>Контрагент</t>
  </si>
  <si>
    <t>ЗСК-282/2022 от 19.08.2022 установка ограждений МЖД 240 (366 800,00)</t>
  </si>
  <si>
    <t xml:space="preserve">Договор №ЗСК-15/2022 </t>
  </si>
  <si>
    <t>16/2022//ЗСК-58/2022 от 28.01.2022</t>
  </si>
  <si>
    <t>ЗСК-52/2022 от 13.01.2022 (дог. до 100т.р.)</t>
  </si>
  <si>
    <t>ЗСК-173/2022 от 01.06.2022 (дог. до 100т.р.)</t>
  </si>
  <si>
    <t>Вокуев Вячеслав Сергеевич ИП</t>
  </si>
  <si>
    <t>Заполярный медицинский центр ООО</t>
  </si>
  <si>
    <t>Мартошенко Сергей Николаевич</t>
  </si>
  <si>
    <t>НЕНЕЦКАЯ ОКРУЖНАЯ БОЛЬНИЦА, ГБУЗ НАО НОБ ГБУЗ НАО</t>
  </si>
  <si>
    <t>Вензелев Андрей Александрович</t>
  </si>
  <si>
    <t>НКК ГУП НАО</t>
  </si>
  <si>
    <t>АСГАРД ООО</t>
  </si>
  <si>
    <t>ФЕНИКС ООО</t>
  </si>
  <si>
    <t>МТС ПАО</t>
  </si>
  <si>
    <t>Ануфриев Андрей Алексеевич</t>
  </si>
  <si>
    <t>АО "НАК"</t>
  </si>
  <si>
    <t>Волкова Светлана Николаевна</t>
  </si>
  <si>
    <t>Жидкова Татьяна Михайловна</t>
  </si>
  <si>
    <t>Журавлев Дмитрий Евгеньевич</t>
  </si>
  <si>
    <t>Рыбаков Андрей Анатольевич</t>
  </si>
  <si>
    <t>СПЕКТР-ЭЛЕКТРО ООО</t>
  </si>
  <si>
    <t>СТО У ВАЛЕНТИНА ПЛЮС  ООО</t>
  </si>
  <si>
    <t>СТРОЙДЕТАЛЬ ООО</t>
  </si>
  <si>
    <t>ТК ПРАЙМ ООО</t>
  </si>
  <si>
    <t>СЦ СПЕКТРУМ - СЕРВИС ООО</t>
  </si>
  <si>
    <t>Охрана труда</t>
  </si>
  <si>
    <t>Сч.№466544192 от 18.11.2022</t>
  </si>
  <si>
    <t>ЮРКОН ООО</t>
  </si>
  <si>
    <t>ИП Шаститко Геннадий Михайлович</t>
  </si>
  <si>
    <t>Панфилов Александр Анатольевич</t>
  </si>
  <si>
    <t>Титар Иван Иванович</t>
  </si>
  <si>
    <t>МЖД УЧ140</t>
  </si>
  <si>
    <t>МЖД УЧ141</t>
  </si>
  <si>
    <t>МЖД УЧ831</t>
  </si>
  <si>
    <t>МЖД УЧ832</t>
  </si>
  <si>
    <t>Охрана участка, Авиаторов, 140</t>
  </si>
  <si>
    <t>Охрана участка, Авиаторов, 141</t>
  </si>
  <si>
    <t>Номер  договора</t>
  </si>
  <si>
    <t>Наименование 1С</t>
  </si>
  <si>
    <t>Сумма 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</si>
</sst>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name val="Arial"/>
      <family val="2"/>
    </font>
    <font>
      <sz val="10"/>
      <color indexed="21"/>
      <name val="Arial"/>
    </font>
    <font>
      <sz val="9"/>
      <color indexed="21"/>
      <name val="Arial"/>
    </font>
    <font>
      <sz val="9"/>
      <name val="Arial"/>
    </font>
    <font>
      <b/>
      <sz val="10"/>
      <color indexed="21"/>
      <name val="Arial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9"/>
      <name val="Arial"/>
      <family val="2"/>
      <charset val="204"/>
    </font>
    <font>
      <sz val="9"/>
      <color indexed="2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3" fillId="0" borderId="0"/>
  </cellStyleXfs>
  <cellXfs count="39">
    <xf numFmtId="0" fontId="0" fillId="0" borderId="0" xfId="0"/>
    <xf numFmtId="0" fontId="0" fillId="0" borderId="2" xfId="0" applyBorder="1"/>
    <xf numFmtId="0" fontId="1" fillId="3" borderId="2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4" fillId="5" borderId="1" xfId="2" applyNumberFormat="1" applyFont="1" applyFill="1" applyBorder="1" applyAlignment="1">
      <alignment vertical="top" wrapText="1"/>
    </xf>
    <xf numFmtId="0" fontId="4" fillId="5" borderId="1" xfId="2" applyNumberFormat="1" applyFont="1" applyFill="1" applyBorder="1" applyAlignment="1">
      <alignment horizontal="right" vertical="top" wrapText="1"/>
    </xf>
    <xf numFmtId="0" fontId="5" fillId="5" borderId="1" xfId="2" applyNumberFormat="1" applyFont="1" applyFill="1" applyBorder="1" applyAlignment="1">
      <alignment vertical="top" wrapText="1" indent="1"/>
    </xf>
    <xf numFmtId="0" fontId="5" fillId="5" borderId="1" xfId="2" applyNumberFormat="1" applyFont="1" applyFill="1" applyBorder="1" applyAlignment="1">
      <alignment horizontal="right" vertical="top" wrapText="1"/>
    </xf>
    <xf numFmtId="0" fontId="6" fillId="5" borderId="1" xfId="2" applyNumberFormat="1" applyFont="1" applyFill="1" applyBorder="1" applyAlignment="1">
      <alignment vertical="top"/>
    </xf>
    <xf numFmtId="0" fontId="6" fillId="5" borderId="1" xfId="2" applyNumberFormat="1" applyFont="1" applyFill="1" applyBorder="1" applyAlignment="1">
      <alignment vertical="top" wrapText="1" indent="2"/>
    </xf>
    <xf numFmtId="0" fontId="6" fillId="5" borderId="1" xfId="2" applyNumberFormat="1" applyFont="1" applyFill="1" applyBorder="1" applyAlignment="1">
      <alignment horizontal="right" vertical="top" wrapText="1"/>
    </xf>
    <xf numFmtId="4" fontId="6" fillId="5" borderId="1" xfId="2" applyNumberFormat="1" applyFont="1" applyFill="1" applyBorder="1" applyAlignment="1">
      <alignment horizontal="right" vertical="top" wrapText="1"/>
    </xf>
    <xf numFmtId="0" fontId="6" fillId="5" borderId="1" xfId="2" applyNumberFormat="1" applyFont="1" applyFill="1" applyBorder="1" applyAlignment="1">
      <alignment vertical="top" wrapText="1" indent="3"/>
    </xf>
    <xf numFmtId="0" fontId="6" fillId="0" borderId="1" xfId="2" applyNumberFormat="1" applyFont="1" applyBorder="1" applyAlignment="1">
      <alignment vertical="top"/>
    </xf>
    <xf numFmtId="0" fontId="6" fillId="0" borderId="1" xfId="2" applyNumberFormat="1" applyFont="1" applyBorder="1" applyAlignment="1">
      <alignment vertical="top" wrapText="1" indent="4"/>
    </xf>
    <xf numFmtId="0" fontId="6" fillId="0" borderId="1" xfId="2" applyNumberFormat="1" applyFont="1" applyBorder="1" applyAlignment="1">
      <alignment horizontal="right" vertical="top" wrapText="1"/>
    </xf>
    <xf numFmtId="4" fontId="6" fillId="0" borderId="1" xfId="2" applyNumberFormat="1" applyFont="1" applyBorder="1" applyAlignment="1">
      <alignment horizontal="right" vertical="top" wrapText="1"/>
    </xf>
    <xf numFmtId="2" fontId="6" fillId="0" borderId="1" xfId="2" applyNumberFormat="1" applyFont="1" applyBorder="1" applyAlignment="1">
      <alignment horizontal="right" vertical="top" wrapText="1"/>
    </xf>
    <xf numFmtId="0" fontId="5" fillId="5" borderId="1" xfId="2" applyNumberFormat="1" applyFont="1" applyFill="1" applyBorder="1" applyAlignment="1">
      <alignment vertical="top"/>
    </xf>
    <xf numFmtId="4" fontId="5" fillId="5" borderId="1" xfId="2" applyNumberFormat="1" applyFont="1" applyFill="1" applyBorder="1" applyAlignment="1">
      <alignment horizontal="right" vertical="top" wrapText="1"/>
    </xf>
    <xf numFmtId="2" fontId="6" fillId="5" borderId="1" xfId="2" applyNumberFormat="1" applyFont="1" applyFill="1" applyBorder="1" applyAlignment="1">
      <alignment horizontal="right" vertical="top" wrapText="1"/>
    </xf>
    <xf numFmtId="2" fontId="5" fillId="5" borderId="1" xfId="2" applyNumberFormat="1" applyFont="1" applyFill="1" applyBorder="1" applyAlignment="1">
      <alignment horizontal="right" vertical="top" wrapText="1"/>
    </xf>
    <xf numFmtId="0" fontId="7" fillId="5" borderId="1" xfId="2" applyNumberFormat="1" applyFont="1" applyFill="1" applyBorder="1" applyAlignment="1">
      <alignment vertical="top"/>
    </xf>
    <xf numFmtId="0" fontId="7" fillId="5" borderId="1" xfId="2" applyNumberFormat="1" applyFont="1" applyFill="1" applyBorder="1" applyAlignment="1">
      <alignment vertical="top" wrapText="1"/>
    </xf>
    <xf numFmtId="4" fontId="7" fillId="5" borderId="1" xfId="2" applyNumberFormat="1" applyFont="1" applyFill="1" applyBorder="1" applyAlignment="1">
      <alignment horizontal="right" vertical="top" wrapText="1"/>
    </xf>
    <xf numFmtId="0" fontId="7" fillId="5" borderId="1" xfId="2" applyNumberFormat="1" applyFont="1" applyFill="1" applyBorder="1" applyAlignment="1">
      <alignment horizontal="right" vertical="top" wrapText="1"/>
    </xf>
    <xf numFmtId="0" fontId="3" fillId="0" borderId="0" xfId="2"/>
    <xf numFmtId="0" fontId="0" fillId="7" borderId="2" xfId="0" applyFill="1" applyBorder="1" applyAlignment="1">
      <alignment horizontal="center" wrapText="1"/>
    </xf>
    <xf numFmtId="4" fontId="8" fillId="6" borderId="2" xfId="1" applyNumberFormat="1" applyFont="1" applyFill="1" applyBorder="1" applyAlignment="1">
      <alignment horizontal="center" wrapText="1"/>
    </xf>
    <xf numFmtId="4" fontId="0" fillId="7" borderId="2" xfId="0" applyNumberFormat="1" applyFill="1" applyBorder="1" applyAlignment="1">
      <alignment horizontal="center"/>
    </xf>
    <xf numFmtId="0" fontId="10" fillId="0" borderId="1" xfId="2" applyNumberFormat="1" applyFont="1" applyBorder="1" applyAlignment="1">
      <alignment vertical="top" wrapText="1" indent="4"/>
    </xf>
    <xf numFmtId="0" fontId="11" fillId="5" borderId="1" xfId="3" applyNumberFormat="1" applyFont="1" applyFill="1" applyBorder="1" applyAlignment="1">
      <alignment vertical="top" wrapText="1" indent="1"/>
    </xf>
    <xf numFmtId="0" fontId="10" fillId="0" borderId="1" xfId="3" applyNumberFormat="1" applyFont="1" applyBorder="1" applyAlignment="1">
      <alignment vertical="top" wrapText="1" indent="4"/>
    </xf>
    <xf numFmtId="4" fontId="10" fillId="0" borderId="1" xfId="3" applyNumberFormat="1" applyFont="1" applyBorder="1" applyAlignment="1">
      <alignment horizontal="right" vertical="top" wrapText="1"/>
    </xf>
    <xf numFmtId="0" fontId="10" fillId="0" borderId="1" xfId="3" applyNumberFormat="1" applyFont="1" applyBorder="1" applyAlignment="1">
      <alignment vertical="top" wrapText="1" indent="5"/>
    </xf>
    <xf numFmtId="2" fontId="10" fillId="0" borderId="1" xfId="3" applyNumberFormat="1" applyFont="1" applyBorder="1" applyAlignment="1">
      <alignment horizontal="right" vertical="top" wrapText="1"/>
    </xf>
    <xf numFmtId="0" fontId="0" fillId="0" borderId="0" xfId="0" applyBorder="1"/>
    <xf numFmtId="4" fontId="8" fillId="6" borderId="3" xfId="1" applyNumberFormat="1" applyFont="1" applyFill="1" applyBorder="1" applyAlignment="1">
      <alignment horizontal="center" wrapText="1"/>
    </xf>
  </cellXfs>
  <cellStyles count="4">
    <cellStyle name="Обычный" xfId="0" builtinId="0"/>
    <cellStyle name="Обычный_Заказ" xfId="2"/>
    <cellStyle name="Обычный_Лист1" xfId="3"/>
    <cellStyle name="Хороший" xfId="1" builtinId="26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576"/>
  <sheetViews>
    <sheetView showGridLines="0" workbookViewId="0">
      <selection activeCell="C2" sqref="C2"/>
    </sheetView>
  </sheetViews>
  <sheetFormatPr defaultRowHeight="15" x14ac:dyDescent="0.25"/>
  <cols>
    <col min="1" max="1" width="24.5703125" customWidth="1"/>
    <col min="2" max="2" width="84.85546875" customWidth="1"/>
    <col min="3" max="3" width="17.5703125" customWidth="1"/>
    <col min="4" max="4" width="25.42578125" customWidth="1"/>
    <col min="5" max="5" width="20.28515625" customWidth="1"/>
    <col min="6" max="6" width="17.140625" customWidth="1"/>
    <col min="7" max="7" width="15.28515625" bestFit="1" customWidth="1"/>
  </cols>
  <sheetData>
    <row r="1" spans="1:8" x14ac:dyDescent="0.25">
      <c r="B1" s="2" t="s">
        <v>946</v>
      </c>
      <c r="C1" s="2" t="s">
        <v>947</v>
      </c>
      <c r="D1" s="3" t="s">
        <v>0</v>
      </c>
      <c r="E1" s="3" t="s">
        <v>1</v>
      </c>
      <c r="F1" s="3"/>
      <c r="G1" s="4" t="s">
        <v>2</v>
      </c>
    </row>
    <row r="2" spans="1:8" x14ac:dyDescent="0.25">
      <c r="A2" s="14"/>
      <c r="B2" s="15" t="s">
        <v>256</v>
      </c>
      <c r="C2" s="17">
        <v>147986.44</v>
      </c>
      <c r="D2" s="1" t="str">
        <f>IF(ISNA(LOOKUP(2,1/SEARCH('реестры договоров'!$A$3:$A$12,B2))),"Не найден в каталоге","Есть")</f>
        <v>Не найден в каталоге</v>
      </c>
      <c r="E2" s="1" t="str">
        <f>LOOKUP(2,1/SEARCH('реестры договоров'!$A$3:$A$380,B2),'реестры договоров'!$A$3:$A$380)</f>
        <v>ЗСК-101/2022</v>
      </c>
      <c r="F2" s="1">
        <f>VLOOKUP(E2,'реестры договоров'!A:C,2,FALSE)</f>
        <v>147986.44</v>
      </c>
      <c r="G2" s="1">
        <f>IFERROR(LOOKUP(2,1/SEARCH('реестры договоров'!$A$3:$A$380,B2),'реестры договоров'!$B$2:$B$379),"")</f>
        <v>100000</v>
      </c>
    </row>
    <row r="3" spans="1:8" x14ac:dyDescent="0.25">
      <c r="A3" s="14"/>
      <c r="B3" s="15" t="s">
        <v>324</v>
      </c>
      <c r="C3" s="17">
        <v>269300</v>
      </c>
      <c r="D3" s="1" t="str">
        <f>IF(ISNA(LOOKUP(2,1/SEARCH('реестры договоров'!$A$3:$A$12,B3))),"Не найден в каталоге","Есть")</f>
        <v>Не найден в каталоге</v>
      </c>
      <c r="E3" s="1" t="str">
        <f>LOOKUP(2,1/SEARCH('реестры договоров'!$A$3:$A$380,B3),'реестры договоров'!$A$3:$A$380)</f>
        <v>ЗСК-103/2022</v>
      </c>
      <c r="F3" s="1">
        <f>VLOOKUP(E3,'реестры договоров'!A:C,2,FALSE)</f>
        <v>300000</v>
      </c>
      <c r="G3" s="1">
        <f>IFERROR(LOOKUP(2,1/SEARCH('реестры договоров'!$A$3:$A$380,B3),'реестры договоров'!$B$2:$B$379),"")</f>
        <v>540000</v>
      </c>
    </row>
    <row r="4" spans="1:8" x14ac:dyDescent="0.25">
      <c r="A4" s="14"/>
      <c r="B4" s="15" t="s">
        <v>257</v>
      </c>
      <c r="C4" s="17">
        <v>409193.5</v>
      </c>
      <c r="D4" s="1" t="str">
        <f>IF(ISNA(LOOKUP(2,1/SEARCH('реестры договоров'!$A$3:$A$12,B4))),"Не найден в каталоге","Есть")</f>
        <v>Не найден в каталоге</v>
      </c>
      <c r="E4" s="1" t="str">
        <f>LOOKUP(2,1/SEARCH('реестры договоров'!$A$3:$A$380,B4),'реестры договоров'!$A$3:$A$380)</f>
        <v>ЗСК-104/2022</v>
      </c>
      <c r="F4" s="1">
        <f>VLOOKUP(E4,'реестры договоров'!A:C,2,FALSE)</f>
        <v>361094.45</v>
      </c>
      <c r="G4" s="1">
        <f>IFERROR(LOOKUP(2,1/SEARCH('реестры договоров'!$A$3:$A$380,B4),'реестры договоров'!$B$2:$B$379),"")</f>
        <v>300000</v>
      </c>
    </row>
    <row r="5" spans="1:8" x14ac:dyDescent="0.25">
      <c r="A5" s="14"/>
      <c r="B5" s="15" t="s">
        <v>8</v>
      </c>
      <c r="C5" s="17">
        <v>210000</v>
      </c>
      <c r="D5" s="1" t="str">
        <f>IF(ISNA(LOOKUP(2,1/SEARCH('реестры договоров'!$A$3:$A$12,B5))),"Не найден в каталоге","Есть")</f>
        <v>Не найден в каталоге</v>
      </c>
      <c r="E5" s="1" t="str">
        <f>LOOKUP(2,1/SEARCH('реестры договоров'!$A$3:$A$380,B5),'реестры договоров'!$A$3:$A$380)</f>
        <v>ЗСК-105/2022</v>
      </c>
      <c r="F5" s="1">
        <f>VLOOKUP(E5,'реестры договоров'!A:C,2,FALSE)</f>
        <v>385000</v>
      </c>
      <c r="G5" s="1">
        <f>IFERROR(LOOKUP(2,1/SEARCH('реестры договоров'!$A$3:$A$380,B5),'реестры договоров'!$B$2:$B$379),"")</f>
        <v>361094.45</v>
      </c>
    </row>
    <row r="6" spans="1:8" x14ac:dyDescent="0.25">
      <c r="A6" s="14"/>
      <c r="B6" s="15" t="s">
        <v>81</v>
      </c>
      <c r="C6" s="17">
        <v>21117.91</v>
      </c>
      <c r="D6" s="1" t="str">
        <f>IF(ISNA(LOOKUP(2,1/SEARCH('реестры договоров'!$A$3:$A$12,B6))),"Не найден в каталоге","Есть")</f>
        <v>Не найден в каталоге</v>
      </c>
      <c r="E6" s="1" t="str">
        <f>LOOKUP(2,1/SEARCH('реестры договоров'!$A$3:$A$380,B6),'реестры договоров'!$A$3:$A$380)</f>
        <v>ЗСК-108/2022</v>
      </c>
      <c r="F6">
        <f>VLOOKUP(E6,'реестры договоров'!A:C,2,FALSE)</f>
        <v>34191.15</v>
      </c>
      <c r="G6" s="1">
        <f>IFERROR(LOOKUP(2,1/SEARCH('реестры договоров'!$A$3:$A$380,B6),'реестры договоров'!$B$2:$B$379),"")</f>
        <v>72659.58</v>
      </c>
      <c r="H6" t="s">
        <v>731</v>
      </c>
    </row>
    <row r="7" spans="1:8" x14ac:dyDescent="0.25">
      <c r="A7" s="14"/>
      <c r="B7" s="15" t="s">
        <v>96</v>
      </c>
      <c r="C7" s="17">
        <v>15000</v>
      </c>
      <c r="D7" s="1" t="str">
        <f>IF(ISNA(LOOKUP(2,1/SEARCH('реестры договоров'!$A$3:$A$12,B7))),"Не найден в каталоге","Есть")</f>
        <v>Не найден в каталоге</v>
      </c>
      <c r="E7" s="1" t="str">
        <f>LOOKUP(2,1/SEARCH('реестры договоров'!$A$3:$A$380,B7),'реестры договоров'!$A$3:$A$380)</f>
        <v>ЗСК-109/2022</v>
      </c>
      <c r="F7">
        <f>VLOOKUP(E7,'реестры договоров'!A:C,2,FALSE)</f>
        <v>100000</v>
      </c>
      <c r="G7" s="1">
        <f>IFERROR(LOOKUP(2,1/SEARCH('реестры договоров'!$A$3:$A$380,B7),'реестры договоров'!$B$2:$B$379),"")</f>
        <v>34191.15</v>
      </c>
      <c r="H7" t="s">
        <v>732</v>
      </c>
    </row>
    <row r="8" spans="1:8" x14ac:dyDescent="0.25">
      <c r="A8" s="14"/>
      <c r="B8" s="15" t="s">
        <v>96</v>
      </c>
      <c r="C8" s="17">
        <v>51000</v>
      </c>
      <c r="D8" s="1" t="str">
        <f>IF(ISNA(LOOKUP(2,1/SEARCH('реестры договоров'!$A$3:$A$12,B8))),"Не найден в каталоге","Есть")</f>
        <v>Не найден в каталоге</v>
      </c>
      <c r="E8" s="1" t="str">
        <f>LOOKUP(2,1/SEARCH('реестры договоров'!$A$3:$A$380,B8),'реестры договоров'!$A$3:$A$380)</f>
        <v>ЗСК-109/2022</v>
      </c>
      <c r="F8">
        <f>VLOOKUP(E8,'реестры договоров'!A:C,2,FALSE)</f>
        <v>100000</v>
      </c>
      <c r="G8" s="1">
        <f>IFERROR(LOOKUP(2,1/SEARCH('реестры договоров'!$A$3:$A$380,B8),'реестры договоров'!$B$2:$B$379),"")</f>
        <v>34191.15</v>
      </c>
    </row>
    <row r="9" spans="1:8" x14ac:dyDescent="0.25">
      <c r="A9" s="14"/>
      <c r="B9" s="15" t="s">
        <v>258</v>
      </c>
      <c r="C9" s="17">
        <v>44730</v>
      </c>
      <c r="D9" s="1" t="str">
        <f>IF(ISNA(LOOKUP(2,1/SEARCH('реестры договоров'!$A$3:$A$12,B9))),"Не найден в каталоге","Есть")</f>
        <v>Есть</v>
      </c>
      <c r="E9" s="1" t="str">
        <f>LOOKUP(2,1/SEARCH('реестры договоров'!$A$3:$A$380,B9),'реестры договоров'!$A$3:$A$380)</f>
        <v>ЗСК-11/2022</v>
      </c>
      <c r="F9">
        <f>VLOOKUP(E9,'реестры договоров'!A:C,2,FALSE)</f>
        <v>83340</v>
      </c>
      <c r="G9" s="1">
        <f>IFERROR(LOOKUP(2,1/SEARCH('реестры договоров'!$A$3:$A$380,B9),'реестры договоров'!$B$2:$B$379),"")</f>
        <v>225614.4</v>
      </c>
    </row>
    <row r="10" spans="1:8" x14ac:dyDescent="0.25">
      <c r="A10" s="14"/>
      <c r="B10" s="15" t="s">
        <v>97</v>
      </c>
      <c r="C10" s="17">
        <v>141165</v>
      </c>
      <c r="D10" s="1" t="str">
        <f>IF(ISNA(LOOKUP(2,1/SEARCH('реестры договоров'!$A$3:$A$12,B10))),"Не найден в каталоге","Есть")</f>
        <v>Не найден в каталоге</v>
      </c>
      <c r="E10" s="1" t="str">
        <f>LOOKUP(2,1/SEARCH('реестры договоров'!$A$3:$A$380,B10),'реестры договоров'!$A$3:$A$380)</f>
        <v>ЗСК-110/2022</v>
      </c>
      <c r="F10">
        <f>VLOOKUP(E10,'реестры договоров'!A:C,2,FALSE)</f>
        <v>141165.25</v>
      </c>
      <c r="G10" s="1">
        <f>IFERROR(LOOKUP(2,1/SEARCH('реестры договоров'!$A$3:$A$380,B10),'реестры договоров'!$B$2:$B$379),"")</f>
        <v>100000</v>
      </c>
    </row>
    <row r="11" spans="1:8" x14ac:dyDescent="0.25">
      <c r="A11" s="14"/>
      <c r="B11" s="15" t="s">
        <v>98</v>
      </c>
      <c r="C11" s="17">
        <v>109601</v>
      </c>
      <c r="D11" s="1" t="str">
        <f>IF(ISNA(LOOKUP(2,1/SEARCH('реестры договоров'!$A$3:$A$12,B11))),"Не найден в каталоге","Есть")</f>
        <v>Не найден в каталоге</v>
      </c>
      <c r="E11" s="1" t="str">
        <f>LOOKUP(2,1/SEARCH('реестры договоров'!$A$3:$A$380,B11),'реестры договоров'!$A$3:$A$380)</f>
        <v>ЗСК-111/2022</v>
      </c>
      <c r="F11">
        <f>VLOOKUP(E11,'реестры договоров'!A:C,2,FALSE)</f>
        <v>109604</v>
      </c>
      <c r="G11" s="1">
        <f>IFERROR(LOOKUP(2,1/SEARCH('реестры договоров'!$A$3:$A$380,B11),'реестры договоров'!$B$2:$B$379),"")</f>
        <v>141165.25</v>
      </c>
    </row>
    <row r="12" spans="1:8" x14ac:dyDescent="0.25">
      <c r="A12" s="14"/>
      <c r="B12" s="15" t="s">
        <v>239</v>
      </c>
      <c r="C12" s="17">
        <v>21000</v>
      </c>
      <c r="D12" s="1" t="str">
        <f>IF(ISNA(LOOKUP(2,1/SEARCH('реестры договоров'!$A$3:$A$12,B12))),"Не найден в каталоге","Есть")</f>
        <v>Не найден в каталоге</v>
      </c>
      <c r="E12" s="1" t="str">
        <f>LOOKUP(2,1/SEARCH('реестры договоров'!$A$3:$A$380,B12),'реестры договоров'!$A$3:$A$380)</f>
        <v>ЗСК-113/2022</v>
      </c>
      <c r="F12">
        <f>VLOOKUP(E12,'реестры договоров'!A:C,2,FALSE)</f>
        <v>31500</v>
      </c>
      <c r="G12" s="1">
        <f>IFERROR(LOOKUP(2,1/SEARCH('реестры договоров'!$A$3:$A$380,B12),'реестры договоров'!$B$2:$B$379),"")</f>
        <v>96306</v>
      </c>
    </row>
    <row r="13" spans="1:8" x14ac:dyDescent="0.25">
      <c r="A13" s="14"/>
      <c r="B13" s="15" t="s">
        <v>99</v>
      </c>
      <c r="C13" s="17">
        <v>124000</v>
      </c>
      <c r="D13" s="1" t="str">
        <f>IF(ISNA(LOOKUP(2,1/SEARCH('реестры договоров'!$A$3:$A$12,B13))),"Не найден в каталоге","Есть")</f>
        <v>Не найден в каталоге</v>
      </c>
      <c r="E13" s="1" t="str">
        <f>LOOKUP(2,1/SEARCH('реестры договоров'!$A$3:$A$380,B13),'реестры договоров'!$A$3:$A$380)</f>
        <v>ЗСК-114/2022</v>
      </c>
      <c r="F13">
        <f>VLOOKUP(E13,'реестры договоров'!A:C,2,FALSE)</f>
        <v>186000</v>
      </c>
      <c r="G13" s="1">
        <f>IFERROR(LOOKUP(2,1/SEARCH('реестры договоров'!$A$3:$A$380,B13),'реестры договоров'!$B$2:$B$379),"")</f>
        <v>31500</v>
      </c>
    </row>
    <row r="14" spans="1:8" x14ac:dyDescent="0.25">
      <c r="A14" s="14"/>
      <c r="B14" s="15" t="s">
        <v>99</v>
      </c>
      <c r="C14" s="17">
        <v>62000</v>
      </c>
      <c r="D14" s="1" t="str">
        <f>IF(ISNA(LOOKUP(2,1/SEARCH('реестры договоров'!$A$3:$A$12,B14))),"Не найден в каталоге","Есть")</f>
        <v>Не найден в каталоге</v>
      </c>
      <c r="E14" s="1" t="str">
        <f>LOOKUP(2,1/SEARCH('реестры договоров'!$A$3:$A$380,B14),'реестры договоров'!$A$3:$A$380)</f>
        <v>ЗСК-114/2022</v>
      </c>
      <c r="F14">
        <f>VLOOKUP(E14,'реестры договоров'!A:C,2,FALSE)</f>
        <v>186000</v>
      </c>
      <c r="G14" s="1">
        <f>IFERROR(LOOKUP(2,1/SEARCH('реестры договоров'!$A$3:$A$380,B14),'реестры договоров'!$B$2:$B$379),"")</f>
        <v>31500</v>
      </c>
    </row>
    <row r="15" spans="1:8" x14ac:dyDescent="0.25">
      <c r="A15" s="14"/>
      <c r="B15" s="15" t="s">
        <v>191</v>
      </c>
      <c r="C15" s="17">
        <v>380177</v>
      </c>
      <c r="D15" s="1" t="str">
        <f>IF(ISNA(LOOKUP(2,1/SEARCH('реестры договоров'!$A$3:$A$12,B15))),"Не найден в каталоге","Есть")</f>
        <v>Не найден в каталоге</v>
      </c>
      <c r="E15" s="1" t="str">
        <f>LOOKUP(2,1/SEARCH('реестры договоров'!$A$3:$A$380,B15),'реестры договоров'!$A$3:$A$380)</f>
        <v>ЗСК-119/2022</v>
      </c>
      <c r="F15">
        <f>VLOOKUP(E15,'реестры договоров'!A:C,2,FALSE)</f>
        <v>380177</v>
      </c>
      <c r="G15" s="1">
        <f>IFERROR(LOOKUP(2,1/SEARCH('реестры договоров'!$A$3:$A$380,B15),'реестры договоров'!$B$2:$B$379),"")</f>
        <v>59790.35</v>
      </c>
    </row>
    <row r="16" spans="1:8" x14ac:dyDescent="0.25">
      <c r="A16" s="14"/>
      <c r="B16" s="15" t="s">
        <v>100</v>
      </c>
      <c r="C16" s="17">
        <v>335561.24</v>
      </c>
      <c r="D16" s="1" t="str">
        <f>IF(ISNA(LOOKUP(2,1/SEARCH('реестры договоров'!$A$3:$A$12,B16))),"Не найден в каталоге","Есть")</f>
        <v>Не найден в каталоге</v>
      </c>
      <c r="E16" s="1" t="str">
        <f>LOOKUP(2,1/SEARCH('реестры договоров'!$A$3:$A$380,B16),'реестры договоров'!$A$3:$A$380)</f>
        <v>ЗСК-12/2022</v>
      </c>
      <c r="F16">
        <f>VLOOKUP(E16,'реестры договоров'!A:C,2,FALSE)</f>
        <v>671122.48</v>
      </c>
      <c r="G16" s="1">
        <f>IFERROR(LOOKUP(2,1/SEARCH('реестры договоров'!$A$3:$A$380,B16),'реестры договоров'!$B$2:$B$379),"")</f>
        <v>83340</v>
      </c>
    </row>
    <row r="17" spans="1:7" x14ac:dyDescent="0.25">
      <c r="A17" s="14"/>
      <c r="B17" s="15" t="s">
        <v>101</v>
      </c>
      <c r="C17" s="17">
        <v>91800</v>
      </c>
      <c r="D17" s="1" t="str">
        <f>IF(ISNA(LOOKUP(2,1/SEARCH('реестры договоров'!$A$3:$A$12,B17))),"Не найден в каталоге","Есть")</f>
        <v>Не найден в каталоге</v>
      </c>
      <c r="E17" s="1" t="str">
        <f>LOOKUP(2,1/SEARCH('реестры договоров'!$A$3:$A$380,B17),'реестры договоров'!$A$3:$A$380)</f>
        <v>ЗСК-121/2022</v>
      </c>
      <c r="F17">
        <f>VLOOKUP(E17,'реестры договоров'!A:C,2,FALSE)</f>
        <v>100000</v>
      </c>
      <c r="G17" s="1">
        <f>IFERROR(LOOKUP(2,1/SEARCH('реестры договоров'!$A$3:$A$380,B17),'реестры договоров'!$B$2:$B$379),"")</f>
        <v>1269000</v>
      </c>
    </row>
    <row r="18" spans="1:7" x14ac:dyDescent="0.25">
      <c r="A18" s="14"/>
      <c r="B18" s="15" t="s">
        <v>102</v>
      </c>
      <c r="C18" s="17">
        <v>41400</v>
      </c>
      <c r="D18" s="1" t="str">
        <f>IF(ISNA(LOOKUP(2,1/SEARCH('реестры договоров'!$A$3:$A$12,B18))),"Не найден в каталоге","Есть")</f>
        <v>Не найден в каталоге</v>
      </c>
      <c r="E18" s="1" t="str">
        <f>LOOKUP(2,1/SEARCH('реестры договоров'!$A$3:$A$380,B18),'реестры договоров'!$A$3:$A$380)</f>
        <v>ЗСК-122/2022</v>
      </c>
      <c r="F18">
        <f>VLOOKUP(E18,'реестры договоров'!A:C,2,FALSE)</f>
        <v>100000</v>
      </c>
      <c r="G18" s="1">
        <f>IFERROR(LOOKUP(2,1/SEARCH('реестры договоров'!$A$3:$A$380,B18),'реестры договоров'!$B$2:$B$379),"")</f>
        <v>100000</v>
      </c>
    </row>
    <row r="19" spans="1:7" x14ac:dyDescent="0.25">
      <c r="A19" s="14"/>
      <c r="B19" s="15" t="s">
        <v>311</v>
      </c>
      <c r="C19" s="17">
        <v>99910</v>
      </c>
      <c r="D19" s="1" t="str">
        <f>IF(ISNA(LOOKUP(2,1/SEARCH('реестры договоров'!$A$3:$A$12,B19))),"Не найден в каталоге","Есть")</f>
        <v>Не найден в каталоге</v>
      </c>
      <c r="E19" s="1" t="str">
        <f>LOOKUP(2,1/SEARCH('реестры договоров'!$A$3:$A$380,B19),'реестры договоров'!$A$3:$A$380)</f>
        <v>ЗСК-125/2022</v>
      </c>
      <c r="F19">
        <f>VLOOKUP(E19,'реестры договоров'!A:C,2,FALSE)</f>
        <v>99910</v>
      </c>
      <c r="G19" s="1">
        <f>IFERROR(LOOKUP(2,1/SEARCH('реестры договоров'!$A$3:$A$380,B19),'реестры договоров'!$B$2:$B$379),"")</f>
        <v>442530</v>
      </c>
    </row>
    <row r="20" spans="1:7" x14ac:dyDescent="0.25">
      <c r="A20" s="14"/>
      <c r="B20" s="15" t="s">
        <v>193</v>
      </c>
      <c r="C20" s="17">
        <v>90748</v>
      </c>
      <c r="D20" s="1" t="str">
        <f>IF(ISNA(LOOKUP(2,1/SEARCH('реестры договоров'!$A$3:$A$12,B20))),"Не найден в каталоге","Есть")</f>
        <v>Не найден в каталоге</v>
      </c>
      <c r="E20" s="1" t="str">
        <f>LOOKUP(2,1/SEARCH('реестры договоров'!$A$3:$A$380,B20),'реестры договоров'!$A$3:$A$380)</f>
        <v>ЗСК-126/2022</v>
      </c>
      <c r="F20">
        <f>VLOOKUP(E20,'реестры договоров'!A:C,2,FALSE)</f>
        <v>90748</v>
      </c>
      <c r="G20" s="1">
        <f>IFERROR(LOOKUP(2,1/SEARCH('реестры договоров'!$A$3:$A$380,B20),'реестры договоров'!$B$2:$B$379),"")</f>
        <v>99910</v>
      </c>
    </row>
    <row r="21" spans="1:7" x14ac:dyDescent="0.25">
      <c r="A21" s="14"/>
      <c r="B21" s="15" t="s">
        <v>342</v>
      </c>
      <c r="C21" s="17">
        <v>7646.44</v>
      </c>
      <c r="D21" s="1" t="str">
        <f>IF(ISNA(LOOKUP(2,1/SEARCH('реестры договоров'!$A$3:$A$12,B21))),"Не найден в каталоге","Есть")</f>
        <v>Не найден в каталоге</v>
      </c>
      <c r="E21" s="1" t="str">
        <f>LOOKUP(2,1/SEARCH('реестры договоров'!$A$3:$A$380,B21),'реестры договоров'!$A$3:$A$380)</f>
        <v>ЗСК-127/2022</v>
      </c>
      <c r="F21">
        <f>VLOOKUP(E21,'реестры договоров'!A:C,2,FALSE)</f>
        <v>99000</v>
      </c>
      <c r="G21" s="1">
        <f>IFERROR(LOOKUP(2,1/SEARCH('реестры договоров'!$A$3:$A$380,B21),'реестры договоров'!$B$2:$B$379),"")</f>
        <v>90748</v>
      </c>
    </row>
    <row r="22" spans="1:7" x14ac:dyDescent="0.25">
      <c r="A22" s="14"/>
      <c r="B22" s="15" t="s">
        <v>252</v>
      </c>
      <c r="C22" s="17">
        <v>89790</v>
      </c>
      <c r="D22" s="1" t="str">
        <f>IF(ISNA(LOOKUP(2,1/SEARCH('реестры договоров'!$A$3:$A$12,B22))),"Не найден в каталоге","Есть")</f>
        <v>Не найден в каталоге</v>
      </c>
      <c r="E22" s="1" t="str">
        <f>LOOKUP(2,1/SEARCH('реестры договоров'!$A$3:$A$380,B22),'реестры договоров'!$A$3:$A$380)</f>
        <v>ЗСК-128/2022</v>
      </c>
      <c r="F22">
        <f>VLOOKUP(E22,'реестры договоров'!A:C,2,FALSE)</f>
        <v>100000</v>
      </c>
      <c r="G22" s="1">
        <f>IFERROR(LOOKUP(2,1/SEARCH('реестры договоров'!$A$3:$A$380,B22),'реестры договоров'!$B$2:$B$379),"")</f>
        <v>99000</v>
      </c>
    </row>
    <row r="23" spans="1:7" x14ac:dyDescent="0.25">
      <c r="A23" s="14"/>
      <c r="B23" s="15" t="s">
        <v>86</v>
      </c>
      <c r="C23" s="17">
        <v>98320</v>
      </c>
      <c r="D23" s="1" t="str">
        <f>IF(ISNA(LOOKUP(2,1/SEARCH('реестры договоров'!$A$3:$A$12,B23))),"Не найден в каталоге","Есть")</f>
        <v>Не найден в каталоге</v>
      </c>
      <c r="E23" s="1" t="str">
        <f>LOOKUP(2,1/SEARCH('реестры договоров'!$A$3:$A$380,B23),'реестры договоров'!$A$3:$A$380)</f>
        <v>ЗСК-129/2022</v>
      </c>
      <c r="F23">
        <f>VLOOKUP(E23,'реестры договоров'!A:C,2,FALSE)</f>
        <v>100000</v>
      </c>
      <c r="G23" s="1">
        <f>IFERROR(LOOKUP(2,1/SEARCH('реестры договоров'!$A$3:$A$380,B23),'реестры договоров'!$B$2:$B$379),"")</f>
        <v>100000</v>
      </c>
    </row>
    <row r="24" spans="1:7" x14ac:dyDescent="0.25">
      <c r="A24" s="14"/>
      <c r="B24" s="15" t="s">
        <v>325</v>
      </c>
      <c r="C24" s="17">
        <v>243700</v>
      </c>
      <c r="D24" s="1" t="str">
        <f>IF(ISNA(LOOKUP(2,1/SEARCH('реестры договоров'!$A$3:$A$12,B24))),"Не найден в каталоге","Есть")</f>
        <v>Не найден в каталоге</v>
      </c>
      <c r="E24" s="1" t="str">
        <f>LOOKUP(2,1/SEARCH('реестры договоров'!$A$3:$A$380,B24),'реестры договоров'!$A$3:$A$380)</f>
        <v>ЗСК-13/2022</v>
      </c>
      <c r="F24">
        <f>VLOOKUP(E24,'реестры договоров'!A:C,2,FALSE)</f>
        <v>300000</v>
      </c>
      <c r="G24" s="1">
        <f>IFERROR(LOOKUP(2,1/SEARCH('реестры договоров'!$A$3:$A$380,B24),'реестры договоров'!$B$2:$B$379),"")</f>
        <v>671122.48</v>
      </c>
    </row>
    <row r="25" spans="1:7" x14ac:dyDescent="0.25">
      <c r="A25" s="14"/>
      <c r="B25" s="15" t="s">
        <v>103</v>
      </c>
      <c r="C25" s="17">
        <v>62000</v>
      </c>
      <c r="D25" s="1" t="str">
        <f>IF(ISNA(LOOKUP(2,1/SEARCH('реестры договоров'!$A$3:$A$12,B25))),"Не найден в каталоге","Есть")</f>
        <v>Не найден в каталоге</v>
      </c>
      <c r="E25" s="1" t="str">
        <f>LOOKUP(2,1/SEARCH('реестры договоров'!$A$3:$A$380,B25),'реестры договоров'!$A$3:$A$380)</f>
        <v>ЗСК-130/2022</v>
      </c>
      <c r="F25">
        <f>VLOOKUP(E25,'реестры договоров'!A:C,2,FALSE)</f>
        <v>100000</v>
      </c>
      <c r="G25" s="1">
        <f>IFERROR(LOOKUP(2,1/SEARCH('реестры договоров'!$A$3:$A$380,B25),'реестры договоров'!$B$2:$B$379),"")</f>
        <v>100000</v>
      </c>
    </row>
    <row r="26" spans="1:7" x14ac:dyDescent="0.25">
      <c r="A26" s="14"/>
      <c r="B26" s="15" t="s">
        <v>236</v>
      </c>
      <c r="C26" s="17">
        <v>68928</v>
      </c>
      <c r="D26" s="1" t="str">
        <f>IF(ISNA(LOOKUP(2,1/SEARCH('реестры договоров'!$A$3:$A$12,B26))),"Не найден в каталоге","Есть")</f>
        <v>Не найден в каталоге</v>
      </c>
      <c r="E26" s="1" t="str">
        <f>LOOKUP(2,1/SEARCH('реестры договоров'!$A$3:$A$380,B26),'реестры договоров'!$A$3:$A$380)</f>
        <v>ЗСК-135/2022</v>
      </c>
      <c r="F26">
        <f>VLOOKUP(E26,'реестры договоров'!A:C,2,FALSE)</f>
        <v>100000</v>
      </c>
      <c r="G26" s="1">
        <f>IFERROR(LOOKUP(2,1/SEARCH('реестры договоров'!$A$3:$A$380,B26),'реестры договоров'!$B$2:$B$379),"")</f>
        <v>216425</v>
      </c>
    </row>
    <row r="27" spans="1:7" x14ac:dyDescent="0.25">
      <c r="A27" s="14"/>
      <c r="B27" s="15" t="s">
        <v>236</v>
      </c>
      <c r="C27" s="17">
        <v>15360</v>
      </c>
      <c r="D27" s="1" t="str">
        <f>IF(ISNA(LOOKUP(2,1/SEARCH('реестры договоров'!$A$3:$A$12,B27))),"Не найден в каталоге","Есть")</f>
        <v>Не найден в каталоге</v>
      </c>
      <c r="E27" s="1" t="str">
        <f>LOOKUP(2,1/SEARCH('реестры договоров'!$A$3:$A$380,B27),'реестры договоров'!$A$3:$A$380)</f>
        <v>ЗСК-135/2022</v>
      </c>
      <c r="F27">
        <f>VLOOKUP(E27,'реестры договоров'!A:C,2,FALSE)</f>
        <v>100000</v>
      </c>
      <c r="G27" s="1">
        <f>IFERROR(LOOKUP(2,1/SEARCH('реестры договоров'!$A$3:$A$380,B27),'реестры договоров'!$B$2:$B$379),"")</f>
        <v>216425</v>
      </c>
    </row>
    <row r="28" spans="1:7" x14ac:dyDescent="0.25">
      <c r="A28" s="14"/>
      <c r="B28" s="15" t="s">
        <v>61</v>
      </c>
      <c r="C28" s="17">
        <v>94850</v>
      </c>
      <c r="D28" s="1" t="str">
        <f>IF(ISNA(LOOKUP(2,1/SEARCH('реестры договоров'!$A$3:$A$12,B28))),"Не найден в каталоге","Есть")</f>
        <v>Не найден в каталоге</v>
      </c>
      <c r="E28" s="1" t="str">
        <f>LOOKUP(2,1/SEARCH('реестры договоров'!$A$3:$A$380,B28),'реестры договоров'!$A$3:$A$380)</f>
        <v>ЗСК-136/2022</v>
      </c>
      <c r="F28">
        <f>VLOOKUP(E28,'реестры договоров'!A:C,2,FALSE)</f>
        <v>314850</v>
      </c>
      <c r="G28" s="1">
        <f>IFERROR(LOOKUP(2,1/SEARCH('реестры договоров'!$A$3:$A$380,B28),'реестры договоров'!$B$2:$B$379),"")</f>
        <v>100000</v>
      </c>
    </row>
    <row r="29" spans="1:7" x14ac:dyDescent="0.25">
      <c r="A29" s="14"/>
      <c r="B29" s="15" t="s">
        <v>61</v>
      </c>
      <c r="C29" s="17">
        <v>220000</v>
      </c>
      <c r="D29" s="1" t="str">
        <f>IF(ISNA(LOOKUP(2,1/SEARCH('реестры договоров'!$A$3:$A$12,B29))),"Не найден в каталоге","Есть")</f>
        <v>Не найден в каталоге</v>
      </c>
      <c r="E29" s="1" t="str">
        <f>LOOKUP(2,1/SEARCH('реестры договоров'!$A$3:$A$380,B29),'реестры договоров'!$A$3:$A$380)</f>
        <v>ЗСК-136/2022</v>
      </c>
      <c r="F29">
        <f>VLOOKUP(E29,'реестры договоров'!A:C,2,FALSE)</f>
        <v>314850</v>
      </c>
      <c r="G29" s="1">
        <f>IFERROR(LOOKUP(2,1/SEARCH('реестры договоров'!$A$3:$A$380,B29),'реестры договоров'!$B$2:$B$379),"")</f>
        <v>100000</v>
      </c>
    </row>
    <row r="30" spans="1:7" x14ac:dyDescent="0.25">
      <c r="A30" s="14"/>
      <c r="B30" s="15" t="s">
        <v>33</v>
      </c>
      <c r="C30" s="17">
        <v>85500</v>
      </c>
      <c r="D30" s="1" t="str">
        <f>IF(ISNA(LOOKUP(2,1/SEARCH('реестры договоров'!$A$3:$A$12,B30))),"Не найден в каталоге","Есть")</f>
        <v>Не найден в каталоге</v>
      </c>
      <c r="E30" s="1" t="str">
        <f>LOOKUP(2,1/SEARCH('реестры договоров'!$A$3:$A$380,B30),'реестры договоров'!$A$3:$A$380)</f>
        <v>ЗСК-14/2022</v>
      </c>
      <c r="F30">
        <f>VLOOKUP(E30,'реестры договоров'!A:C,2,FALSE)</f>
        <v>99000</v>
      </c>
      <c r="G30" s="1">
        <f>IFERROR(LOOKUP(2,1/SEARCH('реестры договоров'!$A$3:$A$380,B30),'реестры договоров'!$B$2:$B$379),"")</f>
        <v>300000</v>
      </c>
    </row>
    <row r="31" spans="1:7" x14ac:dyDescent="0.25">
      <c r="A31" s="14"/>
      <c r="B31" s="15" t="s">
        <v>233</v>
      </c>
      <c r="C31" s="17">
        <v>30000</v>
      </c>
      <c r="D31" s="1" t="str">
        <f>IF(ISNA(LOOKUP(2,1/SEARCH('реестры договоров'!$A$3:$A$12,B31))),"Не найден в каталоге","Есть")</f>
        <v>Не найден в каталоге</v>
      </c>
      <c r="E31" s="1" t="str">
        <f>LOOKUP(2,1/SEARCH('реестры договоров'!$A$3:$A$380,B31),'реестры договоров'!$A$3:$A$380)</f>
        <v>ЗСК-141/2022</v>
      </c>
      <c r="F31">
        <f>VLOOKUP(E31,'реестры договоров'!A:C,2,FALSE)</f>
        <v>100000</v>
      </c>
      <c r="G31" s="1">
        <f>IFERROR(LOOKUP(2,1/SEARCH('реестры договоров'!$A$3:$A$380,B31),'реестры договоров'!$B$2:$B$379),"")</f>
        <v>69393</v>
      </c>
    </row>
    <row r="32" spans="1:7" x14ac:dyDescent="0.25">
      <c r="A32" s="14"/>
      <c r="B32" s="15" t="s">
        <v>235</v>
      </c>
      <c r="C32" s="17">
        <v>80376</v>
      </c>
      <c r="D32" s="1" t="str">
        <f>IF(ISNA(LOOKUP(2,1/SEARCH('реестры договоров'!$A$3:$A$12,B32))),"Не найден в каталоге","Есть")</f>
        <v>Не найден в каталоге</v>
      </c>
      <c r="E32" s="1" t="str">
        <f>LOOKUP(2,1/SEARCH('реестры договоров'!$A$3:$A$380,B32),'реестры договоров'!$A$3:$A$380)</f>
        <v>ЗСК-142/2022</v>
      </c>
      <c r="F32">
        <f>VLOOKUP(E32,'реестры договоров'!A:C,2,FALSE)</f>
        <v>80376</v>
      </c>
      <c r="G32" s="1">
        <f>IFERROR(LOOKUP(2,1/SEARCH('реестры договоров'!$A$3:$A$380,B32),'реестры договоров'!$B$2:$B$379),"")</f>
        <v>100000</v>
      </c>
    </row>
    <row r="33" spans="1:7" x14ac:dyDescent="0.25">
      <c r="A33" s="14"/>
      <c r="B33" s="15" t="s">
        <v>164</v>
      </c>
      <c r="C33" s="17">
        <v>1007000</v>
      </c>
      <c r="D33" s="1" t="str">
        <f>IF(ISNA(LOOKUP(2,1/SEARCH('реестры договоров'!$A$3:$A$12,B33))),"Не найден в каталоге","Есть")</f>
        <v>Не найден в каталоге</v>
      </c>
      <c r="E33" s="1" t="str">
        <f>LOOKUP(2,1/SEARCH('реестры договоров'!$A$3:$A$380,B33),'реестры договоров'!$A$3:$A$380)</f>
        <v>ЗСК-143/2022</v>
      </c>
      <c r="F33">
        <f>VLOOKUP(E33,'реестры договоров'!A:C,2,FALSE)</f>
        <v>1007000</v>
      </c>
      <c r="G33" s="1">
        <f>IFERROR(LOOKUP(2,1/SEARCH('реестры договоров'!$A$3:$A$380,B33),'реестры договоров'!$B$2:$B$379),"")</f>
        <v>80376</v>
      </c>
    </row>
    <row r="34" spans="1:7" x14ac:dyDescent="0.25">
      <c r="A34" s="14"/>
      <c r="B34" s="15" t="s">
        <v>349</v>
      </c>
      <c r="C34" s="17">
        <v>686040.52</v>
      </c>
      <c r="D34" s="1" t="str">
        <f>IF(ISNA(LOOKUP(2,1/SEARCH('реестры договоров'!$A$3:$A$12,B34))),"Не найден в каталоге","Есть")</f>
        <v>Не найден в каталоге</v>
      </c>
      <c r="E34" s="1" t="str">
        <f>LOOKUP(2,1/SEARCH('реестры договоров'!$A$3:$A$380,B34),'реестры договоров'!$A$3:$A$380)</f>
        <v>ЗСК-144/2022</v>
      </c>
      <c r="F34">
        <f>VLOOKUP(E34,'реестры договоров'!A:C,2,FALSE)</f>
        <v>2400000</v>
      </c>
      <c r="G34" s="1">
        <f>IFERROR(LOOKUP(2,1/SEARCH('реестры договоров'!$A$3:$A$380,B34),'реестры договоров'!$B$2:$B$379),"")</f>
        <v>1007000</v>
      </c>
    </row>
    <row r="35" spans="1:7" x14ac:dyDescent="0.25">
      <c r="A35" s="14"/>
      <c r="B35" s="15" t="s">
        <v>194</v>
      </c>
      <c r="C35" s="17">
        <v>475461</v>
      </c>
      <c r="D35" s="1" t="str">
        <f>IF(ISNA(LOOKUP(2,1/SEARCH('реестры договоров'!$A$3:$A$12,B35))),"Не найден в каталоге","Есть")</f>
        <v>Не найден в каталоге</v>
      </c>
      <c r="E35" s="1" t="str">
        <f>LOOKUP(2,1/SEARCH('реестры договоров'!$A$3:$A$380,B35),'реестры договоров'!$A$3:$A$380)</f>
        <v>ЗСК-145/2022</v>
      </c>
      <c r="F35">
        <f>VLOOKUP(E35,'реестры договоров'!A:C,2,FALSE)</f>
        <v>475853</v>
      </c>
      <c r="G35" s="1">
        <f>IFERROR(LOOKUP(2,1/SEARCH('реестры договоров'!$A$3:$A$380,B35),'реестры договоров'!$B$2:$B$379),"")</f>
        <v>2400000</v>
      </c>
    </row>
    <row r="36" spans="1:7" x14ac:dyDescent="0.25">
      <c r="A36" s="14"/>
      <c r="B36" s="15" t="s">
        <v>326</v>
      </c>
      <c r="C36" s="17">
        <v>264600</v>
      </c>
      <c r="D36" s="1" t="str">
        <f>IF(ISNA(LOOKUP(2,1/SEARCH('реестры договоров'!$A$3:$A$12,B36))),"Не найден в каталоге","Есть")</f>
        <v>Не найден в каталоге</v>
      </c>
      <c r="E36" s="1" t="str">
        <f>LOOKUP(2,1/SEARCH('реестры договоров'!$A$3:$A$380,B36),'реестры договоров'!$A$3:$A$380)</f>
        <v>ЗСК-146/2022</v>
      </c>
      <c r="F36">
        <f>VLOOKUP(E36,'реестры договоров'!A:C,2,FALSE)</f>
        <v>264600</v>
      </c>
      <c r="G36" s="1">
        <f>IFERROR(LOOKUP(2,1/SEARCH('реестры договоров'!$A$3:$A$380,B36),'реестры договоров'!$B$2:$B$379),"")</f>
        <v>475853</v>
      </c>
    </row>
    <row r="37" spans="1:7" x14ac:dyDescent="0.25">
      <c r="A37" s="14"/>
      <c r="B37" s="15" t="s">
        <v>237</v>
      </c>
      <c r="C37" s="17">
        <v>1117772.1100000001</v>
      </c>
      <c r="D37" s="1" t="str">
        <f>IF(ISNA(LOOKUP(2,1/SEARCH('реестры договоров'!$A$3:$A$12,B37))),"Не найден в каталоге","Есть")</f>
        <v>Не найден в каталоге</v>
      </c>
      <c r="E37" s="1" t="str">
        <f>LOOKUP(2,1/SEARCH('реестры договоров'!$A$3:$A$380,B37),'реестры договоров'!$A$3:$A$380)</f>
        <v>ЗСК-147/2022</v>
      </c>
      <c r="F37">
        <f>VLOOKUP(E37,'реестры договоров'!A:C,2,FALSE)</f>
        <v>6500000</v>
      </c>
      <c r="G37" s="1">
        <f>IFERROR(LOOKUP(2,1/SEARCH('реестры договоров'!$A$3:$A$380,B37),'реестры договоров'!$B$2:$B$379),"")</f>
        <v>264600</v>
      </c>
    </row>
    <row r="38" spans="1:7" x14ac:dyDescent="0.25">
      <c r="A38" s="14"/>
      <c r="B38" s="15" t="s">
        <v>238</v>
      </c>
      <c r="C38" s="17">
        <v>72393.75</v>
      </c>
      <c r="D38" s="1" t="str">
        <f>IF(ISNA(LOOKUP(2,1/SEARCH('реестры договоров'!$A$3:$A$12,B38))),"Не найден в каталоге","Есть")</f>
        <v>Не найден в каталоге</v>
      </c>
      <c r="E38" s="1" t="str">
        <f>LOOKUP(2,1/SEARCH('реестры договоров'!$A$3:$A$380,B38),'реестры договоров'!$A$3:$A$380)</f>
        <v>ЗСК-148/2022</v>
      </c>
      <c r="F38">
        <f>VLOOKUP(E38,'реестры договоров'!A:C,2,FALSE)</f>
        <v>1000000</v>
      </c>
      <c r="G38" s="1">
        <f>IFERROR(LOOKUP(2,1/SEARCH('реестры договоров'!$A$3:$A$380,B38),'реестры договоров'!$B$2:$B$379),"")</f>
        <v>6500000</v>
      </c>
    </row>
    <row r="39" spans="1:7" x14ac:dyDescent="0.25">
      <c r="A39" s="14"/>
      <c r="B39" s="15" t="s">
        <v>327</v>
      </c>
      <c r="C39" s="17">
        <v>96000</v>
      </c>
      <c r="D39" s="1" t="str">
        <f>IF(ISNA(LOOKUP(2,1/SEARCH('реестры договоров'!$A$3:$A$12,B39))),"Не найден в каталоге","Есть")</f>
        <v>Не найден в каталоге</v>
      </c>
      <c r="E39" s="1" t="str">
        <f>LOOKUP(2,1/SEARCH('реестры договоров'!$A$3:$A$380,B39),'реестры договоров'!$A$3:$A$380)</f>
        <v>ЗСК-149/2022</v>
      </c>
      <c r="F39">
        <f>VLOOKUP(E39,'реестры договоров'!A:C,2,FALSE)</f>
        <v>100000</v>
      </c>
      <c r="G39" s="1">
        <f>IFERROR(LOOKUP(2,1/SEARCH('реестры договоров'!$A$3:$A$380,B39),'реестры договоров'!$B$2:$B$379),"")</f>
        <v>1000000</v>
      </c>
    </row>
    <row r="40" spans="1:7" x14ac:dyDescent="0.25">
      <c r="A40" s="14"/>
      <c r="B40" s="31" t="s">
        <v>909</v>
      </c>
      <c r="C40" s="17">
        <v>160000</v>
      </c>
      <c r="D40" s="1" t="str">
        <f>IF(ISNA(LOOKUP(2,1/SEARCH('реестры договоров'!$A$3:$A$12,B40))),"Не найден в каталоге","Есть")</f>
        <v>Не найден в каталоге</v>
      </c>
      <c r="E40" s="1" t="str">
        <f>LOOKUP(2,1/SEARCH('реестры договоров'!$A$3:$A$380,B40),'реестры договоров'!$A$3:$A$380)</f>
        <v>ЗСК-15/2022</v>
      </c>
      <c r="F40">
        <f>VLOOKUP(E40,'реестры договоров'!A:C,2,FALSE)</f>
        <v>160000</v>
      </c>
      <c r="G40" s="1">
        <f>IFERROR(LOOKUP(2,1/SEARCH('реестры договоров'!$A$3:$A$380,B40),'реестры договоров'!$B$2:$B$379),"")</f>
        <v>99000</v>
      </c>
    </row>
    <row r="41" spans="1:7" x14ac:dyDescent="0.25">
      <c r="A41" s="14"/>
      <c r="B41" s="15" t="s">
        <v>343</v>
      </c>
      <c r="C41" s="17">
        <v>70000</v>
      </c>
      <c r="D41" s="1" t="str">
        <f>IF(ISNA(LOOKUP(2,1/SEARCH('реестры договоров'!$A$3:$A$12,B41))),"Не найден в каталоге","Есть")</f>
        <v>Не найден в каталоге</v>
      </c>
      <c r="E41" s="1" t="str">
        <f>LOOKUP(2,1/SEARCH('реестры договоров'!$A$3:$A$380,B41),'реестры договоров'!$A$3:$A$380)</f>
        <v>ЗСК-150/2022</v>
      </c>
      <c r="F41">
        <f>VLOOKUP(E41,'реестры договоров'!A:C,2,FALSE)</f>
        <v>70000</v>
      </c>
      <c r="G41" s="1">
        <f>IFERROR(LOOKUP(2,1/SEARCH('реестры договоров'!$A$3:$A$380,B41),'реестры договоров'!$B$2:$B$379),"")</f>
        <v>100000</v>
      </c>
    </row>
    <row r="42" spans="1:7" x14ac:dyDescent="0.25">
      <c r="A42" s="14"/>
      <c r="B42" s="15" t="s">
        <v>259</v>
      </c>
      <c r="C42" s="17">
        <v>13784.24</v>
      </c>
      <c r="D42" s="1" t="str">
        <f>IF(ISNA(LOOKUP(2,1/SEARCH('реестры договоров'!$A$3:$A$12,B42))),"Не найден в каталоге","Есть")</f>
        <v>Не найден в каталоге</v>
      </c>
      <c r="E42" s="1" t="str">
        <f>LOOKUP(2,1/SEARCH('реестры договоров'!$A$3:$A$380,B42),'реестры договоров'!$A$3:$A$380)</f>
        <v>ЗСК-151/2022</v>
      </c>
      <c r="F42">
        <f>VLOOKUP(E42,'реестры договоров'!A:C,2,FALSE)</f>
        <v>13784.24</v>
      </c>
      <c r="G42" s="1">
        <f>IFERROR(LOOKUP(2,1/SEARCH('реестры договоров'!$A$3:$A$380,B42),'реестры договоров'!$B$2:$B$379),"")</f>
        <v>70000</v>
      </c>
    </row>
    <row r="43" spans="1:7" x14ac:dyDescent="0.25">
      <c r="A43" s="14"/>
      <c r="B43" s="15" t="s">
        <v>73</v>
      </c>
      <c r="C43" s="17">
        <v>166734</v>
      </c>
      <c r="D43" s="1" t="str">
        <f>IF(ISNA(LOOKUP(2,1/SEARCH('реестры договоров'!$A$3:$A$12,B43))),"Не найден в каталоге","Есть")</f>
        <v>Не найден в каталоге</v>
      </c>
      <c r="E43" s="1" t="str">
        <f>LOOKUP(2,1/SEARCH('реестры договоров'!$A$3:$A$380,B43),'реестры договоров'!$A$3:$A$380)</f>
        <v>ЗСК-152/2022</v>
      </c>
      <c r="F43">
        <f>VLOOKUP(E43,'реестры договоров'!A:C,2,FALSE)</f>
        <v>166734</v>
      </c>
      <c r="G43" s="1">
        <f>IFERROR(LOOKUP(2,1/SEARCH('реестры договоров'!$A$3:$A$380,B43),'реестры договоров'!$B$2:$B$379),"")</f>
        <v>13784.24</v>
      </c>
    </row>
    <row r="44" spans="1:7" x14ac:dyDescent="0.25">
      <c r="A44" s="14"/>
      <c r="B44" s="15" t="s">
        <v>9</v>
      </c>
      <c r="C44" s="17">
        <v>144516.13</v>
      </c>
      <c r="D44" s="1" t="str">
        <f>IF(ISNA(LOOKUP(2,1/SEARCH('реестры договоров'!$A$3:$A$12,B44))),"Не найден в каталоге","Есть")</f>
        <v>Не найден в каталоге</v>
      </c>
      <c r="E44" s="1" t="str">
        <f>LOOKUP(2,1/SEARCH('реестры договоров'!$A$3:$A$380,B44),'реестры договоров'!$A$3:$A$380)</f>
        <v>ЗСК-153/2022</v>
      </c>
      <c r="F44">
        <f>VLOOKUP(E44,'реестры договоров'!A:C,2,FALSE)</f>
        <v>1536000</v>
      </c>
      <c r="G44" s="1">
        <f>IFERROR(LOOKUP(2,1/SEARCH('реестры договоров'!$A$3:$A$380,B44),'реестры договоров'!$B$2:$B$379),"")</f>
        <v>166734</v>
      </c>
    </row>
    <row r="45" spans="1:7" x14ac:dyDescent="0.25">
      <c r="A45" s="14"/>
      <c r="B45" s="15" t="s">
        <v>293</v>
      </c>
      <c r="C45" s="17">
        <v>1483279.2</v>
      </c>
      <c r="D45" s="1" t="str">
        <f>IF(ISNA(LOOKUP(2,1/SEARCH('реестры договоров'!$A$3:$A$12,B45))),"Не найден в каталоге","Есть")</f>
        <v>Не найден в каталоге</v>
      </c>
      <c r="E45" s="1" t="str">
        <f>LOOKUP(2,1/SEARCH('реестры договоров'!$A$3:$A$380,B45),'реестры договоров'!$A$3:$A$380)</f>
        <v>ЗСК-156/2022</v>
      </c>
      <c r="F45">
        <f>VLOOKUP(E45,'реестры договоров'!A:C,2,FALSE)</f>
        <v>2722828</v>
      </c>
      <c r="G45" s="1">
        <f>IFERROR(LOOKUP(2,1/SEARCH('реестры договоров'!$A$3:$A$380,B45),'реестры договоров'!$B$2:$B$379),"")</f>
        <v>1090000</v>
      </c>
    </row>
    <row r="46" spans="1:7" x14ac:dyDescent="0.25">
      <c r="A46" s="14"/>
      <c r="B46" s="15" t="s">
        <v>84</v>
      </c>
      <c r="C46" s="17">
        <v>71580</v>
      </c>
      <c r="D46" s="1" t="str">
        <f>IF(ISNA(LOOKUP(2,1/SEARCH('реестры договоров'!$A$3:$A$12,B46))),"Не найден в каталоге","Есть")</f>
        <v>Не найден в каталоге</v>
      </c>
      <c r="E46" s="1" t="str">
        <f>LOOKUP(2,1/SEARCH('реестры договоров'!$A$3:$A$380,B46),'реестры договоров'!$A$3:$A$380)</f>
        <v>ЗСК-158/2022</v>
      </c>
      <c r="F46">
        <f>VLOOKUP(E46,'реестры договоров'!A:C,2,FALSE)</f>
        <v>100000</v>
      </c>
      <c r="G46" s="1">
        <f>IFERROR(LOOKUP(2,1/SEARCH('реестры договоров'!$A$3:$A$380,B46),'реестры договоров'!$B$2:$B$379),"")</f>
        <v>39000</v>
      </c>
    </row>
    <row r="47" spans="1:7" x14ac:dyDescent="0.25">
      <c r="A47" s="14"/>
      <c r="B47" s="15" t="s">
        <v>84</v>
      </c>
      <c r="C47" s="17">
        <v>28353</v>
      </c>
      <c r="D47" s="1" t="str">
        <f>IF(ISNA(LOOKUP(2,1/SEARCH('реестры договоров'!$A$3:$A$12,B47))),"Не найден в каталоге","Есть")</f>
        <v>Не найден в каталоге</v>
      </c>
      <c r="E47" s="1" t="str">
        <f>LOOKUP(2,1/SEARCH('реестры договоров'!$A$3:$A$380,B47),'реестры договоров'!$A$3:$A$380)</f>
        <v>ЗСК-158/2022</v>
      </c>
      <c r="F47">
        <f>VLOOKUP(E47,'реестры договоров'!A:C,2,FALSE)</f>
        <v>100000</v>
      </c>
      <c r="G47" s="1">
        <f>IFERROR(LOOKUP(2,1/SEARCH('реестры договоров'!$A$3:$A$380,B47),'реестры договоров'!$B$2:$B$379),"")</f>
        <v>39000</v>
      </c>
    </row>
    <row r="48" spans="1:7" x14ac:dyDescent="0.25">
      <c r="A48" s="14"/>
      <c r="B48" s="15" t="s">
        <v>328</v>
      </c>
      <c r="C48" s="17">
        <v>96000</v>
      </c>
      <c r="D48" s="1" t="str">
        <f>IF(ISNA(LOOKUP(2,1/SEARCH('реестры договоров'!$A$3:$A$12,B48))),"Не найден в каталоге","Есть")</f>
        <v>Не найден в каталоге</v>
      </c>
      <c r="E48" s="1" t="str">
        <f>LOOKUP(2,1/SEARCH('реестры договоров'!$A$3:$A$380,B48),'реестры договоров'!$A$3:$A$380)</f>
        <v>ЗСК-159/2022</v>
      </c>
      <c r="F48">
        <f>VLOOKUP(E48,'реестры договоров'!A:C,2,FALSE)</f>
        <v>100000</v>
      </c>
      <c r="G48" s="1">
        <f>IFERROR(LOOKUP(2,1/SEARCH('реестры договоров'!$A$3:$A$380,B48),'реестры договоров'!$B$2:$B$379),"")</f>
        <v>100000</v>
      </c>
    </row>
    <row r="49" spans="1:7" x14ac:dyDescent="0.25">
      <c r="A49" s="14"/>
      <c r="B49" s="15" t="s">
        <v>105</v>
      </c>
      <c r="C49" s="17">
        <v>63000</v>
      </c>
      <c r="D49" s="1" t="str">
        <f>IF(ISNA(LOOKUP(2,1/SEARCH('реестры договоров'!$A$3:$A$12,B49))),"Не найден в каталоге","Есть")</f>
        <v>Не найден в каталоге</v>
      </c>
      <c r="E49" s="1" t="str">
        <f>LOOKUP(2,1/SEARCH('реестры договоров'!$A$3:$A$380,B49),'реестры договоров'!$A$3:$A$380)</f>
        <v>ЗСК-16/2022</v>
      </c>
      <c r="F49">
        <f>VLOOKUP(E49,'реестры договоров'!A:C,2,FALSE)</f>
        <v>100000</v>
      </c>
      <c r="G49" s="1">
        <f>IFERROR(LOOKUP(2,1/SEARCH('реестры договоров'!$A$3:$A$380,B49),'реестры договоров'!$B$2:$B$379),"")</f>
        <v>160000</v>
      </c>
    </row>
    <row r="50" spans="1:7" x14ac:dyDescent="0.25">
      <c r="A50" s="14"/>
      <c r="B50" s="15" t="s">
        <v>77</v>
      </c>
      <c r="C50" s="17">
        <v>29257.58</v>
      </c>
      <c r="D50" s="1" t="str">
        <f>IF(ISNA(LOOKUP(2,1/SEARCH('реестры договоров'!$A$3:$A$12,B50))),"Не найден в каталоге","Есть")</f>
        <v>Не найден в каталоге</v>
      </c>
      <c r="E50" s="1" t="str">
        <f>LOOKUP(2,1/SEARCH('реестры договоров'!$A$3:$A$380,B50),'реестры договоров'!$A$3:$A$380)</f>
        <v>ЗСК-160/2022</v>
      </c>
      <c r="F50">
        <f>VLOOKUP(E50,'реестры договоров'!A:C,2,FALSE)</f>
        <v>29257.58</v>
      </c>
      <c r="G50" s="1">
        <f>IFERROR(LOOKUP(2,1/SEARCH('реестры договоров'!$A$3:$A$380,B50),'реестры договоров'!$B$2:$B$379),"")</f>
        <v>100000</v>
      </c>
    </row>
    <row r="51" spans="1:7" x14ac:dyDescent="0.25">
      <c r="A51" s="14"/>
      <c r="B51" s="15" t="s">
        <v>78</v>
      </c>
      <c r="C51" s="17">
        <v>23637.33</v>
      </c>
      <c r="D51" s="1" t="str">
        <f>IF(ISNA(LOOKUP(2,1/SEARCH('реестры договоров'!$A$3:$A$12,B51))),"Не найден в каталоге","Есть")</f>
        <v>Не найден в каталоге</v>
      </c>
      <c r="E51" s="1" t="str">
        <f>LOOKUP(2,1/SEARCH('реестры договоров'!$A$3:$A$380,B51),'реестры договоров'!$A$3:$A$380)</f>
        <v>ЗСК-161/2022</v>
      </c>
      <c r="F51">
        <f>VLOOKUP(E51,'реестры договоров'!A:C,2,FALSE)</f>
        <v>23637.33</v>
      </c>
      <c r="G51" s="1">
        <f>IFERROR(LOOKUP(2,1/SEARCH('реестры договоров'!$A$3:$A$380,B51),'реестры договоров'!$B$2:$B$379),"")</f>
        <v>29257.58</v>
      </c>
    </row>
    <row r="52" spans="1:7" x14ac:dyDescent="0.25">
      <c r="A52" s="14"/>
      <c r="B52" s="15" t="s">
        <v>106</v>
      </c>
      <c r="C52" s="17">
        <v>202240</v>
      </c>
      <c r="D52" s="1" t="str">
        <f>IF(ISNA(LOOKUP(2,1/SEARCH('реестры договоров'!$A$3:$A$12,B52))),"Не найден в каталоге","Есть")</f>
        <v>Не найден в каталоге</v>
      </c>
      <c r="E52" s="1" t="str">
        <f>LOOKUP(2,1/SEARCH('реестры договоров'!$A$3:$A$380,B52),'реестры договоров'!$A$3:$A$380)</f>
        <v>ЗСК-163/2022</v>
      </c>
      <c r="F52">
        <f>VLOOKUP(E52,'реестры договоров'!A:C,2,FALSE)</f>
        <v>404480</v>
      </c>
      <c r="G52" s="1">
        <f>IFERROR(LOOKUP(2,1/SEARCH('реестры договоров'!$A$3:$A$380,B52),'реестры договоров'!$B$2:$B$379),"")</f>
        <v>3032701.76</v>
      </c>
    </row>
    <row r="53" spans="1:7" x14ac:dyDescent="0.25">
      <c r="A53" s="14"/>
      <c r="B53" s="15" t="s">
        <v>260</v>
      </c>
      <c r="C53" s="17">
        <v>75500</v>
      </c>
      <c r="D53" s="1" t="str">
        <f>IF(ISNA(LOOKUP(2,1/SEARCH('реестры договоров'!$A$3:$A$12,B53))),"Не найден в каталоге","Есть")</f>
        <v>Не найден в каталоге</v>
      </c>
      <c r="E53" s="1" t="str">
        <f>LOOKUP(2,1/SEARCH('реестры договоров'!$A$3:$A$380,B53),'реестры договоров'!$A$3:$A$380)</f>
        <v>ЗСК-166/2022</v>
      </c>
      <c r="F53">
        <f>VLOOKUP(E53,'реестры договоров'!A:C,2,FALSE)</f>
        <v>95500</v>
      </c>
      <c r="G53" s="1">
        <f>IFERROR(LOOKUP(2,1/SEARCH('реестры договоров'!$A$3:$A$380,B53),'реестры договоров'!$B$2:$B$379),"")</f>
        <v>422455.63</v>
      </c>
    </row>
    <row r="54" spans="1:7" x14ac:dyDescent="0.25">
      <c r="A54" s="14"/>
      <c r="B54" s="15" t="s">
        <v>107</v>
      </c>
      <c r="C54" s="17">
        <v>32208</v>
      </c>
      <c r="D54" s="1" t="str">
        <f>IF(ISNA(LOOKUP(2,1/SEARCH('реестры договоров'!$A$3:$A$12,B54))),"Не найден в каталоге","Есть")</f>
        <v>Не найден в каталоге</v>
      </c>
      <c r="E54" s="1" t="str">
        <f>LOOKUP(2,1/SEARCH('реестры договоров'!$A$3:$A$380,B54),'реестры договоров'!$A$3:$A$380)</f>
        <v>ЗСК-169/2022</v>
      </c>
      <c r="F54">
        <f>VLOOKUP(E54,'реестры договоров'!A:C,2,FALSE)</f>
        <v>32208</v>
      </c>
      <c r="G54" s="1">
        <f>IFERROR(LOOKUP(2,1/SEARCH('реестры договоров'!$A$3:$A$380,B54),'реестры договоров'!$B$2:$B$379),"")</f>
        <v>60000</v>
      </c>
    </row>
    <row r="55" spans="1:7" x14ac:dyDescent="0.25">
      <c r="A55" s="14"/>
      <c r="B55" s="15" t="s">
        <v>211</v>
      </c>
      <c r="C55" s="17">
        <v>1424402.56</v>
      </c>
      <c r="D55" s="1" t="str">
        <f>IF(ISNA(LOOKUP(2,1/SEARCH('реестры договоров'!$A$3:$A$12,B55))),"Не найден в каталоге","Есть")</f>
        <v>Не найден в каталоге</v>
      </c>
      <c r="E55" s="1" t="str">
        <f>LOOKUP(2,1/SEARCH('реестры договоров'!$A$3:$A$380,B55),'реестры договоров'!$A$3:$A$380)</f>
        <v>ЗСК-17/2022</v>
      </c>
      <c r="F55">
        <f>VLOOKUP(E55,'реестры договоров'!A:C,2,FALSE)</f>
        <v>1447104</v>
      </c>
      <c r="G55" s="1">
        <f>IFERROR(LOOKUP(2,1/SEARCH('реестры договоров'!$A$3:$A$380,B55),'реестры договоров'!$B$2:$B$379),"")</f>
        <v>100000</v>
      </c>
    </row>
    <row r="56" spans="1:7" x14ac:dyDescent="0.25">
      <c r="A56" s="14"/>
      <c r="B56" s="15" t="s">
        <v>62</v>
      </c>
      <c r="C56" s="17">
        <v>48048</v>
      </c>
      <c r="D56" s="1" t="str">
        <f>IF(ISNA(LOOKUP(2,1/SEARCH('реестры договоров'!$A$3:$A$12,B56))),"Не найден в каталоге","Есть")</f>
        <v>Не найден в каталоге</v>
      </c>
      <c r="E56" s="1" t="str">
        <f>LOOKUP(2,1/SEARCH('реестры договоров'!$A$3:$A$380,B56),'реестры договоров'!$A$3:$A$380)</f>
        <v>ЗСК-170/2022</v>
      </c>
      <c r="F56">
        <f>VLOOKUP(E56,'реестры договоров'!A:C,2,FALSE)</f>
        <v>100000</v>
      </c>
      <c r="G56" s="1">
        <f>IFERROR(LOOKUP(2,1/SEARCH('реестры договоров'!$A$3:$A$380,B56),'реестры договоров'!$B$2:$B$379),"")</f>
        <v>32208</v>
      </c>
    </row>
    <row r="57" spans="1:7" x14ac:dyDescent="0.25">
      <c r="A57" s="14"/>
      <c r="B57" s="15" t="s">
        <v>62</v>
      </c>
      <c r="C57" s="18">
        <v>788</v>
      </c>
      <c r="D57" s="1" t="str">
        <f>IF(ISNA(LOOKUP(2,1/SEARCH('реестры договоров'!$A$3:$A$12,B57))),"Не найден в каталоге","Есть")</f>
        <v>Не найден в каталоге</v>
      </c>
      <c r="E57" s="1" t="str">
        <f>LOOKUP(2,1/SEARCH('реестры договоров'!$A$3:$A$380,B57),'реестры договоров'!$A$3:$A$380)</f>
        <v>ЗСК-170/2022</v>
      </c>
      <c r="F57">
        <f>VLOOKUP(E57,'реестры договоров'!A:C,2,FALSE)</f>
        <v>100000</v>
      </c>
      <c r="G57" s="1">
        <f>IFERROR(LOOKUP(2,1/SEARCH('реестры договоров'!$A$3:$A$380,B57),'реестры договоров'!$B$2:$B$379),"")</f>
        <v>32208</v>
      </c>
    </row>
    <row r="58" spans="1:7" x14ac:dyDescent="0.25">
      <c r="A58" s="14"/>
      <c r="B58" s="15" t="s">
        <v>62</v>
      </c>
      <c r="C58" s="17">
        <v>16368</v>
      </c>
      <c r="D58" s="1" t="str">
        <f>IF(ISNA(LOOKUP(2,1/SEARCH('реестры договоров'!$A$3:$A$12,B58))),"Не найден в каталоге","Есть")</f>
        <v>Не найден в каталоге</v>
      </c>
      <c r="E58" s="1" t="str">
        <f>LOOKUP(2,1/SEARCH('реестры договоров'!$A$3:$A$380,B58),'реестры договоров'!$A$3:$A$380)</f>
        <v>ЗСК-170/2022</v>
      </c>
      <c r="F58">
        <f>VLOOKUP(E58,'реестры договоров'!A:C,2,FALSE)</f>
        <v>100000</v>
      </c>
      <c r="G58" s="1">
        <f>IFERROR(LOOKUP(2,1/SEARCH('реестры договоров'!$A$3:$A$380,B58),'реестры договоров'!$B$2:$B$379),"")</f>
        <v>32208</v>
      </c>
    </row>
    <row r="59" spans="1:7" x14ac:dyDescent="0.25">
      <c r="A59" s="14"/>
      <c r="B59" s="31" t="s">
        <v>912</v>
      </c>
      <c r="C59" s="17">
        <v>99600</v>
      </c>
      <c r="D59" s="1" t="str">
        <f>IF(ISNA(LOOKUP(2,1/SEARCH('реестры договоров'!$A$3:$A$12,B59))),"Не найден в каталоге","Есть")</f>
        <v>Не найден в каталоге</v>
      </c>
      <c r="E59" s="1" t="str">
        <f>LOOKUP(2,1/SEARCH('реестры договоров'!$A$3:$A$380,B59),'реестры договоров'!$A$3:$A$380)</f>
        <v>ЗСК-173/2022</v>
      </c>
      <c r="F59">
        <f>VLOOKUP(E59,'реестры договоров'!A:C,2,FALSE)</f>
        <v>100000</v>
      </c>
      <c r="G59" s="1">
        <f>IFERROR(LOOKUP(2,1/SEARCH('реестры договоров'!$A$3:$A$380,B59),'реестры договоров'!$B$2:$B$379),"")</f>
        <v>35000</v>
      </c>
    </row>
    <row r="60" spans="1:7" x14ac:dyDescent="0.25">
      <c r="A60" s="14"/>
      <c r="B60" s="15" t="s">
        <v>312</v>
      </c>
      <c r="C60" s="17">
        <v>75193.649999999994</v>
      </c>
      <c r="D60" s="1" t="str">
        <f>IF(ISNA(LOOKUP(2,1/SEARCH('реестры договоров'!$A$3:$A$12,B60))),"Не найден в каталоге","Есть")</f>
        <v>Не найден в каталоге</v>
      </c>
      <c r="E60" s="1" t="str">
        <f>LOOKUP(2,1/SEARCH('реестры договоров'!$A$3:$A$380,B60),'реестры договоров'!$A$3:$A$380)</f>
        <v>ЗСК-176/2022</v>
      </c>
      <c r="F60">
        <f>VLOOKUP(E60,'реестры договоров'!A:C,2,FALSE)</f>
        <v>75193.649999999994</v>
      </c>
      <c r="G60" s="1">
        <f>IFERROR(LOOKUP(2,1/SEARCH('реестры договоров'!$A$3:$A$380,B60),'реестры договоров'!$B$2:$B$379),"")</f>
        <v>142450</v>
      </c>
    </row>
    <row r="61" spans="1:7" x14ac:dyDescent="0.25">
      <c r="A61" s="14"/>
      <c r="B61" s="15" t="s">
        <v>212</v>
      </c>
      <c r="C61" s="17">
        <v>1667519</v>
      </c>
      <c r="D61" s="1" t="str">
        <f>IF(ISNA(LOOKUP(2,1/SEARCH('реестры договоров'!$A$3:$A$12,B61))),"Не найден в каталоге","Есть")</f>
        <v>Не найден в каталоге</v>
      </c>
      <c r="E61" s="1" t="str">
        <f>LOOKUP(2,1/SEARCH('реестры договоров'!$A$3:$A$380,B61),'реестры договоров'!$A$3:$A$380)</f>
        <v>ЗСК-178/2022</v>
      </c>
      <c r="F61">
        <f>VLOOKUP(E61,'реестры договоров'!A:C,2,FALSE)</f>
        <v>3667519</v>
      </c>
      <c r="G61" s="1">
        <f>IFERROR(LOOKUP(2,1/SEARCH('реестры договоров'!$A$3:$A$380,B61),'реестры договоров'!$B$2:$B$379),"")</f>
        <v>20000</v>
      </c>
    </row>
    <row r="62" spans="1:7" x14ac:dyDescent="0.25">
      <c r="A62" s="14"/>
      <c r="B62" s="15" t="s">
        <v>329</v>
      </c>
      <c r="C62" s="17">
        <v>99200</v>
      </c>
      <c r="D62" s="1" t="str">
        <f>IF(ISNA(LOOKUP(2,1/SEARCH('реестры договоров'!$A$3:$A$12,B62))),"Не найден в каталоге","Есть")</f>
        <v>Не найден в каталоге</v>
      </c>
      <c r="E62" s="1" t="str">
        <f>LOOKUP(2,1/SEARCH('реестры договоров'!$A$3:$A$380,B62),'реестры договоров'!$A$3:$A$380)</f>
        <v>ЗСК-179/2022</v>
      </c>
      <c r="F62">
        <f>VLOOKUP(E62,'реестры договоров'!A:C,2,FALSE)</f>
        <v>100000</v>
      </c>
      <c r="G62" s="1">
        <f>IFERROR(LOOKUP(2,1/SEARCH('реестры договоров'!$A$3:$A$380,B62),'реестры договоров'!$B$2:$B$379),"")</f>
        <v>3667519</v>
      </c>
    </row>
    <row r="63" spans="1:7" x14ac:dyDescent="0.25">
      <c r="A63" s="14"/>
      <c r="B63" s="15" t="s">
        <v>74</v>
      </c>
      <c r="C63" s="17">
        <v>448074.14</v>
      </c>
      <c r="D63" s="1" t="str">
        <f>IF(ISNA(LOOKUP(2,1/SEARCH('реестры договоров'!$A$3:$A$12,B63))),"Не найден в каталоге","Есть")</f>
        <v>Не найден в каталоге</v>
      </c>
      <c r="E63" s="1" t="str">
        <f>LOOKUP(2,1/SEARCH('реестры договоров'!$A$3:$A$380,B63),'реестры договоров'!$A$3:$A$380)</f>
        <v>ЗСК-18/2022</v>
      </c>
      <c r="F63">
        <f>VLOOKUP(E63,'реестры договоров'!A:C,2,FALSE)</f>
        <v>640105.91</v>
      </c>
      <c r="G63" s="1">
        <f>IFERROR(LOOKUP(2,1/SEARCH('реестры договоров'!$A$3:$A$380,B63),'реестры договоров'!$B$2:$B$379),"")</f>
        <v>1447104</v>
      </c>
    </row>
    <row r="64" spans="1:7" x14ac:dyDescent="0.25">
      <c r="A64" s="14"/>
      <c r="B64" s="15" t="s">
        <v>109</v>
      </c>
      <c r="C64" s="17">
        <v>967053</v>
      </c>
      <c r="D64" s="1" t="str">
        <f>IF(ISNA(LOOKUP(2,1/SEARCH('реестры договоров'!$A$3:$A$12,B64))),"Не найден в каталоге","Есть")</f>
        <v>Не найден в каталоге</v>
      </c>
      <c r="E64" s="1" t="str">
        <f>LOOKUP(2,1/SEARCH('реестры договоров'!$A$3:$A$380,B64),'реестры договоров'!$A$3:$A$380)</f>
        <v>ЗСК-180/2022</v>
      </c>
      <c r="F64">
        <f>VLOOKUP(E64,'реестры договоров'!A:C,2,FALSE)</f>
        <v>1370910</v>
      </c>
      <c r="G64" s="1">
        <f>IFERROR(LOOKUP(2,1/SEARCH('реестры договоров'!$A$3:$A$380,B64),'реестры договоров'!$B$2:$B$379),"")</f>
        <v>100000</v>
      </c>
    </row>
    <row r="65" spans="1:7" x14ac:dyDescent="0.25">
      <c r="A65" s="14"/>
      <c r="B65" s="15" t="s">
        <v>321</v>
      </c>
      <c r="C65" s="17">
        <v>42577.05</v>
      </c>
      <c r="D65" s="1" t="str">
        <f>IF(ISNA(LOOKUP(2,1/SEARCH('реестры договоров'!$A$3:$A$12,B65))),"Не найден в каталоге","Есть")</f>
        <v>Не найден в каталоге</v>
      </c>
      <c r="E65" s="1" t="str">
        <f>LOOKUP(2,1/SEARCH('реестры договоров'!$A$3:$A$380,B65),'реестры договоров'!$A$3:$A$380)</f>
        <v>ЗСК-186/2022</v>
      </c>
      <c r="F65">
        <f>VLOOKUP(E65,'реестры договоров'!A:C,2,FALSE)</f>
        <v>100000</v>
      </c>
      <c r="G65" s="1">
        <f>IFERROR(LOOKUP(2,1/SEARCH('реестры договоров'!$A$3:$A$380,B65),'реестры договоров'!$B$2:$B$379),"")</f>
        <v>98602.87</v>
      </c>
    </row>
    <row r="66" spans="1:7" x14ac:dyDescent="0.25">
      <c r="A66" s="14"/>
      <c r="B66" s="15" t="s">
        <v>253</v>
      </c>
      <c r="C66" s="17">
        <v>87005</v>
      </c>
      <c r="D66" s="1" t="str">
        <f>IF(ISNA(LOOKUP(2,1/SEARCH('реестры договоров'!$A$3:$A$12,B66))),"Не найден в каталоге","Есть")</f>
        <v>Не найден в каталоге</v>
      </c>
      <c r="E66" s="1" t="str">
        <f>LOOKUP(2,1/SEARCH('реестры договоров'!$A$3:$A$380,B66),'реестры договоров'!$A$3:$A$380)</f>
        <v>ЗСК-188/2022</v>
      </c>
      <c r="F66">
        <f>VLOOKUP(E66,'реестры договоров'!A:C,2,FALSE)</f>
        <v>100000</v>
      </c>
      <c r="G66" s="1">
        <f>IFERROR(LOOKUP(2,1/SEARCH('реестры договоров'!$A$3:$A$380,B66),'реестры договоров'!$B$2:$B$379),"")</f>
        <v>776351.6</v>
      </c>
    </row>
    <row r="67" spans="1:7" x14ac:dyDescent="0.25">
      <c r="A67" s="14"/>
      <c r="B67" s="15" t="s">
        <v>75</v>
      </c>
      <c r="C67" s="17">
        <v>148960</v>
      </c>
      <c r="D67" s="1" t="str">
        <f>IF(ISNA(LOOKUP(2,1/SEARCH('реестры договоров'!$A$3:$A$12,B67))),"Не найден в каталоге","Есть")</f>
        <v>Не найден в каталоге</v>
      </c>
      <c r="E67" s="1" t="str">
        <f>LOOKUP(2,1/SEARCH('реестры договоров'!$A$3:$A$380,B67),'реестры договоров'!$A$3:$A$380)</f>
        <v>ЗСК-19/2022</v>
      </c>
      <c r="F67">
        <f>VLOOKUP(E67,'реестры договоров'!A:C,2,FALSE)</f>
        <v>212800</v>
      </c>
      <c r="G67" s="1">
        <f>IFERROR(LOOKUP(2,1/SEARCH('реестры договоров'!$A$3:$A$380,B67),'реестры договоров'!$B$2:$B$379),"")</f>
        <v>640105.91</v>
      </c>
    </row>
    <row r="68" spans="1:7" x14ac:dyDescent="0.25">
      <c r="A68" s="14"/>
      <c r="B68" s="15" t="s">
        <v>71</v>
      </c>
      <c r="C68" s="17">
        <v>95000</v>
      </c>
      <c r="D68" s="1" t="str">
        <f>IF(ISNA(LOOKUP(2,1/SEARCH('реестры договоров'!$A$3:$A$12,B68))),"Не найден в каталоге","Есть")</f>
        <v>Не найден в каталоге</v>
      </c>
      <c r="E68" s="1" t="str">
        <f>LOOKUP(2,1/SEARCH('реестры договоров'!$A$3:$A$380,B68),'реестры договоров'!$A$3:$A$380)</f>
        <v>ЗСК-194/2022</v>
      </c>
      <c r="F68">
        <f>VLOOKUP(E68,'реестры договоров'!A:C,2,FALSE)</f>
        <v>100000</v>
      </c>
      <c r="G68" s="1">
        <f>IFERROR(LOOKUP(2,1/SEARCH('реестры договоров'!$A$3:$A$380,B68),'реестры договоров'!$B$2:$B$379),"")</f>
        <v>48674.54</v>
      </c>
    </row>
    <row r="69" spans="1:7" x14ac:dyDescent="0.25">
      <c r="A69" s="14"/>
      <c r="B69" s="15" t="s">
        <v>261</v>
      </c>
      <c r="C69" s="17">
        <v>2637056.02</v>
      </c>
      <c r="D69" s="1" t="str">
        <f>IF(ISNA(LOOKUP(2,1/SEARCH('реестры договоров'!$A$3:$A$12,B69))),"Не найден в каталоге","Есть")</f>
        <v>Не найден в каталоге</v>
      </c>
      <c r="E69" s="1" t="str">
        <f>LOOKUP(2,1/SEARCH('реестры договоров'!$A$3:$A$380,B69),'реестры договоров'!$A$3:$A$380)</f>
        <v>ЗСК-195/2022</v>
      </c>
      <c r="F69">
        <f>VLOOKUP(E69,'реестры договоров'!A:C,2,FALSE)</f>
        <v>2606704.02</v>
      </c>
      <c r="G69" s="1">
        <f>IFERROR(LOOKUP(2,1/SEARCH('реестры договоров'!$A$3:$A$380,B69),'реестры договоров'!$B$2:$B$379),"")</f>
        <v>100000</v>
      </c>
    </row>
    <row r="70" spans="1:7" x14ac:dyDescent="0.25">
      <c r="A70" s="14"/>
      <c r="B70" s="15" t="s">
        <v>213</v>
      </c>
      <c r="C70" s="17">
        <v>468632</v>
      </c>
      <c r="D70" s="1" t="str">
        <f>IF(ISNA(LOOKUP(2,1/SEARCH('реестры договоров'!$A$3:$A$12,B70))),"Не найден в каталоге","Есть")</f>
        <v>Не найден в каталоге</v>
      </c>
      <c r="E70" s="1" t="str">
        <f>LOOKUP(2,1/SEARCH('реестры договоров'!$A$3:$A$380,B70),'реестры договоров'!$A$3:$A$380)</f>
        <v>ЗСК-196/2022</v>
      </c>
      <c r="F70">
        <f>VLOOKUP(E70,'реестры договоров'!A:C,2,FALSE)</f>
        <v>732989</v>
      </c>
      <c r="G70" s="1">
        <f>IFERROR(LOOKUP(2,1/SEARCH('реестры договоров'!$A$3:$A$380,B70),'реестры договоров'!$B$2:$B$379),"")</f>
        <v>2606704.02</v>
      </c>
    </row>
    <row r="71" spans="1:7" x14ac:dyDescent="0.25">
      <c r="A71" s="14"/>
      <c r="B71" s="15" t="s">
        <v>313</v>
      </c>
      <c r="C71" s="17">
        <v>146286</v>
      </c>
      <c r="D71" s="1" t="str">
        <f>IF(ISNA(LOOKUP(2,1/SEARCH('реестры договоров'!$A$3:$A$12,B71))),"Не найден в каталоге","Есть")</f>
        <v>Не найден в каталоге</v>
      </c>
      <c r="E71" s="1" t="str">
        <f>LOOKUP(2,1/SEARCH('реестры договоров'!$A$3:$A$380,B71),'реестры договоров'!$A$3:$A$380)</f>
        <v>ЗСК-197/2022</v>
      </c>
      <c r="F71">
        <f>VLOOKUP(E71,'реестры договоров'!A:C,2,FALSE)</f>
        <v>292572</v>
      </c>
      <c r="G71" s="1">
        <f>IFERROR(LOOKUP(2,1/SEARCH('реестры договоров'!$A$3:$A$380,B71),'реестры договоров'!$B$2:$B$379),"")</f>
        <v>732989</v>
      </c>
    </row>
    <row r="72" spans="1:7" x14ac:dyDescent="0.25">
      <c r="A72" s="14"/>
      <c r="B72" s="15" t="s">
        <v>262</v>
      </c>
      <c r="C72" s="17">
        <v>132919</v>
      </c>
      <c r="D72" s="1" t="str">
        <f>IF(ISNA(LOOKUP(2,1/SEARCH('реестры договоров'!$A$3:$A$12,B72))),"Не найден в каталоге","Есть")</f>
        <v>Не найден в каталоге</v>
      </c>
      <c r="E72" s="1" t="str">
        <f>LOOKUP(2,1/SEARCH('реестры договоров'!$A$3:$A$380,B72),'реестры договоров'!$A$3:$A$380)</f>
        <v>ЗСК-198/2022</v>
      </c>
      <c r="F72">
        <f>VLOOKUP(E72,'реестры договоров'!A:C,2,FALSE)</f>
        <v>275306</v>
      </c>
      <c r="G72" s="1">
        <f>IFERROR(LOOKUP(2,1/SEARCH('реестры договоров'!$A$3:$A$380,B72),'реестры договоров'!$B$2:$B$379),"")</f>
        <v>292572</v>
      </c>
    </row>
    <row r="73" spans="1:7" x14ac:dyDescent="0.25">
      <c r="A73" s="14"/>
      <c r="B73" s="15" t="s">
        <v>263</v>
      </c>
      <c r="C73" s="17">
        <v>129615</v>
      </c>
      <c r="D73" s="1" t="str">
        <f>IF(ISNA(LOOKUP(2,1/SEARCH('реестры договоров'!$A$3:$A$12,B73))),"Не найден в каталоге","Есть")</f>
        <v>Не найден в каталоге</v>
      </c>
      <c r="E73" s="1" t="str">
        <f>LOOKUP(2,1/SEARCH('реестры договоров'!$A$3:$A$380,B73),'реестры договоров'!$A$3:$A$380)</f>
        <v>ЗСК-199/2022</v>
      </c>
      <c r="F73">
        <f>VLOOKUP(E73,'реестры договоров'!A:C,2,FALSE)</f>
        <v>259230</v>
      </c>
      <c r="G73" s="1">
        <f>IFERROR(LOOKUP(2,1/SEARCH('реестры договоров'!$A$3:$A$380,B73),'реестры договоров'!$B$2:$B$379),"")</f>
        <v>275306</v>
      </c>
    </row>
    <row r="74" spans="1:7" x14ac:dyDescent="0.25">
      <c r="A74" s="14"/>
      <c r="B74" s="15" t="s">
        <v>242</v>
      </c>
      <c r="C74" s="17">
        <v>20899.91</v>
      </c>
      <c r="D74" s="1" t="str">
        <f>IF(ISNA(LOOKUP(2,1/SEARCH('реестры договоров'!$A$3:$A$12,B74))),"Не найден в каталоге","Есть")</f>
        <v>Есть</v>
      </c>
      <c r="E74" s="1" t="str">
        <f>LOOKUP(2,1/SEARCH('реестры договоров'!$A$3:$A$380,B74),'реестры договоров'!$A$3:$A$380)</f>
        <v>ЗСК-2/2022</v>
      </c>
      <c r="F74">
        <f>VLOOKUP(E74,'реестры договоров'!A:C,2,FALSE)</f>
        <v>100000</v>
      </c>
      <c r="G74" s="1">
        <f>IFERROR(LOOKUP(2,1/SEARCH('реестры договоров'!$A$3:$A$380,B74),'реестры договоров'!$B$2:$B$379),"")</f>
        <v>300000</v>
      </c>
    </row>
    <row r="75" spans="1:7" x14ac:dyDescent="0.25">
      <c r="A75" s="14"/>
      <c r="B75" s="15" t="s">
        <v>185</v>
      </c>
      <c r="C75" s="17">
        <v>288839.89</v>
      </c>
      <c r="D75" s="1" t="str">
        <f>IF(ISNA(LOOKUP(2,1/SEARCH('реестры договоров'!$A$3:$A$12,B75))),"Не найден в каталоге","Есть")</f>
        <v>Не найден в каталоге</v>
      </c>
      <c r="E75" s="1" t="str">
        <f>LOOKUP(2,1/SEARCH('реестры договоров'!$A$3:$A$380,B75),'реестры договоров'!$A$3:$A$380)</f>
        <v>ЗСК-20/2022</v>
      </c>
      <c r="F75">
        <f>VLOOKUP(E75,'реестры договоров'!A:C,2,FALSE)</f>
        <v>412628.41</v>
      </c>
      <c r="G75" s="1">
        <f>IFERROR(LOOKUP(2,1/SEARCH('реестры договоров'!$A$3:$A$380,B75),'реестры договоров'!$B$2:$B$379),"")</f>
        <v>212800</v>
      </c>
    </row>
    <row r="76" spans="1:7" x14ac:dyDescent="0.25">
      <c r="A76" s="14"/>
      <c r="B76" s="15" t="s">
        <v>264</v>
      </c>
      <c r="C76" s="17">
        <v>148018.5</v>
      </c>
      <c r="D76" s="1" t="str">
        <f>IF(ISNA(LOOKUP(2,1/SEARCH('реестры договоров'!$A$3:$A$12,B76))),"Не найден в каталоге","Есть")</f>
        <v>Не найден в каталоге</v>
      </c>
      <c r="E76" s="1" t="str">
        <f>LOOKUP(2,1/SEARCH('реестры договоров'!$A$3:$A$380,B76),'реестры договоров'!$A$3:$A$380)</f>
        <v>ЗСК-200/2022</v>
      </c>
      <c r="F76">
        <f>VLOOKUP(E76,'реестры договоров'!A:C,2,FALSE)</f>
        <v>296037</v>
      </c>
      <c r="G76" s="1">
        <f>IFERROR(LOOKUP(2,1/SEARCH('реестры договоров'!$A$3:$A$380,B76),'реестры договоров'!$B$2:$B$379),"")</f>
        <v>259230</v>
      </c>
    </row>
    <row r="77" spans="1:7" x14ac:dyDescent="0.25">
      <c r="A77" s="14"/>
      <c r="B77" s="15" t="s">
        <v>265</v>
      </c>
      <c r="C77" s="17">
        <v>33253</v>
      </c>
      <c r="D77" s="1" t="str">
        <f>IF(ISNA(LOOKUP(2,1/SEARCH('реестры договоров'!$A$3:$A$12,B77))),"Не найден в каталоге","Есть")</f>
        <v>Не найден в каталоге</v>
      </c>
      <c r="E77" s="1" t="str">
        <f>LOOKUP(2,1/SEARCH('реестры договоров'!$A$3:$A$380,B77),'реестры договоров'!$A$3:$A$380)</f>
        <v>ЗСК-201/2022</v>
      </c>
      <c r="F77">
        <f>VLOOKUP(E77,'реестры договоров'!A:C,2,FALSE)</f>
        <v>296254</v>
      </c>
      <c r="G77" s="1">
        <f>IFERROR(LOOKUP(2,1/SEARCH('реестры договоров'!$A$3:$A$380,B77),'реестры договоров'!$B$2:$B$379),"")</f>
        <v>296037</v>
      </c>
    </row>
    <row r="78" spans="1:7" x14ac:dyDescent="0.25">
      <c r="A78" s="14"/>
      <c r="B78" s="15" t="s">
        <v>265</v>
      </c>
      <c r="C78" s="17">
        <v>114874</v>
      </c>
      <c r="D78" s="1" t="str">
        <f>IF(ISNA(LOOKUP(2,1/SEARCH('реестры договоров'!$A$3:$A$12,B78))),"Не найден в каталоге","Есть")</f>
        <v>Не найден в каталоге</v>
      </c>
      <c r="E78" s="1" t="str">
        <f>LOOKUP(2,1/SEARCH('реестры договоров'!$A$3:$A$380,B78),'реестры договоров'!$A$3:$A$380)</f>
        <v>ЗСК-201/2022</v>
      </c>
      <c r="F78">
        <f>VLOOKUP(E78,'реестры договоров'!A:C,2,FALSE)</f>
        <v>296254</v>
      </c>
      <c r="G78" s="1">
        <f>IFERROR(LOOKUP(2,1/SEARCH('реестры договоров'!$A$3:$A$380,B78),'реестры договоров'!$B$2:$B$379),"")</f>
        <v>296037</v>
      </c>
    </row>
    <row r="79" spans="1:7" x14ac:dyDescent="0.25">
      <c r="A79" s="14"/>
      <c r="B79" s="15" t="s">
        <v>314</v>
      </c>
      <c r="C79" s="17">
        <v>71910</v>
      </c>
      <c r="D79" s="1" t="str">
        <f>IF(ISNA(LOOKUP(2,1/SEARCH('реестры договоров'!$A$3:$A$12,B79))),"Не найден в каталоге","Есть")</f>
        <v>Не найден в каталоге</v>
      </c>
      <c r="E79" s="1" t="str">
        <f>LOOKUP(2,1/SEARCH('реестры договоров'!$A$3:$A$380,B79),'реестры договоров'!$A$3:$A$380)</f>
        <v>ЗСК-202/2022</v>
      </c>
      <c r="F79">
        <f>VLOOKUP(E79,'реестры договоров'!A:C,2,FALSE)</f>
        <v>143820</v>
      </c>
      <c r="G79" s="1">
        <f>IFERROR(LOOKUP(2,1/SEARCH('реестры договоров'!$A$3:$A$380,B79),'реестры договоров'!$B$2:$B$379),"")</f>
        <v>296254</v>
      </c>
    </row>
    <row r="80" spans="1:7" x14ac:dyDescent="0.25">
      <c r="A80" s="14"/>
      <c r="B80" s="15" t="s">
        <v>315</v>
      </c>
      <c r="C80" s="17">
        <v>149824.5</v>
      </c>
      <c r="D80" s="1" t="str">
        <f>IF(ISNA(LOOKUP(2,1/SEARCH('реестры договоров'!$A$3:$A$12,B80))),"Не найден в каталоге","Есть")</f>
        <v>Не найден в каталоге</v>
      </c>
      <c r="E80" s="1" t="str">
        <f>LOOKUP(2,1/SEARCH('реестры договоров'!$A$3:$A$380,B80),'реестры договоров'!$A$3:$A$380)</f>
        <v>ЗСК-203/2022</v>
      </c>
      <c r="F80">
        <f>VLOOKUP(E80,'реестры договоров'!A:C,2,FALSE)</f>
        <v>299649</v>
      </c>
      <c r="G80" s="1">
        <f>IFERROR(LOOKUP(2,1/SEARCH('реестры договоров'!$A$3:$A$380,B80),'реестры договоров'!$B$2:$B$379),"")</f>
        <v>143820</v>
      </c>
    </row>
    <row r="81" spans="1:7" x14ac:dyDescent="0.25">
      <c r="A81" s="14"/>
      <c r="B81" s="15" t="s">
        <v>316</v>
      </c>
      <c r="C81" s="17">
        <v>61063.5</v>
      </c>
      <c r="D81" s="1" t="str">
        <f>IF(ISNA(LOOKUP(2,1/SEARCH('реестры договоров'!$A$3:$A$12,B81))),"Не найден в каталоге","Есть")</f>
        <v>Не найден в каталоге</v>
      </c>
      <c r="E81" s="1" t="str">
        <f>LOOKUP(2,1/SEARCH('реестры договоров'!$A$3:$A$380,B81),'реестры договоров'!$A$3:$A$380)</f>
        <v>ЗСК-207/2022</v>
      </c>
      <c r="F81">
        <f>VLOOKUP(E81,'реестры договоров'!A:C,2,FALSE)</f>
        <v>122127</v>
      </c>
      <c r="G81" s="1">
        <f>IFERROR(LOOKUP(2,1/SEARCH('реестры договоров'!$A$3:$A$380,B81),'реестры договоров'!$B$2:$B$379),"")</f>
        <v>1290000</v>
      </c>
    </row>
    <row r="82" spans="1:7" x14ac:dyDescent="0.25">
      <c r="A82" s="14"/>
      <c r="B82" s="15" t="s">
        <v>232</v>
      </c>
      <c r="C82" s="17">
        <v>52500</v>
      </c>
      <c r="D82" s="1" t="str">
        <f>IF(ISNA(LOOKUP(2,1/SEARCH('реестры договоров'!$A$3:$A$12,B82))),"Не найден в каталоге","Есть")</f>
        <v>Не найден в каталоге</v>
      </c>
      <c r="E82" s="1" t="str">
        <f>LOOKUP(2,1/SEARCH('реестры договоров'!$A$3:$A$380,B82),'реестры договоров'!$A$3:$A$380)</f>
        <v>ЗСК-208/2022</v>
      </c>
      <c r="F82">
        <f>VLOOKUP(E82,'реестры договоров'!A:C,2,FALSE)</f>
        <v>52500</v>
      </c>
      <c r="G82" s="1">
        <f>IFERROR(LOOKUP(2,1/SEARCH('реестры договоров'!$A$3:$A$380,B82),'реестры договоров'!$B$2:$B$379),"")</f>
        <v>122127</v>
      </c>
    </row>
    <row r="83" spans="1:7" x14ac:dyDescent="0.25">
      <c r="A83" s="14"/>
      <c r="B83" s="15" t="s">
        <v>63</v>
      </c>
      <c r="C83" s="17">
        <v>805844</v>
      </c>
      <c r="D83" s="1" t="str">
        <f>IF(ISNA(LOOKUP(2,1/SEARCH('реестры договоров'!$A$3:$A$12,B83))),"Не найден в каталоге","Есть")</f>
        <v>Не найден в каталоге</v>
      </c>
      <c r="E83" s="1" t="str">
        <f>LOOKUP(2,1/SEARCH('реестры договоров'!$A$3:$A$380,B83),'реестры договоров'!$A$3:$A$380)</f>
        <v>ЗСК-209/2022</v>
      </c>
      <c r="F83">
        <f>VLOOKUP(E83,'реестры договоров'!A:C,2,FALSE)</f>
        <v>1611688</v>
      </c>
      <c r="G83" s="1">
        <f>IFERROR(LOOKUP(2,1/SEARCH('реестры договоров'!$A$3:$A$380,B83),'реестры договоров'!$B$2:$B$379),"")</f>
        <v>52500</v>
      </c>
    </row>
    <row r="84" spans="1:7" x14ac:dyDescent="0.25">
      <c r="A84" s="14"/>
      <c r="B84" s="15" t="s">
        <v>186</v>
      </c>
      <c r="C84" s="17">
        <v>98784</v>
      </c>
      <c r="D84" s="1" t="str">
        <f>IF(ISNA(LOOKUP(2,1/SEARCH('реестры договоров'!$A$3:$A$12,B84))),"Не найден в каталоге","Есть")</f>
        <v>Не найден в каталоге</v>
      </c>
      <c r="E84" s="1" t="str">
        <f>LOOKUP(2,1/SEARCH('реестры договоров'!$A$3:$A$380,B84),'реестры договоров'!$A$3:$A$380)</f>
        <v>ЗСК-21/2022</v>
      </c>
      <c r="F84">
        <f>VLOOKUP(E84,'реестры договоров'!A:C,2,FALSE)</f>
        <v>141120</v>
      </c>
      <c r="G84" s="1">
        <f>IFERROR(LOOKUP(2,1/SEARCH('реестры договоров'!$A$3:$A$380,B84),'реестры договоров'!$B$2:$B$379),"")</f>
        <v>412628.41</v>
      </c>
    </row>
    <row r="85" spans="1:7" x14ac:dyDescent="0.25">
      <c r="A85" s="14"/>
      <c r="B85" s="15" t="s">
        <v>266</v>
      </c>
      <c r="C85" s="17">
        <v>10000</v>
      </c>
      <c r="D85" s="1" t="str">
        <f>IF(ISNA(LOOKUP(2,1/SEARCH('реестры договоров'!$A$3:$A$12,B85))),"Не найден в каталоге","Есть")</f>
        <v>Не найден в каталоге</v>
      </c>
      <c r="E85" s="1" t="str">
        <f>LOOKUP(2,1/SEARCH('реестры договоров'!$A$3:$A$380,B85),'реестры договоров'!$A$3:$A$380)</f>
        <v>ЗСК-213/2022</v>
      </c>
      <c r="F85">
        <f>VLOOKUP(E85,'реестры договоров'!A:C,2,FALSE)</f>
        <v>300000</v>
      </c>
      <c r="G85" s="1">
        <f>IFERROR(LOOKUP(2,1/SEARCH('реестры договоров'!$A$3:$A$380,B85),'реестры договоров'!$B$2:$B$379),"")</f>
        <v>5119800</v>
      </c>
    </row>
    <row r="86" spans="1:7" x14ac:dyDescent="0.25">
      <c r="A86" s="14"/>
      <c r="B86" s="15" t="s">
        <v>266</v>
      </c>
      <c r="C86" s="17">
        <v>32500</v>
      </c>
      <c r="D86" s="1" t="str">
        <f>IF(ISNA(LOOKUP(2,1/SEARCH('реестры договоров'!$A$3:$A$12,B86))),"Не найден в каталоге","Есть")</f>
        <v>Не найден в каталоге</v>
      </c>
      <c r="E86" s="1" t="str">
        <f>LOOKUP(2,1/SEARCH('реестры договоров'!$A$3:$A$380,B86),'реестры договоров'!$A$3:$A$380)</f>
        <v>ЗСК-213/2022</v>
      </c>
      <c r="F86">
        <f>VLOOKUP(E86,'реестры договоров'!A:C,2,FALSE)</f>
        <v>300000</v>
      </c>
      <c r="G86" s="1">
        <f>IFERROR(LOOKUP(2,1/SEARCH('реестры договоров'!$A$3:$A$380,B86),'реестры договоров'!$B$2:$B$379),"")</f>
        <v>5119800</v>
      </c>
    </row>
    <row r="87" spans="1:7" x14ac:dyDescent="0.25">
      <c r="A87" s="14"/>
      <c r="B87" s="15" t="s">
        <v>330</v>
      </c>
      <c r="C87" s="17">
        <v>32000</v>
      </c>
      <c r="D87" s="1" t="str">
        <f>IF(ISNA(LOOKUP(2,1/SEARCH('реестры договоров'!$A$3:$A$12,B87))),"Не найден в каталоге","Есть")</f>
        <v>Не найден в каталоге</v>
      </c>
      <c r="E87" s="1" t="str">
        <f>LOOKUP(2,1/SEARCH('реестры договоров'!$A$3:$A$380,B87),'реестры договоров'!$A$3:$A$380)</f>
        <v>ЗСК-214/2022</v>
      </c>
      <c r="F87">
        <f>VLOOKUP(E87,'реестры договоров'!A:C,2,FALSE)</f>
        <v>300000</v>
      </c>
      <c r="G87" s="1">
        <f>IFERROR(LOOKUP(2,1/SEARCH('реестры договоров'!$A$3:$A$380,B87),'реестры договоров'!$B$2:$B$379),"")</f>
        <v>300000</v>
      </c>
    </row>
    <row r="88" spans="1:7" x14ac:dyDescent="0.25">
      <c r="A88" s="14"/>
      <c r="B88" s="15" t="s">
        <v>331</v>
      </c>
      <c r="C88" s="17">
        <v>68100</v>
      </c>
      <c r="D88" s="1" t="str">
        <f>IF(ISNA(LOOKUP(2,1/SEARCH('реестры договоров'!$A$3:$A$12,B88))),"Не найден в каталоге","Есть")</f>
        <v>Не найден в каталоге</v>
      </c>
      <c r="E88" s="1" t="str">
        <f>LOOKUP(2,1/SEARCH('реестры договоров'!$A$3:$A$380,B88),'реестры договоров'!$A$3:$A$380)</f>
        <v>ЗСК-215/2022</v>
      </c>
      <c r="F88">
        <f>VLOOKUP(E88,'реестры договоров'!A:C,2,FALSE)</f>
        <v>300000</v>
      </c>
      <c r="G88" s="1">
        <f>IFERROR(LOOKUP(2,1/SEARCH('реестры договоров'!$A$3:$A$380,B88),'реестры договоров'!$B$2:$B$379),"")</f>
        <v>300000</v>
      </c>
    </row>
    <row r="89" spans="1:7" x14ac:dyDescent="0.25">
      <c r="A89" s="14"/>
      <c r="B89" s="15" t="s">
        <v>54</v>
      </c>
      <c r="C89" s="17">
        <v>51900</v>
      </c>
      <c r="D89" s="1" t="str">
        <f>IF(ISNA(LOOKUP(2,1/SEARCH('реестры договоров'!$A$3:$A$12,B89))),"Не найден в каталоге","Есть")</f>
        <v>Не найден в каталоге</v>
      </c>
      <c r="E89" s="1" t="str">
        <f>LOOKUP(2,1/SEARCH('реестры договоров'!$A$3:$A$380,B89),'реестры договоров'!$A$3:$A$380)</f>
        <v>ЗСК-216/2022</v>
      </c>
      <c r="F89">
        <f>VLOOKUP(E89,'реестры договоров'!A:C,2,FALSE)</f>
        <v>300000</v>
      </c>
      <c r="G89" s="1">
        <f>IFERROR(LOOKUP(2,1/SEARCH('реестры договоров'!$A$3:$A$380,B89),'реестры договоров'!$B$2:$B$379),"")</f>
        <v>300000</v>
      </c>
    </row>
    <row r="90" spans="1:7" x14ac:dyDescent="0.25">
      <c r="A90" s="14"/>
      <c r="B90" s="15" t="s">
        <v>165</v>
      </c>
      <c r="C90" s="17">
        <v>1973496.5</v>
      </c>
      <c r="D90" s="1" t="str">
        <f>IF(ISNA(LOOKUP(2,1/SEARCH('реестры договоров'!$A$3:$A$12,B90))),"Не найден в каталоге","Есть")</f>
        <v>Не найден в каталоге</v>
      </c>
      <c r="E90" s="1" t="str">
        <f>LOOKUP(2,1/SEARCH('реестры договоров'!$A$3:$A$380,B90),'реестры договоров'!$A$3:$A$380)</f>
        <v>ЗСК-219/2022</v>
      </c>
      <c r="F90">
        <f>VLOOKUP(E90,'реестры договоров'!A:C,2,FALSE)</f>
        <v>3946993</v>
      </c>
      <c r="G90" s="1">
        <f>IFERROR(LOOKUP(2,1/SEARCH('реестры договоров'!$A$3:$A$380,B90),'реестры договоров'!$B$2:$B$379),"")</f>
        <v>3515177.04</v>
      </c>
    </row>
    <row r="91" spans="1:7" x14ac:dyDescent="0.25">
      <c r="A91" s="14"/>
      <c r="B91" s="15" t="s">
        <v>76</v>
      </c>
      <c r="C91" s="17">
        <v>22260</v>
      </c>
      <c r="D91" s="1" t="str">
        <f>IF(ISNA(LOOKUP(2,1/SEARCH('реестры договоров'!$A$3:$A$12,B91))),"Не найден в каталоге","Есть")</f>
        <v>Не найден в каталоге</v>
      </c>
      <c r="E91" s="1" t="str">
        <f>LOOKUP(2,1/SEARCH('реестры договоров'!$A$3:$A$380,B91),'реестры договоров'!$A$3:$A$380)</f>
        <v>ЗСК-22/2022</v>
      </c>
      <c r="F91">
        <f>VLOOKUP(E91,'реестры договоров'!A:C,2,FALSE)</f>
        <v>31800</v>
      </c>
      <c r="G91" s="1">
        <f>IFERROR(LOOKUP(2,1/SEARCH('реестры договоров'!$A$3:$A$380,B91),'реестры договоров'!$B$2:$B$379),"")</f>
        <v>141120</v>
      </c>
    </row>
    <row r="92" spans="1:7" x14ac:dyDescent="0.25">
      <c r="A92" s="14"/>
      <c r="B92" s="15" t="s">
        <v>64</v>
      </c>
      <c r="C92" s="17">
        <v>358574.8</v>
      </c>
      <c r="D92" s="1" t="str">
        <f>IF(ISNA(LOOKUP(2,1/SEARCH('реестры договоров'!$A$3:$A$12,B92))),"Не найден в каталоге","Есть")</f>
        <v>Не найден в каталоге</v>
      </c>
      <c r="E92" s="1" t="str">
        <f>LOOKUP(2,1/SEARCH('реестры договоров'!$A$3:$A$380,B92),'реестры договоров'!$A$3:$A$380)</f>
        <v>ЗСК-223/2022</v>
      </c>
      <c r="F92">
        <f>VLOOKUP(E92,'реестры договоров'!A:C,2,FALSE)</f>
        <v>717149.59</v>
      </c>
      <c r="G92" s="1">
        <f>IFERROR(LOOKUP(2,1/SEARCH('реестры договоров'!$A$3:$A$380,B92),'реестры договоров'!$B$2:$B$379),"")</f>
        <v>100000</v>
      </c>
    </row>
    <row r="93" spans="1:7" x14ac:dyDescent="0.25">
      <c r="A93" s="14"/>
      <c r="B93" s="15" t="s">
        <v>187</v>
      </c>
      <c r="C93" s="17">
        <v>22260</v>
      </c>
      <c r="D93" s="1" t="str">
        <f>IF(ISNA(LOOKUP(2,1/SEARCH('реестры договоров'!$A$3:$A$12,B93))),"Не найден в каталоге","Есть")</f>
        <v>Не найден в каталоге</v>
      </c>
      <c r="E93" s="1" t="str">
        <f>LOOKUP(2,1/SEARCH('реестры договоров'!$A$3:$A$380,B93),'реестры договоров'!$A$3:$A$380)</f>
        <v>ЗСК-23/1/2022</v>
      </c>
      <c r="F93">
        <f>VLOOKUP(E93,'реестры договоров'!A:C,2,FALSE)</f>
        <v>31800</v>
      </c>
      <c r="G93" s="1">
        <f>IFERROR(LOOKUP(2,1/SEARCH('реестры договоров'!$A$3:$A$380,B93),'реестры договоров'!$B$2:$B$379),"")</f>
        <v>31800</v>
      </c>
    </row>
    <row r="94" spans="1:7" x14ac:dyDescent="0.25">
      <c r="A94" s="14"/>
      <c r="B94" s="15" t="s">
        <v>92</v>
      </c>
      <c r="C94" s="17">
        <v>3253473</v>
      </c>
      <c r="D94" s="1" t="str">
        <f>IF(ISNA(LOOKUP(2,1/SEARCH('реестры договоров'!$A$3:$A$12,B94))),"Не найден в каталоге","Есть")</f>
        <v>Не найден в каталоге</v>
      </c>
      <c r="E94" s="1" t="str">
        <f>LOOKUP(2,1/SEARCH('реестры договоров'!$A$3:$A$380,B94),'реестры договоров'!$A$3:$A$380)</f>
        <v>ЗСК-230/2022</v>
      </c>
      <c r="F94">
        <f>VLOOKUP(E94,'реестры договоров'!A:C,2,FALSE)</f>
        <v>3253473</v>
      </c>
      <c r="G94" s="1">
        <f>IFERROR(LOOKUP(2,1/SEARCH('реестры договоров'!$A$3:$A$380,B94),'реестры договоров'!$B$2:$B$379),"")</f>
        <v>203400</v>
      </c>
    </row>
    <row r="95" spans="1:7" x14ac:dyDescent="0.25">
      <c r="A95" s="14"/>
      <c r="B95" s="15" t="s">
        <v>332</v>
      </c>
      <c r="C95" s="17">
        <v>254300</v>
      </c>
      <c r="D95" s="1" t="str">
        <f>IF(ISNA(LOOKUP(2,1/SEARCH('реестры договоров'!$A$3:$A$12,B95))),"Не найден в каталоге","Есть")</f>
        <v>Не найден в каталоге</v>
      </c>
      <c r="E95" s="1" t="str">
        <f>LOOKUP(2,1/SEARCH('реестры договоров'!$A$3:$A$380,B95),'реестры договоров'!$A$3:$A$380)</f>
        <v>ЗСК-233/2022</v>
      </c>
      <c r="F95">
        <f>VLOOKUP(E95,'реестры договоров'!A:C,2,FALSE)</f>
        <v>300000</v>
      </c>
      <c r="G95" s="1">
        <f>IFERROR(LOOKUP(2,1/SEARCH('реестры договоров'!$A$3:$A$380,B95),'реестры договоров'!$B$2:$B$379),"")</f>
        <v>0</v>
      </c>
    </row>
    <row r="96" spans="1:7" x14ac:dyDescent="0.25">
      <c r="A96" s="14"/>
      <c r="B96" s="15" t="s">
        <v>214</v>
      </c>
      <c r="C96" s="17">
        <v>98926.73</v>
      </c>
      <c r="D96" s="1" t="str">
        <f>IF(ISNA(LOOKUP(2,1/SEARCH('реестры договоров'!$A$3:$A$12,B96))),"Не найден в каталоге","Есть")</f>
        <v>Не найден в каталоге</v>
      </c>
      <c r="E96" s="1" t="str">
        <f>LOOKUP(2,1/SEARCH('реестры договоров'!$A$3:$A$380,B96),'реестры договоров'!$A$3:$A$380)</f>
        <v>ЗСК-239/2022</v>
      </c>
      <c r="F96">
        <f>VLOOKUP(E96,'реестры договоров'!A:C,2,FALSE)</f>
        <v>98926.73</v>
      </c>
      <c r="G96" s="1">
        <f>IFERROR(LOOKUP(2,1/SEARCH('реестры договоров'!$A$3:$A$380,B96),'реестры договоров'!$B$2:$B$379),"")</f>
        <v>45560.41</v>
      </c>
    </row>
    <row r="97" spans="1:7" x14ac:dyDescent="0.25">
      <c r="A97" s="14"/>
      <c r="B97" s="15" t="s">
        <v>44</v>
      </c>
      <c r="C97" s="17">
        <v>37270.239999999998</v>
      </c>
      <c r="D97" s="1" t="str">
        <f>IF(ISNA(LOOKUP(2,1/SEARCH('реестры договоров'!$A$3:$A$12,B97))),"Не найден в каталоге","Есть")</f>
        <v>Не найден в каталоге</v>
      </c>
      <c r="E97" s="1" t="str">
        <f>LOOKUP(2,1/SEARCH('реестры договоров'!$A$3:$A$380,B97),'реестры договоров'!$A$3:$A$380)</f>
        <v>ЗСК-24/2022</v>
      </c>
      <c r="F97">
        <f>VLOOKUP(E97,'реестры договоров'!A:C,2,FALSE)</f>
        <v>64699</v>
      </c>
      <c r="G97" s="1">
        <f>IFERROR(LOOKUP(2,1/SEARCH('реестры договоров'!$A$3:$A$380,B97),'реестры договоров'!$B$2:$B$379),"")</f>
        <v>23000</v>
      </c>
    </row>
    <row r="98" spans="1:7" x14ac:dyDescent="0.25">
      <c r="A98" s="14"/>
      <c r="B98" s="15" t="s">
        <v>197</v>
      </c>
      <c r="C98" s="17">
        <v>41788.76</v>
      </c>
      <c r="D98" s="1" t="str">
        <f>IF(ISNA(LOOKUP(2,1/SEARCH('реестры договоров'!$A$3:$A$12,B98))),"Не найден в каталоге","Есть")</f>
        <v>Не найден в каталоге</v>
      </c>
      <c r="E98" s="1" t="str">
        <f>LOOKUP(2,1/SEARCH('реестры договоров'!$A$3:$A$380,B98),'реестры договоров'!$A$3:$A$380)</f>
        <v>ЗСК-240/2022</v>
      </c>
      <c r="F98">
        <f>VLOOKUP(E98,'реестры договоров'!A:C,2,FALSE)</f>
        <v>99962.04</v>
      </c>
      <c r="G98" s="1">
        <f>IFERROR(LOOKUP(2,1/SEARCH('реестры договоров'!$A$3:$A$380,B98),'реестры договоров'!$B$2:$B$379),"")</f>
        <v>98926.73</v>
      </c>
    </row>
    <row r="99" spans="1:7" x14ac:dyDescent="0.25">
      <c r="A99" s="14"/>
      <c r="B99" s="15" t="s">
        <v>197</v>
      </c>
      <c r="C99" s="17">
        <v>58169.69</v>
      </c>
      <c r="D99" s="1" t="str">
        <f>IF(ISNA(LOOKUP(2,1/SEARCH('реестры договоров'!$A$3:$A$12,B99))),"Не найден в каталоге","Есть")</f>
        <v>Не найден в каталоге</v>
      </c>
      <c r="E99" s="1" t="str">
        <f>LOOKUP(2,1/SEARCH('реестры договоров'!$A$3:$A$380,B99),'реестры договоров'!$A$3:$A$380)</f>
        <v>ЗСК-240/2022</v>
      </c>
      <c r="F99">
        <f>VLOOKUP(E99,'реестры договоров'!A:C,2,FALSE)</f>
        <v>99962.04</v>
      </c>
      <c r="G99" s="1">
        <f>IFERROR(LOOKUP(2,1/SEARCH('реестры договоров'!$A$3:$A$380,B99),'реестры договоров'!$B$2:$B$379),"")</f>
        <v>98926.73</v>
      </c>
    </row>
    <row r="100" spans="1:7" x14ac:dyDescent="0.25">
      <c r="A100" s="14"/>
      <c r="B100" s="15" t="s">
        <v>254</v>
      </c>
      <c r="C100" s="17">
        <v>1147175</v>
      </c>
      <c r="D100" s="1" t="str">
        <f>IF(ISNA(LOOKUP(2,1/SEARCH('реестры договоров'!$A$3:$A$12,B100))),"Не найден в каталоге","Есть")</f>
        <v>Не найден в каталоге</v>
      </c>
      <c r="E100" s="1" t="str">
        <f>LOOKUP(2,1/SEARCH('реестры договоров'!$A$3:$A$380,B100),'реестры договоров'!$A$3:$A$380)</f>
        <v>ЗСК-242/2022</v>
      </c>
      <c r="F100">
        <f>VLOOKUP(E100,'реестры договоров'!A:C,2,FALSE)</f>
        <v>1147175</v>
      </c>
      <c r="G100" s="1">
        <f>IFERROR(LOOKUP(2,1/SEARCH('реестры договоров'!$A$3:$A$380,B100),'реестры договоров'!$B$2:$B$379),"")</f>
        <v>9366000</v>
      </c>
    </row>
    <row r="101" spans="1:7" x14ac:dyDescent="0.25">
      <c r="A101" s="14"/>
      <c r="B101" s="15" t="s">
        <v>29</v>
      </c>
      <c r="C101" s="17">
        <v>670231.43999999994</v>
      </c>
      <c r="D101" s="1" t="str">
        <f>IF(ISNA(LOOKUP(2,1/SEARCH('реестры договоров'!$A$3:$A$12,B101))),"Не найден в каталоге","Есть")</f>
        <v>Не найден в каталоге</v>
      </c>
      <c r="E101" s="1" t="str">
        <f>LOOKUP(2,1/SEARCH('реестры договоров'!$A$3:$A$380,B101),'реестры договоров'!$A$3:$A$380)</f>
        <v>ЗСК-245/2022</v>
      </c>
      <c r="F101">
        <f>VLOOKUP(E101,'реестры договоров'!A:C,2,FALSE)</f>
        <v>3500000</v>
      </c>
      <c r="G101" s="1">
        <f>IFERROR(LOOKUP(2,1/SEARCH('реестры договоров'!$A$3:$A$380,B101),'реестры договоров'!$B$2:$B$379),"")</f>
        <v>54193.55</v>
      </c>
    </row>
    <row r="102" spans="1:7" x14ac:dyDescent="0.25">
      <c r="A102" s="14"/>
      <c r="B102" s="15" t="s">
        <v>29</v>
      </c>
      <c r="C102" s="17">
        <v>461557.94</v>
      </c>
      <c r="D102" s="1" t="str">
        <f>IF(ISNA(LOOKUP(2,1/SEARCH('реестры договоров'!$A$3:$A$12,B102))),"Не найден в каталоге","Есть")</f>
        <v>Не найден в каталоге</v>
      </c>
      <c r="E102" s="1" t="str">
        <f>LOOKUP(2,1/SEARCH('реестры договоров'!$A$3:$A$380,B102),'реестры договоров'!$A$3:$A$380)</f>
        <v>ЗСК-245/2022</v>
      </c>
      <c r="F102">
        <f>VLOOKUP(E102,'реестры договоров'!A:C,2,FALSE)</f>
        <v>3500000</v>
      </c>
      <c r="G102" s="1">
        <f>IFERROR(LOOKUP(2,1/SEARCH('реестры договоров'!$A$3:$A$380,B102),'реестры договоров'!$B$2:$B$379),"")</f>
        <v>54193.55</v>
      </c>
    </row>
    <row r="103" spans="1:7" x14ac:dyDescent="0.25">
      <c r="A103" s="14"/>
      <c r="B103" s="15" t="s">
        <v>166</v>
      </c>
      <c r="C103" s="17">
        <v>600000</v>
      </c>
      <c r="D103" s="1" t="str">
        <f>IF(ISNA(LOOKUP(2,1/SEARCH('реестры договоров'!$A$3:$A$12,B103))),"Не найден в каталоге","Есть")</f>
        <v>Не найден в каталоге</v>
      </c>
      <c r="E103" s="1" t="str">
        <f>LOOKUP(2,1/SEARCH('реестры договоров'!$A$3:$A$380,B103),'реестры договоров'!$A$3:$A$380)</f>
        <v>ЗСК-246/2022</v>
      </c>
      <c r="F103">
        <f>VLOOKUP(E103,'реестры договоров'!A:C,2,FALSE)</f>
        <v>2090106</v>
      </c>
      <c r="G103" s="1">
        <f>IFERROR(LOOKUP(2,1/SEARCH('реестры договоров'!$A$3:$A$380,B103),'реестры договоров'!$B$2:$B$379),"")</f>
        <v>3500000</v>
      </c>
    </row>
    <row r="104" spans="1:7" x14ac:dyDescent="0.25">
      <c r="A104" s="14"/>
      <c r="B104" s="15" t="s">
        <v>267</v>
      </c>
      <c r="C104" s="17">
        <v>312500</v>
      </c>
      <c r="D104" s="1" t="str">
        <f>IF(ISNA(LOOKUP(2,1/SEARCH('реестры договоров'!$A$3:$A$12,B104))),"Не найден в каталоге","Есть")</f>
        <v>Не найден в каталоге</v>
      </c>
      <c r="E104" s="1" t="str">
        <f>LOOKUP(2,1/SEARCH('реестры договоров'!$A$3:$A$380,B104),'реестры договоров'!$A$3:$A$380)</f>
        <v>ЗСК-247/2022</v>
      </c>
      <c r="F104">
        <f>VLOOKUP(E104,'реестры договоров'!A:C,2,FALSE)</f>
        <v>312500</v>
      </c>
      <c r="G104" s="1">
        <f>IFERROR(LOOKUP(2,1/SEARCH('реестры договоров'!$A$3:$A$380,B104),'реестры договоров'!$B$2:$B$379),"")</f>
        <v>2090106</v>
      </c>
    </row>
    <row r="105" spans="1:7" x14ac:dyDescent="0.25">
      <c r="A105" s="14"/>
      <c r="B105" s="15" t="s">
        <v>39</v>
      </c>
      <c r="C105" s="17">
        <v>83100</v>
      </c>
      <c r="D105" s="1" t="str">
        <f>IF(ISNA(LOOKUP(2,1/SEARCH('реестры договоров'!$A$3:$A$12,B105))),"Не найден в каталоге","Есть")</f>
        <v>Не найден в каталоге</v>
      </c>
      <c r="E105" s="1" t="str">
        <f>LOOKUP(2,1/SEARCH('реестры договоров'!$A$3:$A$380,B105),'реестры договоров'!$A$3:$A$380)</f>
        <v>ЗСК-25/2022</v>
      </c>
      <c r="F105">
        <f>VLOOKUP(E105,'реестры договоров'!A:C,2,FALSE)</f>
        <v>99720</v>
      </c>
      <c r="G105" s="1">
        <f>IFERROR(LOOKUP(2,1/SEARCH('реестры договоров'!$A$3:$A$380,B105),'реестры договоров'!$B$2:$B$379),"")</f>
        <v>64699</v>
      </c>
    </row>
    <row r="106" spans="1:7" x14ac:dyDescent="0.25">
      <c r="A106" s="14"/>
      <c r="B106" s="15" t="s">
        <v>167</v>
      </c>
      <c r="C106" s="17">
        <v>252735</v>
      </c>
      <c r="D106" s="1" t="str">
        <f>IF(ISNA(LOOKUP(2,1/SEARCH('реестры договоров'!$A$3:$A$12,B106))),"Не найден в каталоге","Есть")</f>
        <v>Не найден в каталоге</v>
      </c>
      <c r="E106" s="1" t="str">
        <f>LOOKUP(2,1/SEARCH('реестры договоров'!$A$3:$A$380,B106),'реестры договоров'!$A$3:$A$380)</f>
        <v>ЗСК-250/2022</v>
      </c>
      <c r="F106">
        <f>VLOOKUP(E106,'реестры договоров'!A:C,2,FALSE)</f>
        <v>254607</v>
      </c>
      <c r="G106" s="1">
        <f>IFERROR(LOOKUP(2,1/SEARCH('реестры договоров'!$A$3:$A$380,B106),'реестры договоров'!$B$2:$B$379),"")</f>
        <v>68800</v>
      </c>
    </row>
    <row r="107" spans="1:7" x14ac:dyDescent="0.25">
      <c r="A107" s="14"/>
      <c r="B107" s="15" t="s">
        <v>215</v>
      </c>
      <c r="C107" s="17">
        <v>140100</v>
      </c>
      <c r="D107" s="1" t="str">
        <f>IF(ISNA(LOOKUP(2,1/SEARCH('реестры договоров'!$A$3:$A$12,B107))),"Не найден в каталоге","Есть")</f>
        <v>Не найден в каталоге</v>
      </c>
      <c r="E107" s="1" t="str">
        <f>LOOKUP(2,1/SEARCH('реестры договоров'!$A$3:$A$380,B107),'реестры договоров'!$A$3:$A$380)</f>
        <v>ЗСК-251/2022</v>
      </c>
      <c r="F107">
        <f>VLOOKUP(E107,'реестры договоров'!A:C,2,FALSE)</f>
        <v>140100</v>
      </c>
      <c r="G107" s="1">
        <f>IFERROR(LOOKUP(2,1/SEARCH('реестры договоров'!$A$3:$A$380,B107),'реестры договоров'!$B$2:$B$379),"")</f>
        <v>254607</v>
      </c>
    </row>
    <row r="108" spans="1:7" x14ac:dyDescent="0.25">
      <c r="A108" s="14"/>
      <c r="B108" s="15" t="s">
        <v>317</v>
      </c>
      <c r="C108" s="17">
        <v>129651</v>
      </c>
      <c r="D108" s="1" t="str">
        <f>IF(ISNA(LOOKUP(2,1/SEARCH('реестры договоров'!$A$3:$A$12,B108))),"Не найден в каталоге","Есть")</f>
        <v>Не найден в каталоге</v>
      </c>
      <c r="E108" s="1" t="str">
        <f>LOOKUP(2,1/SEARCH('реестры договоров'!$A$3:$A$380,B108),'реестры договоров'!$A$3:$A$380)</f>
        <v>ЗСК-252/2022</v>
      </c>
      <c r="F108">
        <f>VLOOKUP(E108,'реестры договоров'!A:C,2,FALSE)</f>
        <v>129651</v>
      </c>
      <c r="G108" s="1">
        <f>IFERROR(LOOKUP(2,1/SEARCH('реестры договоров'!$A$3:$A$380,B108),'реестры договоров'!$B$2:$B$379),"")</f>
        <v>140100</v>
      </c>
    </row>
    <row r="109" spans="1:7" x14ac:dyDescent="0.25">
      <c r="A109" s="14"/>
      <c r="B109" s="15" t="s">
        <v>111</v>
      </c>
      <c r="C109" s="17">
        <v>68561</v>
      </c>
      <c r="D109" s="1" t="str">
        <f>IF(ISNA(LOOKUP(2,1/SEARCH('реестры договоров'!$A$3:$A$12,B109))),"Не найден в каталоге","Есть")</f>
        <v>Не найден в каталоге</v>
      </c>
      <c r="E109" s="1" t="str">
        <f>LOOKUP(2,1/SEARCH('реестры договоров'!$A$3:$A$380,B109),'реестры договоров'!$A$3:$A$380)</f>
        <v>ЗСК-256/2022</v>
      </c>
      <c r="F109">
        <f>VLOOKUP(E109,'реестры договоров'!A:C,2,FALSE)</f>
        <v>68561</v>
      </c>
      <c r="G109" s="1">
        <f>IFERROR(LOOKUP(2,1/SEARCH('реестры договоров'!$A$3:$A$380,B109),'реестры договоров'!$B$2:$B$379),"")</f>
        <v>156990200</v>
      </c>
    </row>
    <row r="110" spans="1:7" x14ac:dyDescent="0.25">
      <c r="A110" s="14"/>
      <c r="B110" s="15" t="s">
        <v>112</v>
      </c>
      <c r="C110" s="17">
        <v>62000</v>
      </c>
      <c r="D110" s="1" t="str">
        <f>IF(ISNA(LOOKUP(2,1/SEARCH('реестры договоров'!$A$3:$A$12,B110))),"Не найден в каталоге","Есть")</f>
        <v>Не найден в каталоге</v>
      </c>
      <c r="E110" s="1" t="str">
        <f>LOOKUP(2,1/SEARCH('реестры договоров'!$A$3:$A$380,B110),'реестры договоров'!$A$3:$A$380)</f>
        <v>ЗСК-26/2022</v>
      </c>
      <c r="F110">
        <f>VLOOKUP(E110,'реестры договоров'!A:C,2,FALSE)</f>
        <v>62000</v>
      </c>
      <c r="G110" s="1">
        <f>IFERROR(LOOKUP(2,1/SEARCH('реестры договоров'!$A$3:$A$380,B110),'реестры договоров'!$B$2:$B$379),"")</f>
        <v>99720</v>
      </c>
    </row>
    <row r="111" spans="1:7" x14ac:dyDescent="0.25">
      <c r="A111" s="14"/>
      <c r="B111" s="15" t="s">
        <v>65</v>
      </c>
      <c r="C111" s="17">
        <v>289321.78999999998</v>
      </c>
      <c r="D111" s="1" t="str">
        <f>IF(ISNA(LOOKUP(2,1/SEARCH('реестры договоров'!$A$3:$A$12,B111))),"Не найден в каталоге","Есть")</f>
        <v>Не найден в каталоге</v>
      </c>
      <c r="E111" s="1" t="str">
        <f>LOOKUP(2,1/SEARCH('реестры договоров'!$A$3:$A$380,B111),'реестры договоров'!$A$3:$A$380)</f>
        <v>ЗСК-265/2022</v>
      </c>
      <c r="F111">
        <f>VLOOKUP(E111,'реестры договоров'!A:C,2,FALSE)</f>
        <v>578643.63</v>
      </c>
      <c r="G111" s="1">
        <f>IFERROR(LOOKUP(2,1/SEARCH('реестры договоров'!$A$3:$A$380,B111),'реестры договоров'!$B$2:$B$379),"")</f>
        <v>4009673.17</v>
      </c>
    </row>
    <row r="112" spans="1:7" x14ac:dyDescent="0.25">
      <c r="A112" s="14"/>
      <c r="B112" s="15" t="s">
        <v>66</v>
      </c>
      <c r="C112" s="17">
        <v>196800</v>
      </c>
      <c r="D112" s="1" t="str">
        <f>IF(ISNA(LOOKUP(2,1/SEARCH('реестры договоров'!$A$3:$A$12,B112))),"Не найден в каталоге","Есть")</f>
        <v>Не найден в каталоге</v>
      </c>
      <c r="E112" s="1" t="str">
        <f>LOOKUP(2,1/SEARCH('реестры договоров'!$A$3:$A$380,B112),'реестры договоров'!$A$3:$A$380)</f>
        <v>ЗСК-266/2022</v>
      </c>
      <c r="F112">
        <f>VLOOKUP(E112,'реестры договоров'!A:C,2,FALSE)</f>
        <v>196800</v>
      </c>
      <c r="G112" s="1">
        <f>IFERROR(LOOKUP(2,1/SEARCH('реестры договоров'!$A$3:$A$380,B112),'реестры договоров'!$B$2:$B$379),"")</f>
        <v>578643.63</v>
      </c>
    </row>
    <row r="113" spans="1:7" x14ac:dyDescent="0.25">
      <c r="A113" s="14"/>
      <c r="B113" s="15" t="s">
        <v>333</v>
      </c>
      <c r="C113" s="17">
        <v>97200</v>
      </c>
      <c r="D113" s="1" t="str">
        <f>IF(ISNA(LOOKUP(2,1/SEARCH('реестры договоров'!$A$3:$A$12,B113))),"Не найден в каталоге","Есть")</f>
        <v>Не найден в каталоге</v>
      </c>
      <c r="E113" s="1" t="str">
        <f>LOOKUP(2,1/SEARCH('реестры договоров'!$A$3:$A$380,B113),'реестры договоров'!$A$3:$A$380)</f>
        <v>ЗСК-27/2022</v>
      </c>
      <c r="F113">
        <f>VLOOKUP(E113,'реестры договоров'!A:C,2,FALSE)</f>
        <v>100000</v>
      </c>
      <c r="G113" s="1">
        <f>IFERROR(LOOKUP(2,1/SEARCH('реестры договоров'!$A$3:$A$380,B113),'реестры договоров'!$B$2:$B$379),"")</f>
        <v>62000</v>
      </c>
    </row>
    <row r="114" spans="1:7" x14ac:dyDescent="0.25">
      <c r="A114" s="14"/>
      <c r="B114" s="15" t="s">
        <v>87</v>
      </c>
      <c r="C114" s="17">
        <v>100000</v>
      </c>
      <c r="D114" s="1" t="str">
        <f>IF(ISNA(LOOKUP(2,1/SEARCH('реестры договоров'!$A$3:$A$12,B114))),"Не найден в каталоге","Есть")</f>
        <v>Не найден в каталоге</v>
      </c>
      <c r="E114" s="1" t="str">
        <f>LOOKUP(2,1/SEARCH('реестры договоров'!$A$3:$A$380,B114),'реестры договоров'!$A$3:$A$380)</f>
        <v>ЗСК-274/2022</v>
      </c>
      <c r="F114">
        <f>VLOOKUP(E114,'реестры договоров'!A:C,2,FALSE)</f>
        <v>100000</v>
      </c>
      <c r="G114" s="1">
        <f>IFERROR(LOOKUP(2,1/SEARCH('реестры договоров'!$A$3:$A$380,B114),'реестры договоров'!$B$2:$B$379),"")</f>
        <v>3094099.08</v>
      </c>
    </row>
    <row r="115" spans="1:7" x14ac:dyDescent="0.25">
      <c r="A115" s="14"/>
      <c r="B115" s="15" t="s">
        <v>88</v>
      </c>
      <c r="C115" s="17">
        <v>20000</v>
      </c>
      <c r="D115" s="1" t="str">
        <f>IF(ISNA(LOOKUP(2,1/SEARCH('реестры договоров'!$A$3:$A$12,B115))),"Не найден в каталоге","Есть")</f>
        <v>Не найден в каталоге</v>
      </c>
      <c r="E115" s="1" t="str">
        <f>LOOKUP(2,1/SEARCH('реестры договоров'!$A$3:$A$380,B115),'реестры договоров'!$A$3:$A$380)</f>
        <v>ЗСК-275/2022</v>
      </c>
      <c r="F115">
        <f>VLOOKUP(E115,'реестры договоров'!A:C,2,FALSE)</f>
        <v>100000</v>
      </c>
      <c r="G115" s="1">
        <f>IFERROR(LOOKUP(2,1/SEARCH('реестры договоров'!$A$3:$A$380,B115),'реестры договоров'!$B$2:$B$379),"")</f>
        <v>100000</v>
      </c>
    </row>
    <row r="116" spans="1:7" x14ac:dyDescent="0.25">
      <c r="A116" s="14"/>
      <c r="B116" s="15" t="s">
        <v>216</v>
      </c>
      <c r="C116" s="17">
        <v>227683</v>
      </c>
      <c r="D116" s="1" t="str">
        <f>IF(ISNA(LOOKUP(2,1/SEARCH('реестры договоров'!$A$3:$A$12,B116))),"Не найден в каталоге","Есть")</f>
        <v>Не найден в каталоге</v>
      </c>
      <c r="E116" s="1" t="str">
        <f>LOOKUP(2,1/SEARCH('реестры договоров'!$A$3:$A$380,B116),'реестры договоров'!$A$3:$A$380)</f>
        <v>ЗСК-280/2022</v>
      </c>
      <c r="F116">
        <f>VLOOKUP(E116,'реестры договоров'!A:C,2,FALSE)</f>
        <v>227683</v>
      </c>
      <c r="G116" s="1">
        <f>IFERROR(LOOKUP(2,1/SEARCH('реестры договоров'!$A$3:$A$380,B116),'реестры договоров'!$B$2:$B$379),"")</f>
        <v>255718.2</v>
      </c>
    </row>
    <row r="117" spans="1:7" x14ac:dyDescent="0.25">
      <c r="A117" s="14"/>
      <c r="B117" s="31" t="s">
        <v>908</v>
      </c>
      <c r="C117" s="17">
        <v>366800</v>
      </c>
      <c r="D117" s="1" t="str">
        <f>IF(ISNA(LOOKUP(2,1/SEARCH('реестры договоров'!$A$3:$A$12,B117))),"Не найден в каталоге","Есть")</f>
        <v>Не найден в каталоге</v>
      </c>
      <c r="E117" s="1" t="str">
        <f>LOOKUP(2,1/SEARCH('реестры договоров'!$A$3:$A$380,B117),'реестры договоров'!$A$3:$A$380)</f>
        <v>ЗСК-282/2022</v>
      </c>
      <c r="F117">
        <f>VLOOKUP(E117,'реестры договоров'!A:C,2,FALSE)</f>
        <v>366800</v>
      </c>
      <c r="G117" s="1">
        <f>IFERROR(LOOKUP(2,1/SEARCH('реестры договоров'!$A$3:$A$380,B117),'реестры договоров'!$B$2:$B$379),"")</f>
        <v>420000</v>
      </c>
    </row>
    <row r="118" spans="1:7" x14ac:dyDescent="0.25">
      <c r="A118" s="14"/>
      <c r="B118" s="15" t="s">
        <v>347</v>
      </c>
      <c r="C118" s="17">
        <v>59800</v>
      </c>
      <c r="D118" s="1" t="str">
        <f>IF(ISNA(LOOKUP(2,1/SEARCH('реестры договоров'!$A$3:$A$12,B118))),"Не найден в каталоге","Есть")</f>
        <v>Не найден в каталоге</v>
      </c>
      <c r="E118" s="1" t="str">
        <f>LOOKUP(2,1/SEARCH('реестры договоров'!$A$3:$A$380,B118),'реестры договоров'!$A$3:$A$380)</f>
        <v>ЗСК-284/2022</v>
      </c>
      <c r="F118">
        <f>VLOOKUP(E118,'реестры договоров'!A:C,2,FALSE)</f>
        <v>59800</v>
      </c>
      <c r="G118" s="1">
        <f>IFERROR(LOOKUP(2,1/SEARCH('реестры договоров'!$A$3:$A$380,B118),'реестры договоров'!$B$2:$B$379),"")</f>
        <v>558040</v>
      </c>
    </row>
    <row r="119" spans="1:7" x14ac:dyDescent="0.25">
      <c r="A119" s="14"/>
      <c r="B119" s="15" t="s">
        <v>318</v>
      </c>
      <c r="C119" s="17">
        <v>5361729.07</v>
      </c>
      <c r="D119" s="1" t="str">
        <f>IF(ISNA(LOOKUP(2,1/SEARCH('реестры договоров'!$A$3:$A$12,B119))),"Не найден в каталоге","Есть")</f>
        <v>Не найден в каталоге</v>
      </c>
      <c r="E119" s="1" t="str">
        <f>LOOKUP(2,1/SEARCH('реестры договоров'!$A$3:$A$380,B119),'реестры договоров'!$A$3:$A$380)</f>
        <v>ЗСК-287/2022</v>
      </c>
      <c r="F119">
        <f>VLOOKUP(E119,'реестры договоров'!A:C,2,FALSE)</f>
        <v>5415496.0199999996</v>
      </c>
      <c r="G119" s="1">
        <f>IFERROR(LOOKUP(2,1/SEARCH('реестры договоров'!$A$3:$A$380,B119),'реестры договоров'!$B$2:$B$379),"")</f>
        <v>12720</v>
      </c>
    </row>
    <row r="120" spans="1:7" x14ac:dyDescent="0.25">
      <c r="A120" s="14"/>
      <c r="B120" s="15" t="s">
        <v>217</v>
      </c>
      <c r="C120" s="17">
        <v>267374</v>
      </c>
      <c r="D120" s="1" t="str">
        <f>IF(ISNA(LOOKUP(2,1/SEARCH('реестры договоров'!$A$3:$A$12,B120))),"Не найден в каталоге","Есть")</f>
        <v>Не найден в каталоге</v>
      </c>
      <c r="E120" s="1" t="str">
        <f>LOOKUP(2,1/SEARCH('реестры договоров'!$A$3:$A$380,B120),'реестры договоров'!$A$3:$A$380)</f>
        <v>ЗСК-289/2022</v>
      </c>
      <c r="F120">
        <f>VLOOKUP(E120,'реестры договоров'!A:C,2,FALSE)</f>
        <v>267374</v>
      </c>
      <c r="G120" s="1">
        <f>IFERROR(LOOKUP(2,1/SEARCH('реестры договоров'!$A$3:$A$380,B120),'реестры договоров'!$B$2:$B$379),"")</f>
        <v>46000</v>
      </c>
    </row>
    <row r="121" spans="1:7" x14ac:dyDescent="0.25">
      <c r="A121" s="14"/>
      <c r="B121" s="15" t="s">
        <v>334</v>
      </c>
      <c r="C121" s="17">
        <v>291300</v>
      </c>
      <c r="D121" s="1" t="str">
        <f>IF(ISNA(LOOKUP(2,1/SEARCH('реестры договоров'!$A$3:$A$12,B121))),"Не найден в каталоге","Есть")</f>
        <v>Не найден в каталоге</v>
      </c>
      <c r="E121" s="1" t="str">
        <f>LOOKUP(2,1/SEARCH('реестры договоров'!$A$3:$A$380,B121),'реестры договоров'!$A$3:$A$380)</f>
        <v>ЗСК-29/2022</v>
      </c>
      <c r="F121">
        <f>VLOOKUP(E121,'реестры договоров'!A:C,2,FALSE)</f>
        <v>300000</v>
      </c>
      <c r="G121" s="1">
        <f>IFERROR(LOOKUP(2,1/SEARCH('реестры договоров'!$A$3:$A$380,B121),'реестры договоров'!$B$2:$B$379),"")</f>
        <v>50034</v>
      </c>
    </row>
    <row r="122" spans="1:7" x14ac:dyDescent="0.25">
      <c r="A122" s="14"/>
      <c r="B122" s="15" t="s">
        <v>268</v>
      </c>
      <c r="C122" s="17">
        <v>93242</v>
      </c>
      <c r="D122" s="1" t="str">
        <f>IF(ISNA(LOOKUP(2,1/SEARCH('реестры договоров'!$A$3:$A$12,B122))),"Не найден в каталоге","Есть")</f>
        <v>Не найден в каталоге</v>
      </c>
      <c r="E122" s="1" t="str">
        <f>LOOKUP(2,1/SEARCH('реестры договоров'!$A$3:$A$380,B122),'реестры договоров'!$A$3:$A$380)</f>
        <v>ЗСК-292/2022</v>
      </c>
      <c r="F122">
        <f>VLOOKUP(E122,'реестры договоров'!A:C,2,FALSE)</f>
        <v>100000</v>
      </c>
      <c r="G122" s="1">
        <f>IFERROR(LOOKUP(2,1/SEARCH('реестры договоров'!$A$3:$A$380,B122),'реестры договоров'!$B$2:$B$379),"")</f>
        <v>100000</v>
      </c>
    </row>
    <row r="123" spans="1:7" x14ac:dyDescent="0.25">
      <c r="A123" s="14"/>
      <c r="B123" s="15" t="s">
        <v>299</v>
      </c>
      <c r="C123" s="17">
        <v>8399.6</v>
      </c>
      <c r="D123" s="1" t="str">
        <f>IF(ISNA(LOOKUP(2,1/SEARCH('реестры договоров'!$A$3:$A$12,B123))),"Не найден в каталоге","Есть")</f>
        <v>Не найден в каталоге</v>
      </c>
      <c r="E123" s="1" t="str">
        <f>LOOKUP(2,1/SEARCH('реестры договоров'!$A$3:$A$380,B123),'реестры договоров'!$A$3:$A$380)</f>
        <v>ЗСК-292/2022</v>
      </c>
      <c r="F123">
        <f>VLOOKUP(E123,'реестры договоров'!A:C,2,FALSE)</f>
        <v>100000</v>
      </c>
      <c r="G123" s="1">
        <f>IFERROR(LOOKUP(2,1/SEARCH('реестры договоров'!$A$3:$A$380,B123),'реестры договоров'!$B$2:$B$379),"")</f>
        <v>100000</v>
      </c>
    </row>
    <row r="124" spans="1:7" x14ac:dyDescent="0.25">
      <c r="A124" s="14"/>
      <c r="B124" s="15" t="s">
        <v>335</v>
      </c>
      <c r="C124" s="17">
        <v>96000</v>
      </c>
      <c r="D124" s="1" t="str">
        <f>IF(ISNA(LOOKUP(2,1/SEARCH('реестры договоров'!$A$3:$A$12,B124))),"Не найден в каталоге","Есть")</f>
        <v>Не найден в каталоге</v>
      </c>
      <c r="E124" s="1" t="str">
        <f>LOOKUP(2,1/SEARCH('реестры договоров'!$A$3:$A$380,B124),'реестры договоров'!$A$3:$A$380)</f>
        <v>ЗСК-294/2022</v>
      </c>
      <c r="F124">
        <f>VLOOKUP(E124,'реестры договоров'!A:C,2,FALSE)</f>
        <v>100000</v>
      </c>
      <c r="G124" s="1">
        <f>IFERROR(LOOKUP(2,1/SEARCH('реестры договоров'!$A$3:$A$380,B124),'реестры договоров'!$B$2:$B$379),"")</f>
        <v>61350</v>
      </c>
    </row>
    <row r="125" spans="1:7" x14ac:dyDescent="0.25">
      <c r="A125" s="14"/>
      <c r="B125" s="15" t="s">
        <v>250</v>
      </c>
      <c r="C125" s="17">
        <v>54806</v>
      </c>
      <c r="D125" s="1" t="str">
        <f>IF(ISNA(LOOKUP(2,1/SEARCH('реестры договоров'!$A$3:$A$12,B125))),"Не найден в каталоге","Есть")</f>
        <v>Не найден в каталоге</v>
      </c>
      <c r="E125" s="1" t="str">
        <f>LOOKUP(2,1/SEARCH('реестры договоров'!$A$3:$A$380,B125),'реестры договоров'!$A$3:$A$380)</f>
        <v>ЗСК-295/2022</v>
      </c>
      <c r="F125">
        <f>VLOOKUP(E125,'реестры договоров'!A:C,2,FALSE)</f>
        <v>100000</v>
      </c>
      <c r="G125" s="1">
        <f>IFERROR(LOOKUP(2,1/SEARCH('реестры договоров'!$A$3:$A$380,B125),'реестры договоров'!$B$2:$B$379),"")</f>
        <v>100000</v>
      </c>
    </row>
    <row r="126" spans="1:7" x14ac:dyDescent="0.25">
      <c r="A126" s="14"/>
      <c r="B126" s="15" t="s">
        <v>285</v>
      </c>
      <c r="C126" s="17">
        <v>110000</v>
      </c>
      <c r="D126" s="1" t="str">
        <f>IF(ISNA(LOOKUP(2,1/SEARCH('реестры договоров'!$A$3:$A$12,B126))),"Не найден в каталоге","Есть")</f>
        <v>Не найден в каталоге</v>
      </c>
      <c r="E126" s="1" t="str">
        <f>LOOKUP(2,1/SEARCH('реестры договоров'!$A$3:$A$380,B126),'реестры договоров'!$A$3:$A$380)</f>
        <v>ЗСК-296/2022</v>
      </c>
      <c r="F126">
        <f>VLOOKUP(E126,'реестры договоров'!A:C,2,FALSE)</f>
        <v>55000</v>
      </c>
      <c r="G126" s="1">
        <f>IFERROR(LOOKUP(2,1/SEARCH('реестры договоров'!$A$3:$A$380,B126),'реестры договоров'!$B$2:$B$379),"")</f>
        <v>100000</v>
      </c>
    </row>
    <row r="127" spans="1:7" x14ac:dyDescent="0.25">
      <c r="A127" s="14"/>
      <c r="B127" s="15" t="s">
        <v>200</v>
      </c>
      <c r="C127" s="17">
        <v>245520</v>
      </c>
      <c r="D127" s="1" t="str">
        <f>IF(ISNA(LOOKUP(2,1/SEARCH('реестры договоров'!$A$3:$A$12,B127))),"Не найден в каталоге","Есть")</f>
        <v>Есть</v>
      </c>
      <c r="E127" s="1" t="str">
        <f>LOOKUP(2,1/SEARCH('реестры договоров'!$A$3:$A$380,B127),'реестры договоров'!$A$3:$A$380)</f>
        <v>ЗСК-3/2022</v>
      </c>
      <c r="F127">
        <f>VLOOKUP(E127,'реестры договоров'!A:C,2,FALSE)</f>
        <v>245520</v>
      </c>
      <c r="G127" s="1">
        <f>IFERROR(LOOKUP(2,1/SEARCH('реестры договоров'!$A$3:$A$380,B127),'реестры договоров'!$B$2:$B$379),"")</f>
        <v>100000</v>
      </c>
    </row>
    <row r="128" spans="1:7" x14ac:dyDescent="0.25">
      <c r="A128" s="14"/>
      <c r="B128" s="15" t="s">
        <v>114</v>
      </c>
      <c r="C128" s="18">
        <v>0.18</v>
      </c>
      <c r="D128" s="1" t="str">
        <f>IF(ISNA(LOOKUP(2,1/SEARCH('реестры договоров'!$A$3:$A$12,B128))),"Не найден в каталоге","Есть")</f>
        <v>Не найден в каталоге</v>
      </c>
      <c r="E128" s="1" t="str">
        <f>LOOKUP(2,1/SEARCH('реестры договоров'!$A$3:$A$380,B128),'реестры договоров'!$A$3:$A$380)</f>
        <v>ЗСК-30/2022</v>
      </c>
      <c r="F128">
        <f>VLOOKUP(E128,'реестры договоров'!A:C,2,FALSE)</f>
        <v>89941.82</v>
      </c>
      <c r="G128" s="1">
        <f>IFERROR(LOOKUP(2,1/SEARCH('реестры договоров'!$A$3:$A$380,B128),'реестры договоров'!$B$2:$B$379),"")</f>
        <v>300000</v>
      </c>
    </row>
    <row r="129" spans="1:7" x14ac:dyDescent="0.25">
      <c r="A129" s="14"/>
      <c r="B129" s="15" t="s">
        <v>269</v>
      </c>
      <c r="C129" s="17">
        <v>130420.14</v>
      </c>
      <c r="D129" s="1" t="str">
        <f>IF(ISNA(LOOKUP(2,1/SEARCH('реестры договоров'!$A$3:$A$12,B129))),"Не найден в каталоге","Есть")</f>
        <v>Не найден в каталоге</v>
      </c>
      <c r="E129" s="1" t="str">
        <f>LOOKUP(2,1/SEARCH('реестры договоров'!$A$3:$A$380,B129),'реестры договоров'!$A$3:$A$380)</f>
        <v>ЗСК-305/2022</v>
      </c>
      <c r="F129">
        <f>VLOOKUP(E129,'реестры договоров'!A:C,2,FALSE)</f>
        <v>130420.14</v>
      </c>
      <c r="G129" s="1">
        <f>IFERROR(LOOKUP(2,1/SEARCH('реестры договоров'!$A$3:$A$380,B129),'реестры договоров'!$B$2:$B$379),"")</f>
        <v>90000</v>
      </c>
    </row>
    <row r="130" spans="1:7" x14ac:dyDescent="0.25">
      <c r="A130" s="14"/>
      <c r="B130" s="15" t="s">
        <v>270</v>
      </c>
      <c r="C130" s="17">
        <v>258000</v>
      </c>
      <c r="D130" s="1" t="str">
        <f>IF(ISNA(LOOKUP(2,1/SEARCH('реестры договоров'!$A$3:$A$12,B130))),"Не найден в каталоге","Есть")</f>
        <v>Не найден в каталоге</v>
      </c>
      <c r="E130" s="1" t="str">
        <f>LOOKUP(2,1/SEARCH('реестры договоров'!$A$3:$A$380,B130),'реестры договоров'!$A$3:$A$380)</f>
        <v>ЗСК-306/2022</v>
      </c>
      <c r="F130">
        <f>VLOOKUP(E130,'реестры договоров'!A:C,2,FALSE)</f>
        <v>258000</v>
      </c>
      <c r="G130" s="1">
        <f>IFERROR(LOOKUP(2,1/SEARCH('реестры договоров'!$A$3:$A$380,B130),'реестры договоров'!$B$2:$B$379),"")</f>
        <v>130420.14</v>
      </c>
    </row>
    <row r="131" spans="1:7" x14ac:dyDescent="0.25">
      <c r="A131" s="14"/>
      <c r="B131" s="15" t="s">
        <v>180</v>
      </c>
      <c r="C131" s="17">
        <v>21000</v>
      </c>
      <c r="D131" s="1" t="str">
        <f>IF(ISNA(LOOKUP(2,1/SEARCH('реестры договоров'!$A$3:$A$12,B131))),"Не найден в каталоге","Есть")</f>
        <v>Не найден в каталоге</v>
      </c>
      <c r="E131" s="1" t="str">
        <f>LOOKUP(2,1/SEARCH('реестры договоров'!$A$3:$A$380,B131),'реестры договоров'!$A$3:$A$380)</f>
        <v>ЗСК-308/2022</v>
      </c>
      <c r="F131">
        <f>VLOOKUP(E131,'реестры договоров'!A:C,2,FALSE)</f>
        <v>21000</v>
      </c>
      <c r="G131" s="1">
        <f>IFERROR(LOOKUP(2,1/SEARCH('реестры договоров'!$A$3:$A$380,B131),'реестры договоров'!$B$2:$B$379),"")</f>
        <v>28700</v>
      </c>
    </row>
    <row r="132" spans="1:7" x14ac:dyDescent="0.25">
      <c r="A132" s="14"/>
      <c r="B132" s="15" t="s">
        <v>115</v>
      </c>
      <c r="C132" s="17">
        <v>4800</v>
      </c>
      <c r="D132" s="1" t="str">
        <f>IF(ISNA(LOOKUP(2,1/SEARCH('реестры договоров'!$A$3:$A$12,B132))),"Не найден в каталоге","Есть")</f>
        <v>Не найден в каталоге</v>
      </c>
      <c r="E132" s="1" t="str">
        <f>LOOKUP(2,1/SEARCH('реестры договоров'!$A$3:$A$380,B132),'реестры договоров'!$A$3:$A$380)</f>
        <v>ЗСК-309/2022</v>
      </c>
      <c r="F132">
        <f>VLOOKUP(E132,'реестры договоров'!A:C,2,FALSE)</f>
        <v>4800</v>
      </c>
      <c r="G132" s="1">
        <f>IFERROR(LOOKUP(2,1/SEARCH('реестры договоров'!$A$3:$A$380,B132),'реестры договоров'!$B$2:$B$379),"")</f>
        <v>21000</v>
      </c>
    </row>
    <row r="133" spans="1:7" x14ac:dyDescent="0.25">
      <c r="A133" s="14"/>
      <c r="B133" s="15" t="s">
        <v>116</v>
      </c>
      <c r="C133" s="17">
        <v>362758.5</v>
      </c>
      <c r="D133" s="1" t="str">
        <f>IF(ISNA(LOOKUP(2,1/SEARCH('реестры договоров'!$A$3:$A$12,B133))),"Не найден в каталоге","Есть")</f>
        <v>Не найден в каталоге</v>
      </c>
      <c r="E133" s="1" t="str">
        <f>LOOKUP(2,1/SEARCH('реестры договоров'!$A$3:$A$380,B133),'реестры договоров'!$A$3:$A$380)</f>
        <v>ЗСК-31/2022</v>
      </c>
      <c r="F133">
        <f>VLOOKUP(E133,'реестры договоров'!A:C,2,FALSE)</f>
        <v>725517.42</v>
      </c>
      <c r="G133" s="1">
        <f>IFERROR(LOOKUP(2,1/SEARCH('реестры договоров'!$A$3:$A$380,B133),'реестры договоров'!$B$2:$B$379),"")</f>
        <v>89941.82</v>
      </c>
    </row>
    <row r="134" spans="1:7" x14ac:dyDescent="0.25">
      <c r="A134" s="14"/>
      <c r="B134" s="15" t="s">
        <v>309</v>
      </c>
      <c r="C134" s="17">
        <v>144478.13</v>
      </c>
      <c r="D134" s="1" t="str">
        <f>IF(ISNA(LOOKUP(2,1/SEARCH('реестры договоров'!$A$3:$A$12,B134))),"Не найден в каталоге","Есть")</f>
        <v>Не найден в каталоге</v>
      </c>
      <c r="E134" s="1" t="str">
        <f>LOOKUP(2,1/SEARCH('реестры договоров'!$A$3:$A$380,B134),'реестры договоров'!$A$3:$A$380)</f>
        <v>ЗСК-312/2022</v>
      </c>
      <c r="F134">
        <f>VLOOKUP(E134,'реестры договоров'!A:C,2,FALSE)</f>
        <v>160878.12</v>
      </c>
      <c r="G134" s="1">
        <f>IFERROR(LOOKUP(2,1/SEARCH('реестры договоров'!$A$3:$A$380,B134),'реестры договоров'!$B$2:$B$379),"")</f>
        <v>313800</v>
      </c>
    </row>
    <row r="135" spans="1:7" x14ac:dyDescent="0.25">
      <c r="A135" s="14"/>
      <c r="B135" s="15" t="s">
        <v>271</v>
      </c>
      <c r="C135" s="17">
        <v>57364</v>
      </c>
      <c r="D135" s="1" t="str">
        <f>IF(ISNA(LOOKUP(2,1/SEARCH('реестры договоров'!$A$3:$A$12,B135))),"Не найден в каталоге","Есть")</f>
        <v>Не найден в каталоге</v>
      </c>
      <c r="E135" s="1" t="str">
        <f>LOOKUP(2,1/SEARCH('реестры договоров'!$A$3:$A$380,B135),'реестры договоров'!$A$3:$A$380)</f>
        <v>ЗСК-316/2022</v>
      </c>
      <c r="F135">
        <f>VLOOKUP(E135,'реестры договоров'!A:C,2,FALSE)</f>
        <v>57364</v>
      </c>
      <c r="G135" s="1">
        <f>IFERROR(LOOKUP(2,1/SEARCH('реестры договоров'!$A$3:$A$380,B135),'реестры договоров'!$B$2:$B$379),"")</f>
        <v>82000</v>
      </c>
    </row>
    <row r="136" spans="1:7" x14ac:dyDescent="0.25">
      <c r="A136" s="14"/>
      <c r="B136" s="15" t="s">
        <v>284</v>
      </c>
      <c r="C136" s="17">
        <v>55000</v>
      </c>
      <c r="D136" s="1" t="str">
        <f>IF(ISNA(LOOKUP(2,1/SEARCH('реестры договоров'!$A$3:$A$12,B136))),"Не найден в каталоге","Есть")</f>
        <v>Не найден в каталоге</v>
      </c>
      <c r="E136" s="1" t="str">
        <f>LOOKUP(2,1/SEARCH('реестры договоров'!$A$3:$A$380,B136),'реестры договоров'!$A$3:$A$380)</f>
        <v>ЗСК-317/2022</v>
      </c>
      <c r="F136">
        <f>VLOOKUP(E136,'реестры договоров'!A:C,2,FALSE)</f>
        <v>165000</v>
      </c>
      <c r="G136" s="1">
        <f>IFERROR(LOOKUP(2,1/SEARCH('реестры договоров'!$A$3:$A$380,B136),'реестры договоров'!$B$2:$B$379),"")</f>
        <v>57364</v>
      </c>
    </row>
    <row r="137" spans="1:7" x14ac:dyDescent="0.25">
      <c r="A137" s="14"/>
      <c r="B137" s="15" t="s">
        <v>272</v>
      </c>
      <c r="C137" s="17">
        <v>124525.8</v>
      </c>
      <c r="D137" s="1" t="str">
        <f>IF(ISNA(LOOKUP(2,1/SEARCH('реестры договоров'!$A$3:$A$12,B137))),"Не найден в каталоге","Есть")</f>
        <v>Не найден в каталоге</v>
      </c>
      <c r="E137" s="1" t="str">
        <f>LOOKUP(2,1/SEARCH('реестры договоров'!$A$3:$A$380,B137),'реестры договоров'!$A$3:$A$380)</f>
        <v>ЗСК-318/2022</v>
      </c>
      <c r="F137">
        <f>VLOOKUP(E137,'реестры договоров'!A:C,2,FALSE)</f>
        <v>124525.8</v>
      </c>
      <c r="G137" s="1">
        <f>IFERROR(LOOKUP(2,1/SEARCH('реестры договоров'!$A$3:$A$380,B137),'реестры договоров'!$B$2:$B$379),"")</f>
        <v>165000</v>
      </c>
    </row>
    <row r="138" spans="1:7" x14ac:dyDescent="0.25">
      <c r="A138" s="14"/>
      <c r="B138" s="15" t="s">
        <v>310</v>
      </c>
      <c r="C138" s="17">
        <v>9300</v>
      </c>
      <c r="D138" s="1" t="str">
        <f>IF(ISNA(LOOKUP(2,1/SEARCH('реестры договоров'!$A$3:$A$12,B138))),"Не найден в каталоге","Есть")</f>
        <v>Не найден в каталоге</v>
      </c>
      <c r="E138" s="1" t="str">
        <f>LOOKUP(2,1/SEARCH('реестры договоров'!$A$3:$A$380,B138),'реестры договоров'!$A$3:$A$380)</f>
        <v>ЗСК-319/2022</v>
      </c>
      <c r="F138">
        <f>VLOOKUP(E138,'реестры договоров'!A:C,2,FALSE)</f>
        <v>9300</v>
      </c>
      <c r="G138" s="1">
        <f>IFERROR(LOOKUP(2,1/SEARCH('реестры договоров'!$A$3:$A$380,B138),'реестры договоров'!$B$2:$B$379),"")</f>
        <v>124525.8</v>
      </c>
    </row>
    <row r="139" spans="1:7" x14ac:dyDescent="0.25">
      <c r="A139" s="14"/>
      <c r="B139" s="15" t="s">
        <v>183</v>
      </c>
      <c r="C139" s="17">
        <v>101642.4</v>
      </c>
      <c r="D139" s="1" t="str">
        <f>IF(ISNA(LOOKUP(2,1/SEARCH('реестры договоров'!$A$3:$A$12,B139))),"Не найден в каталоге","Есть")</f>
        <v>Не найден в каталоге</v>
      </c>
      <c r="E139" s="1" t="str">
        <f>LOOKUP(2,1/SEARCH('реестры договоров'!$A$3:$A$380,B139),'реестры договоров'!$A$3:$A$380)</f>
        <v>ЗСК-329/2022</v>
      </c>
      <c r="F139">
        <f>VLOOKUP(E139,'реестры договоров'!A:C,2,FALSE)</f>
        <v>101642.4</v>
      </c>
      <c r="G139" s="1">
        <f>IFERROR(LOOKUP(2,1/SEARCH('реестры договоров'!$A$3:$A$380,B139),'реестры договоров'!$B$2:$B$379),"")</f>
        <v>54100</v>
      </c>
    </row>
    <row r="140" spans="1:7" x14ac:dyDescent="0.25">
      <c r="A140" s="14"/>
      <c r="B140" s="15" t="s">
        <v>287</v>
      </c>
      <c r="C140" s="17">
        <v>6800</v>
      </c>
      <c r="D140" s="1" t="str">
        <f>IF(ISNA(LOOKUP(2,1/SEARCH('реестры договоров'!$A$3:$A$12,B140))),"Не найден в каталоге","Есть")</f>
        <v>Не найден в каталоге</v>
      </c>
      <c r="E140" s="1" t="str">
        <f>LOOKUP(2,1/SEARCH('реестры договоров'!$A$3:$A$380,B140),'реестры договоров'!$A$3:$A$380)</f>
        <v>ЗСК-332/2022</v>
      </c>
      <c r="F140">
        <f>VLOOKUP(E140,'реестры договоров'!A:C,2,FALSE)</f>
        <v>6800</v>
      </c>
      <c r="G140" s="1">
        <f>IFERROR(LOOKUP(2,1/SEARCH('реестры договоров'!$A$3:$A$380,B140),'реестры договоров'!$B$2:$B$379),"")</f>
        <v>50000</v>
      </c>
    </row>
    <row r="141" spans="1:7" x14ac:dyDescent="0.25">
      <c r="A141" s="14"/>
      <c r="B141" s="15" t="s">
        <v>273</v>
      </c>
      <c r="C141" s="17">
        <v>64440</v>
      </c>
      <c r="D141" s="1" t="str">
        <f>IF(ISNA(LOOKUP(2,1/SEARCH('реестры договоров'!$A$3:$A$12,B141))),"Не найден в каталоге","Есть")</f>
        <v>Не найден в каталоге</v>
      </c>
      <c r="E141" s="1" t="str">
        <f>LOOKUP(2,1/SEARCH('реестры договоров'!$A$3:$A$380,B141),'реестры договоров'!$A$3:$A$380)</f>
        <v>ЗСК-335/2022</v>
      </c>
      <c r="F141">
        <f>VLOOKUP(E141,'реестры договоров'!A:C,2,FALSE)</f>
        <v>100000</v>
      </c>
      <c r="G141" s="1">
        <f>IFERROR(LOOKUP(2,1/SEARCH('реестры договоров'!$A$3:$A$380,B141),'реестры договоров'!$B$2:$B$379),"")</f>
        <v>10408</v>
      </c>
    </row>
    <row r="142" spans="1:7" x14ac:dyDescent="0.25">
      <c r="A142" s="14"/>
      <c r="B142" s="15" t="s">
        <v>218</v>
      </c>
      <c r="C142" s="17">
        <v>881769</v>
      </c>
      <c r="D142" s="1" t="str">
        <f>IF(ISNA(LOOKUP(2,1/SEARCH('реестры договоров'!$A$3:$A$12,B142))),"Не найден в каталоге","Есть")</f>
        <v>Не найден в каталоге</v>
      </c>
      <c r="E142" s="1" t="str">
        <f>LOOKUP(2,1/SEARCH('реестры договоров'!$A$3:$A$380,B142),'реестры договоров'!$A$3:$A$380)</f>
        <v>ЗСК-34/2022</v>
      </c>
      <c r="F142">
        <f>VLOOKUP(E142,'реестры договоров'!A:C,2,FALSE)</f>
        <v>1862570</v>
      </c>
      <c r="G142" s="1">
        <f>IFERROR(LOOKUP(2,1/SEARCH('реестры договоров'!$A$3:$A$380,B142),'реестры договоров'!$B$2:$B$379),"")</f>
        <v>41250</v>
      </c>
    </row>
    <row r="143" spans="1:7" x14ac:dyDescent="0.25">
      <c r="A143" s="14"/>
      <c r="B143" s="15" t="s">
        <v>59</v>
      </c>
      <c r="C143" s="17">
        <v>156000</v>
      </c>
      <c r="D143" s="1" t="str">
        <f>IF(ISNA(LOOKUP(2,1/SEARCH('реестры договоров'!$A$3:$A$12,B143))),"Не найден в каталоге","Есть")</f>
        <v>Не найден в каталоге</v>
      </c>
      <c r="E143" s="1" t="str">
        <f>LOOKUP(2,1/SEARCH('реестры договоров'!$A$3:$A$380,B143),'реестры договоров'!$A$3:$A$380)</f>
        <v>ЗСК-344/2022</v>
      </c>
      <c r="F143">
        <f>VLOOKUP(E143,'реестры договоров'!A:C,2,FALSE)</f>
        <v>156000</v>
      </c>
      <c r="G143" s="1">
        <f>IFERROR(LOOKUP(2,1/SEARCH('реестры договоров'!$A$3:$A$380,B143),'реестры договоров'!$B$2:$B$379),"")</f>
        <v>100000</v>
      </c>
    </row>
    <row r="144" spans="1:7" x14ac:dyDescent="0.25">
      <c r="A144" s="14"/>
      <c r="B144" s="15" t="s">
        <v>202</v>
      </c>
      <c r="C144" s="17">
        <v>693753</v>
      </c>
      <c r="D144" s="1" t="str">
        <f>IF(ISNA(LOOKUP(2,1/SEARCH('реестры договоров'!$A$3:$A$12,B144))),"Не найден в каталоге","Есть")</f>
        <v>Не найден в каталоге</v>
      </c>
      <c r="E144" s="1" t="str">
        <f>LOOKUP(2,1/SEARCH('реестры договоров'!$A$3:$A$380,B144),'реестры договоров'!$A$3:$A$380)</f>
        <v>ЗСК-35/2022</v>
      </c>
      <c r="F144">
        <f>VLOOKUP(E144,'реестры договоров'!A:C,2,FALSE)</f>
        <v>693753</v>
      </c>
      <c r="G144" s="1">
        <f>IFERROR(LOOKUP(2,1/SEARCH('реестры договоров'!$A$3:$A$380,B144),'реестры договоров'!$B$2:$B$379),"")</f>
        <v>1862570</v>
      </c>
    </row>
    <row r="145" spans="1:7" x14ac:dyDescent="0.25">
      <c r="A145" s="14"/>
      <c r="B145" s="15" t="s">
        <v>274</v>
      </c>
      <c r="C145" s="17">
        <v>97332</v>
      </c>
      <c r="D145" s="1" t="str">
        <f>IF(ISNA(LOOKUP(2,1/SEARCH('реестры договоров'!$A$3:$A$12,B145))),"Не найден в каталоге","Есть")</f>
        <v>Не найден в каталоге</v>
      </c>
      <c r="E145" s="1" t="str">
        <f>LOOKUP(2,1/SEARCH('реестры договоров'!$A$3:$A$380,B145),'реестры договоров'!$A$3:$A$380)</f>
        <v>ЗСК-352/2022</v>
      </c>
      <c r="F145">
        <f>VLOOKUP(E145,'реестры договоров'!A:C,2,FALSE)</f>
        <v>100000</v>
      </c>
      <c r="G145" s="1">
        <f>IFERROR(LOOKUP(2,1/SEARCH('реестры договоров'!$A$3:$A$380,B145),'реестры договоров'!$B$2:$B$379),"")</f>
        <v>18765</v>
      </c>
    </row>
    <row r="146" spans="1:7" x14ac:dyDescent="0.25">
      <c r="A146" s="14"/>
      <c r="B146" s="15" t="s">
        <v>344</v>
      </c>
      <c r="C146" s="17">
        <v>7276.8</v>
      </c>
      <c r="D146" s="1" t="str">
        <f>IF(ISNA(LOOKUP(2,1/SEARCH('реестры договоров'!$A$3:$A$12,B146))),"Не найден в каталоге","Есть")</f>
        <v>Не найден в каталоге</v>
      </c>
      <c r="E146" s="1" t="str">
        <f>LOOKUP(2,1/SEARCH('реестры договоров'!$A$3:$A$380,B146),'реестры договоров'!$A$3:$A$380)</f>
        <v>ЗСК-36/2022</v>
      </c>
      <c r="F146">
        <f>VLOOKUP(E146,'реестры договоров'!A:C,2,FALSE)</f>
        <v>100000</v>
      </c>
      <c r="G146" s="1">
        <f>IFERROR(LOOKUP(2,1/SEARCH('реестры договоров'!$A$3:$A$380,B146),'реестры договоров'!$B$2:$B$379),"")</f>
        <v>693753</v>
      </c>
    </row>
    <row r="147" spans="1:7" x14ac:dyDescent="0.25">
      <c r="A147" s="14"/>
      <c r="B147" s="15" t="s">
        <v>275</v>
      </c>
      <c r="C147" s="17">
        <v>16041.48</v>
      </c>
      <c r="D147" s="1" t="str">
        <f>IF(ISNA(LOOKUP(2,1/SEARCH('реестры договоров'!$A$3:$A$12,B147))),"Не найден в каталоге","Есть")</f>
        <v>Не найден в каталоге</v>
      </c>
      <c r="E147" s="1" t="str">
        <f>LOOKUP(2,1/SEARCH('реестры договоров'!$A$3:$A$380,B147),'реестры договоров'!$A$3:$A$380)</f>
        <v>ЗСК-362/2022</v>
      </c>
      <c r="F147">
        <f>VLOOKUP(E147,'реестры договоров'!A:C,2,FALSE)</f>
        <v>100000</v>
      </c>
      <c r="G147" s="1">
        <f>IFERROR(LOOKUP(2,1/SEARCH('реестры договоров'!$A$3:$A$380,B147),'реестры договоров'!$B$2:$B$379),"")</f>
        <v>0</v>
      </c>
    </row>
    <row r="148" spans="1:7" x14ac:dyDescent="0.25">
      <c r="A148" s="14"/>
      <c r="B148" s="15" t="s">
        <v>322</v>
      </c>
      <c r="C148" s="17">
        <v>180900</v>
      </c>
      <c r="D148" s="1" t="str">
        <f>IF(ISNA(LOOKUP(2,1/SEARCH('реестры договоров'!$A$3:$A$12,B148))),"Не найден в каталоге","Есть")</f>
        <v>Не найден в каталоге</v>
      </c>
      <c r="E148" s="1" t="str">
        <f>LOOKUP(2,1/SEARCH('реестры договоров'!$A$3:$A$380,B148),'реестры договоров'!$A$3:$A$380)</f>
        <v>ЗСК-37/2022</v>
      </c>
      <c r="F148">
        <f>VLOOKUP(E148,'реестры договоров'!A:C,2,FALSE)</f>
        <v>180900</v>
      </c>
      <c r="G148" s="1">
        <f>IFERROR(LOOKUP(2,1/SEARCH('реестры договоров'!$A$3:$A$380,B148),'реестры договоров'!$B$2:$B$379),"")</f>
        <v>100000</v>
      </c>
    </row>
    <row r="149" spans="1:7" x14ac:dyDescent="0.25">
      <c r="A149" s="14"/>
      <c r="B149" s="15" t="s">
        <v>277</v>
      </c>
      <c r="C149" s="17">
        <v>114507.5</v>
      </c>
      <c r="D149" s="1" t="str">
        <f>IF(ISNA(LOOKUP(2,1/SEARCH('реестры договоров'!$A$3:$A$12,B149))),"Не найден в каталоге","Есть")</f>
        <v>Не найден в каталоге</v>
      </c>
      <c r="E149" s="1" t="str">
        <f>LOOKUP(2,1/SEARCH('реестры договоров'!$A$3:$A$380,B149),'реестры договоров'!$A$3:$A$380)</f>
        <v>ЗСК-39/2022</v>
      </c>
      <c r="F149">
        <f>VLOOKUP(E149,'реестры договоров'!A:C,2,FALSE)</f>
        <v>229015</v>
      </c>
      <c r="G149" s="1">
        <f>IFERROR(LOOKUP(2,1/SEARCH('реестры договоров'!$A$3:$A$380,B149),'реестры договоров'!$B$2:$B$379),"")</f>
        <v>75940</v>
      </c>
    </row>
    <row r="150" spans="1:7" x14ac:dyDescent="0.25">
      <c r="A150" s="14"/>
      <c r="B150" s="15" t="s">
        <v>219</v>
      </c>
      <c r="C150" s="17">
        <v>1382500</v>
      </c>
      <c r="D150" s="1" t="str">
        <f>IF(ISNA(LOOKUP(2,1/SEARCH('реестры договоров'!$A$3:$A$12,B150))),"Не найден в каталоге","Есть")</f>
        <v>Есть</v>
      </c>
      <c r="E150" s="1" t="str">
        <f>LOOKUP(2,1/SEARCH('реестры договоров'!$A$3:$A$380,B150),'реестры договоров'!$A$3:$A$380)</f>
        <v>ЗСК-4/2022</v>
      </c>
      <c r="F150">
        <f>VLOOKUP(E150,'реестры договоров'!A:C,2,FALSE)</f>
        <v>1975000</v>
      </c>
      <c r="G150" s="1">
        <f>IFERROR(LOOKUP(2,1/SEARCH('реестры договоров'!$A$3:$A$380,B150),'реестры договоров'!$B$2:$B$379),"")</f>
        <v>245520</v>
      </c>
    </row>
    <row r="151" spans="1:7" x14ac:dyDescent="0.25">
      <c r="A151" s="14"/>
      <c r="B151" s="15" t="s">
        <v>57</v>
      </c>
      <c r="C151" s="17">
        <v>17980</v>
      </c>
      <c r="D151" s="1" t="str">
        <f>IF(ISNA(LOOKUP(2,1/SEARCH('реестры договоров'!$A$3:$A$12,B151))),"Не найден в каталоге","Есть")</f>
        <v>Не найден в каталоге</v>
      </c>
      <c r="E151" s="1" t="str">
        <f>LOOKUP(2,1/SEARCH('реестры договоров'!$A$3:$A$380,B151),'реестры договоров'!$A$3:$A$380)</f>
        <v>ЗСК-40/2022</v>
      </c>
      <c r="F151">
        <f>VLOOKUP(E151,'реестры договоров'!A:C,2,FALSE)</f>
        <v>300000</v>
      </c>
      <c r="G151" s="1">
        <f>IFERROR(LOOKUP(2,1/SEARCH('реестры договоров'!$A$3:$A$380,B151),'реестры договоров'!$B$2:$B$379),"")</f>
        <v>229015</v>
      </c>
    </row>
    <row r="152" spans="1:7" x14ac:dyDescent="0.25">
      <c r="A152" s="14"/>
      <c r="B152" s="15" t="s">
        <v>57</v>
      </c>
      <c r="C152" s="17">
        <v>102245</v>
      </c>
      <c r="D152" s="1" t="str">
        <f>IF(ISNA(LOOKUP(2,1/SEARCH('реестры договоров'!$A$3:$A$12,B152))),"Не найден в каталоге","Есть")</f>
        <v>Не найден в каталоге</v>
      </c>
      <c r="E152" s="1" t="str">
        <f>LOOKUP(2,1/SEARCH('реестры договоров'!$A$3:$A$380,B152),'реестры договоров'!$A$3:$A$380)</f>
        <v>ЗСК-40/2022</v>
      </c>
      <c r="F152">
        <f>VLOOKUP(E152,'реестры договоров'!A:C,2,FALSE)</f>
        <v>300000</v>
      </c>
      <c r="G152" s="1">
        <f>IFERROR(LOOKUP(2,1/SEARCH('реестры договоров'!$A$3:$A$380,B152),'реестры договоров'!$B$2:$B$379),"")</f>
        <v>229015</v>
      </c>
    </row>
    <row r="153" spans="1:7" x14ac:dyDescent="0.25">
      <c r="A153" s="14"/>
      <c r="B153" s="15" t="s">
        <v>205</v>
      </c>
      <c r="C153" s="17">
        <v>95568</v>
      </c>
      <c r="D153" s="1" t="str">
        <f>IF(ISNA(LOOKUP(2,1/SEARCH('реестры договоров'!$A$3:$A$12,B153))),"Не найден в каталоге","Есть")</f>
        <v>Не найден в каталоге</v>
      </c>
      <c r="E153" s="1" t="str">
        <f>LOOKUP(2,1/SEARCH('реестры договоров'!$A$3:$A$380,B153),'реестры договоров'!$A$3:$A$380)</f>
        <v>ЗСК-41/2022</v>
      </c>
      <c r="F153">
        <f>VLOOKUP(E153,'реестры договоров'!A:C,2,FALSE)</f>
        <v>95568</v>
      </c>
      <c r="G153" s="1">
        <f>IFERROR(LOOKUP(2,1/SEARCH('реестры договоров'!$A$3:$A$380,B153),'реестры договоров'!$B$2:$B$379),"")</f>
        <v>300000</v>
      </c>
    </row>
    <row r="154" spans="1:7" x14ac:dyDescent="0.25">
      <c r="A154" s="14"/>
      <c r="B154" s="15" t="s">
        <v>206</v>
      </c>
      <c r="C154" s="17">
        <v>75136</v>
      </c>
      <c r="D154" s="1" t="str">
        <f>IF(ISNA(LOOKUP(2,1/SEARCH('реестры договоров'!$A$3:$A$12,B154))),"Не найден в каталоге","Есть")</f>
        <v>Не найден в каталоге</v>
      </c>
      <c r="E154" s="1" t="str">
        <f>LOOKUP(2,1/SEARCH('реестры договоров'!$A$3:$A$380,B154),'реестры договоров'!$A$3:$A$380)</f>
        <v>ЗСК-44/2022</v>
      </c>
      <c r="F154">
        <f>VLOOKUP(E154,'реестры договоров'!A:C,2,FALSE)</f>
        <v>75136</v>
      </c>
      <c r="G154" s="1">
        <f>IFERROR(LOOKUP(2,1/SEARCH('реестры договоров'!$A$3:$A$380,B154),'реестры договоров'!$B$2:$B$379),"")</f>
        <v>55974</v>
      </c>
    </row>
    <row r="155" spans="1:7" x14ac:dyDescent="0.25">
      <c r="A155" s="14"/>
      <c r="B155" s="15" t="s">
        <v>227</v>
      </c>
      <c r="C155" s="17">
        <v>36000</v>
      </c>
      <c r="D155" s="1" t="str">
        <f>IF(ISNA(LOOKUP(2,1/SEARCH('реестры договоров'!$A$3:$A$12,B155))),"Не найден в каталоге","Есть")</f>
        <v>Не найден в каталоге</v>
      </c>
      <c r="E155" s="1" t="str">
        <f>LOOKUP(2,1/SEARCH('реестры договоров'!$A$3:$A$380,B155),'реестры договоров'!$A$3:$A$380)</f>
        <v>ЗСК-45/2022</v>
      </c>
      <c r="F155">
        <f>VLOOKUP(E155,'реестры договоров'!A:C,2,FALSE)</f>
        <v>300000</v>
      </c>
      <c r="G155" s="1">
        <f>IFERROR(LOOKUP(2,1/SEARCH('реестры договоров'!$A$3:$A$380,B155),'реестры договоров'!$B$2:$B$379),"")</f>
        <v>75136</v>
      </c>
    </row>
    <row r="156" spans="1:7" x14ac:dyDescent="0.25">
      <c r="A156" s="14"/>
      <c r="B156" s="15" t="s">
        <v>130</v>
      </c>
      <c r="C156" s="17">
        <v>69600</v>
      </c>
      <c r="D156" s="1" t="str">
        <f>IF(ISNA(LOOKUP(2,1/SEARCH('реестры договоров'!$A$3:$A$12,B156))),"Не найден в каталоге","Есть")</f>
        <v>Не найден в каталоге</v>
      </c>
      <c r="E156" s="1" t="str">
        <f>LOOKUP(2,1/SEARCH('реестры договоров'!$A$3:$A$380,B156),'реестры договоров'!$A$3:$A$380)</f>
        <v>ЗСК-46/2022</v>
      </c>
      <c r="F156">
        <f>VLOOKUP(E156,'реестры договоров'!A:C,2,FALSE)</f>
        <v>100000</v>
      </c>
      <c r="G156" s="1">
        <f>IFERROR(LOOKUP(2,1/SEARCH('реестры договоров'!$A$3:$A$380,B156),'реестры договоров'!$B$2:$B$379),"")</f>
        <v>300000</v>
      </c>
    </row>
    <row r="157" spans="1:7" x14ac:dyDescent="0.25">
      <c r="A157" s="14"/>
      <c r="B157" s="15" t="s">
        <v>240</v>
      </c>
      <c r="C157" s="17">
        <v>52800</v>
      </c>
      <c r="D157" s="1" t="str">
        <f>IF(ISNA(LOOKUP(2,1/SEARCH('реестры договоров'!$A$3:$A$12,B157))),"Не найден в каталоге","Есть")</f>
        <v>Не найден в каталоге</v>
      </c>
      <c r="E157" s="1" t="str">
        <f>LOOKUP(2,1/SEARCH('реестры договоров'!$A$3:$A$380,B157),'реестры договоров'!$A$3:$A$380)</f>
        <v>ЗСК-47/2022</v>
      </c>
      <c r="F157">
        <f>VLOOKUP(E157,'реестры договоров'!A:C,2,FALSE)</f>
        <v>100000</v>
      </c>
      <c r="G157" s="1">
        <f>IFERROR(LOOKUP(2,1/SEARCH('реестры договоров'!$A$3:$A$380,B157),'реестры договоров'!$B$2:$B$379),"")</f>
        <v>100000</v>
      </c>
    </row>
    <row r="158" spans="1:7" x14ac:dyDescent="0.25">
      <c r="A158" s="14"/>
      <c r="B158" s="15" t="s">
        <v>240</v>
      </c>
      <c r="C158" s="17">
        <v>47198</v>
      </c>
      <c r="D158" s="1" t="str">
        <f>IF(ISNA(LOOKUP(2,1/SEARCH('реестры договоров'!$A$3:$A$12,B158))),"Не найден в каталоге","Есть")</f>
        <v>Не найден в каталоге</v>
      </c>
      <c r="E158" s="1" t="str">
        <f>LOOKUP(2,1/SEARCH('реестры договоров'!$A$3:$A$380,B158),'реестры договоров'!$A$3:$A$380)</f>
        <v>ЗСК-47/2022</v>
      </c>
      <c r="F158">
        <f>VLOOKUP(E158,'реестры договоров'!A:C,2,FALSE)</f>
        <v>100000</v>
      </c>
      <c r="G158" s="1">
        <f>IFERROR(LOOKUP(2,1/SEARCH('реестры договоров'!$A$3:$A$380,B158),'реестры договоров'!$B$2:$B$379),"")</f>
        <v>100000</v>
      </c>
    </row>
    <row r="159" spans="1:7" x14ac:dyDescent="0.25">
      <c r="A159" s="14"/>
      <c r="B159" s="15" t="s">
        <v>70</v>
      </c>
      <c r="C159" s="17">
        <v>67415.039999999994</v>
      </c>
      <c r="D159" s="1" t="str">
        <f>IF(ISNA(LOOKUP(2,1/SEARCH('реестры договоров'!$A$3:$A$12,B159))),"Не найден в каталоге","Есть")</f>
        <v>Не найден в каталоге</v>
      </c>
      <c r="E159" s="1" t="str">
        <f>LOOKUP(2,1/SEARCH('реестры договоров'!$A$3:$A$380,B159),'реестры договоров'!$A$3:$A$380)</f>
        <v>ЗСК-48/2022</v>
      </c>
      <c r="F159">
        <f>VLOOKUP(E159,'реестры договоров'!A:C,2,FALSE)</f>
        <v>140000</v>
      </c>
      <c r="G159" s="1">
        <f>IFERROR(LOOKUP(2,1/SEARCH('реестры договоров'!$A$3:$A$380,B159),'реестры договоров'!$B$2:$B$379),"")</f>
        <v>100000</v>
      </c>
    </row>
    <row r="160" spans="1:7" x14ac:dyDescent="0.25">
      <c r="A160" s="14"/>
      <c r="B160" s="15" t="s">
        <v>306</v>
      </c>
      <c r="C160" s="17">
        <v>211010</v>
      </c>
      <c r="D160" s="1" t="str">
        <f>IF(ISNA(LOOKUP(2,1/SEARCH('реестры договоров'!$A$3:$A$12,B160))),"Не найден в каталоге","Есть")</f>
        <v>Не найден в каталоге</v>
      </c>
      <c r="E160" s="1" t="str">
        <f>LOOKUP(2,1/SEARCH('реестры договоров'!$A$3:$A$380,B160),'реестры договоров'!$A$3:$A$380)</f>
        <v>ЗСК-49/2022</v>
      </c>
      <c r="F160">
        <f>VLOOKUP(E160,'реестры договоров'!A:C,2,FALSE)</f>
        <v>211010</v>
      </c>
      <c r="G160" s="1">
        <f>IFERROR(LOOKUP(2,1/SEARCH('реестры договоров'!$A$3:$A$380,B160),'реестры договоров'!$B$2:$B$379),"")</f>
        <v>140000</v>
      </c>
    </row>
    <row r="161" spans="1:7" x14ac:dyDescent="0.25">
      <c r="A161" s="14"/>
      <c r="B161" s="15" t="s">
        <v>290</v>
      </c>
      <c r="C161" s="17">
        <v>22200</v>
      </c>
      <c r="D161" s="1" t="str">
        <f>IF(ISNA(LOOKUP(2,1/SEARCH('реестры договоров'!$A$3:$A$12,B161))),"Не найден в каталоге","Есть")</f>
        <v>Не найден в каталоге</v>
      </c>
      <c r="E161" s="1" t="str">
        <f>LOOKUP(2,1/SEARCH('реестры договоров'!$A$3:$A$380,B161),'реестры договоров'!$A$3:$A$380)</f>
        <v>ЗСК-50/2022</v>
      </c>
      <c r="F161">
        <f>VLOOKUP(E161,'реестры договоров'!A:C,2,FALSE)</f>
        <v>22000</v>
      </c>
      <c r="G161" s="1">
        <f>IFERROR(LOOKUP(2,1/SEARCH('реестры договоров'!$A$3:$A$380,B161),'реестры договоров'!$B$2:$B$379),"")</f>
        <v>211010</v>
      </c>
    </row>
    <row r="162" spans="1:7" x14ac:dyDescent="0.25">
      <c r="A162" s="14"/>
      <c r="B162" s="31" t="s">
        <v>911</v>
      </c>
      <c r="C162" s="17">
        <v>59400</v>
      </c>
      <c r="D162" s="1" t="str">
        <f>IF(ISNA(LOOKUP(2,1/SEARCH('реестры договоров'!$A$3:$A$12,B162))),"Не найден в каталоге","Есть")</f>
        <v>Не найден в каталоге</v>
      </c>
      <c r="E162" s="1" t="str">
        <f>LOOKUP(2,1/SEARCH('реестры договоров'!$A$3:$A$380,B162),'реестры договоров'!$A$3:$A$380)</f>
        <v>ЗСК-52/2022</v>
      </c>
      <c r="F162">
        <f>VLOOKUP(E162,'реестры договоров'!A:C,2,FALSE)</f>
        <v>100000</v>
      </c>
      <c r="G162" s="1">
        <f>IFERROR(LOOKUP(2,1/SEARCH('реестры договоров'!$A$3:$A$380,B162),'реестры договоров'!$B$2:$B$379),"")</f>
        <v>100000</v>
      </c>
    </row>
    <row r="163" spans="1:7" x14ac:dyDescent="0.25">
      <c r="A163" s="14"/>
      <c r="B163" s="31" t="s">
        <v>911</v>
      </c>
      <c r="C163" s="17">
        <v>40200</v>
      </c>
      <c r="D163" s="1" t="str">
        <f>IF(ISNA(LOOKUP(2,1/SEARCH('реестры договоров'!$A$3:$A$12,B163))),"Не найден в каталоге","Есть")</f>
        <v>Не найден в каталоге</v>
      </c>
      <c r="E163" s="1" t="str">
        <f>LOOKUP(2,1/SEARCH('реестры договоров'!$A$3:$A$380,B163),'реестры договоров'!$A$3:$A$380)</f>
        <v>ЗСК-52/2022</v>
      </c>
      <c r="F163">
        <f>VLOOKUP(E163,'реестры договоров'!A:C,2,FALSE)</f>
        <v>100000</v>
      </c>
      <c r="G163" s="1">
        <f>IFERROR(LOOKUP(2,1/SEARCH('реестры договоров'!$A$3:$A$380,B163),'реестры договоров'!$B$2:$B$379),"")</f>
        <v>100000</v>
      </c>
    </row>
    <row r="164" spans="1:7" x14ac:dyDescent="0.25">
      <c r="A164" s="14"/>
      <c r="B164" s="15" t="s">
        <v>131</v>
      </c>
      <c r="C164" s="17">
        <v>97600</v>
      </c>
      <c r="D164" s="1" t="str">
        <f>IF(ISNA(LOOKUP(2,1/SEARCH('реестры договоров'!$A$3:$A$12,B164))),"Не найден в каталоге","Есть")</f>
        <v>Не найден в каталоге</v>
      </c>
      <c r="E164" s="1" t="str">
        <f>LOOKUP(2,1/SEARCH('реестры договоров'!$A$3:$A$380,B164),'реестры договоров'!$A$3:$A$380)</f>
        <v>ЗСК-53/2022</v>
      </c>
      <c r="F164">
        <f>VLOOKUP(E164,'реестры договоров'!A:C,2,FALSE)</f>
        <v>100000</v>
      </c>
      <c r="G164" s="1">
        <f>IFERROR(LOOKUP(2,1/SEARCH('реестры договоров'!$A$3:$A$380,B164),'реестры договоров'!$B$2:$B$379),"")</f>
        <v>100000</v>
      </c>
    </row>
    <row r="165" spans="1:7" x14ac:dyDescent="0.25">
      <c r="A165" s="14"/>
      <c r="B165" s="15" t="s">
        <v>229</v>
      </c>
      <c r="C165" s="17">
        <v>42600</v>
      </c>
      <c r="D165" s="1" t="str">
        <f>IF(ISNA(LOOKUP(2,1/SEARCH('реестры договоров'!$A$3:$A$12,B165))),"Не найден в каталоге","Есть")</f>
        <v>Не найден в каталоге</v>
      </c>
      <c r="E165" s="1" t="str">
        <f>LOOKUP(2,1/SEARCH('реестры договоров'!$A$3:$A$380,B165),'реестры договоров'!$A$3:$A$380)</f>
        <v>ЗСК-56/2022</v>
      </c>
      <c r="F165">
        <f>VLOOKUP(E165,'реестры договоров'!A:C,2,FALSE)</f>
        <v>42600</v>
      </c>
      <c r="G165" s="1">
        <f>IFERROR(LOOKUP(2,1/SEARCH('реестры договоров'!$A$3:$A$380,B165),'реестры договоров'!$B$2:$B$379),"")</f>
        <v>100000</v>
      </c>
    </row>
    <row r="166" spans="1:7" x14ac:dyDescent="0.25">
      <c r="A166" s="14"/>
      <c r="B166" s="31" t="s">
        <v>910</v>
      </c>
      <c r="C166" s="17">
        <v>22749.35</v>
      </c>
      <c r="D166" s="1" t="str">
        <f>IF(ISNA(LOOKUP(2,1/SEARCH('реестры договоров'!$A$3:$A$12,B166))),"Не найден в каталоге","Есть")</f>
        <v>Не найден в каталоге</v>
      </c>
      <c r="E166" s="1" t="str">
        <f>LOOKUP(2,1/SEARCH('реестры договоров'!$A$3:$A$380,B166),'реестры договоров'!$A$3:$A$380)</f>
        <v>ЗСК-58/2022</v>
      </c>
      <c r="F166">
        <f>VLOOKUP(E166,'реестры договоров'!A:C,2,FALSE)</f>
        <v>42616.480000000003</v>
      </c>
      <c r="G166" s="1">
        <f>IFERROR(LOOKUP(2,1/SEARCH('реестры договоров'!$A$3:$A$380,B166),'реестры договоров'!$B$2:$B$379),"")</f>
        <v>8265</v>
      </c>
    </row>
    <row r="167" spans="1:7" x14ac:dyDescent="0.25">
      <c r="A167" s="14"/>
      <c r="B167" s="15" t="s">
        <v>207</v>
      </c>
      <c r="C167" s="17">
        <v>78489.42</v>
      </c>
      <c r="D167" s="1" t="str">
        <f>IF(ISNA(LOOKUP(2,1/SEARCH('реестры договоров'!$A$3:$A$12,B167))),"Не найден в каталоге","Есть")</f>
        <v>Не найден в каталоге</v>
      </c>
      <c r="E167" s="1" t="str">
        <f>LOOKUP(2,1/SEARCH('реестры договоров'!$A$3:$A$380,B167),'реестры договоров'!$A$3:$A$380)</f>
        <v>ЗСК-59/2022</v>
      </c>
      <c r="F167">
        <f>VLOOKUP(E167,'реестры договоров'!A:C,2,FALSE)</f>
        <v>156978.06</v>
      </c>
      <c r="G167" s="1">
        <f>IFERROR(LOOKUP(2,1/SEARCH('реестры договоров'!$A$3:$A$380,B167),'реестры договоров'!$B$2:$B$379),"")</f>
        <v>42616.480000000003</v>
      </c>
    </row>
    <row r="168" spans="1:7" x14ac:dyDescent="0.25">
      <c r="A168" s="14"/>
      <c r="B168" s="15" t="s">
        <v>181</v>
      </c>
      <c r="C168" s="17">
        <v>45000</v>
      </c>
      <c r="D168" s="1" t="str">
        <f>IF(ISNA(LOOKUP(2,1/SEARCH('реестры договоров'!$A$3:$A$12,B168))),"Не найден в каталоге","Есть")</f>
        <v>Есть</v>
      </c>
      <c r="E168" s="1" t="str">
        <f>LOOKUP(2,1/SEARCH('реестры договоров'!$A$3:$A$380,B168),'реестры договоров'!$A$3:$A$380)</f>
        <v>ЗСК-6/2022</v>
      </c>
      <c r="F168">
        <f>VLOOKUP(E168,'реестры договоров'!A:C,2,FALSE)</f>
        <v>45000</v>
      </c>
      <c r="G168" s="1">
        <f>IFERROR(LOOKUP(2,1/SEARCH('реестры договоров'!$A$3:$A$380,B168),'реестры договоров'!$B$2:$B$379),"")</f>
        <v>2790840</v>
      </c>
    </row>
    <row r="169" spans="1:7" x14ac:dyDescent="0.25">
      <c r="A169" s="14"/>
      <c r="B169" s="15" t="s">
        <v>132</v>
      </c>
      <c r="C169" s="17">
        <v>62000</v>
      </c>
      <c r="D169" s="1" t="str">
        <f>IF(ISNA(LOOKUP(2,1/SEARCH('реестры договоров'!$A$3:$A$12,B169))),"Не найден в каталоге","Есть")</f>
        <v>Не найден в каталоге</v>
      </c>
      <c r="E169" s="1" t="str">
        <f>LOOKUP(2,1/SEARCH('реестры договоров'!$A$3:$A$380,B169),'реестры договоров'!$A$3:$A$380)</f>
        <v>ЗСК-62/2022</v>
      </c>
      <c r="F169">
        <f>VLOOKUP(E169,'реестры договоров'!A:C,2,FALSE)</f>
        <v>62000</v>
      </c>
      <c r="G169" s="1">
        <f>IFERROR(LOOKUP(2,1/SEARCH('реестры договоров'!$A$3:$A$380,B169),'реестры договоров'!$B$2:$B$379),"")</f>
        <v>419510</v>
      </c>
    </row>
    <row r="170" spans="1:7" x14ac:dyDescent="0.25">
      <c r="A170" s="14"/>
      <c r="B170" s="15" t="s">
        <v>133</v>
      </c>
      <c r="C170" s="17">
        <v>62216.25</v>
      </c>
      <c r="D170" s="1" t="str">
        <f>IF(ISNA(LOOKUP(2,1/SEARCH('реестры договоров'!$A$3:$A$12,B170))),"Не найден в каталоге","Есть")</f>
        <v>Не найден в каталоге</v>
      </c>
      <c r="E170" s="1" t="str">
        <f>LOOKUP(2,1/SEARCH('реестры договоров'!$A$3:$A$380,B170),'реестры договоров'!$A$3:$A$380)</f>
        <v>ЗСК-62/2022</v>
      </c>
      <c r="F170">
        <f>VLOOKUP(E170,'реестры договоров'!A:C,2,FALSE)</f>
        <v>62000</v>
      </c>
      <c r="G170" s="1">
        <f>IFERROR(LOOKUP(2,1/SEARCH('реестры договоров'!$A$3:$A$380,B170),'реестры договоров'!$B$2:$B$379),"")</f>
        <v>419510</v>
      </c>
    </row>
    <row r="171" spans="1:7" ht="24" x14ac:dyDescent="0.25">
      <c r="A171" s="14"/>
      <c r="B171" s="15" t="s">
        <v>25</v>
      </c>
      <c r="C171" s="17">
        <v>2000000</v>
      </c>
      <c r="D171" s="1" t="str">
        <f>IF(ISNA(LOOKUP(2,1/SEARCH('реестры договоров'!$A$3:$A$12,B171))),"Не найден в каталоге","Есть")</f>
        <v>Не найден в каталоге</v>
      </c>
      <c r="E171" s="1" t="str">
        <f>LOOKUP(2,1/SEARCH('реестры договоров'!$A$3:$A$380,B171),'реестры договоров'!$A$3:$A$380)</f>
        <v>ЗСК-64/2022</v>
      </c>
      <c r="F171">
        <f>VLOOKUP(E171,'реестры договоров'!A:C,2,FALSE)</f>
        <v>4125234.08</v>
      </c>
      <c r="G171" s="1">
        <f>IFERROR(LOOKUP(2,1/SEARCH('реестры договоров'!$A$3:$A$380,B171),'реестры договоров'!$B$2:$B$379),"")</f>
        <v>62216.26</v>
      </c>
    </row>
    <row r="172" spans="1:7" x14ac:dyDescent="0.25">
      <c r="A172" s="14"/>
      <c r="B172" s="15" t="s">
        <v>135</v>
      </c>
      <c r="C172" s="17">
        <v>212436.46</v>
      </c>
      <c r="D172" s="1" t="str">
        <f>IF(ISNA(LOOKUP(2,1/SEARCH('реестры договоров'!$A$3:$A$12,B172))),"Не найден в каталоге","Есть")</f>
        <v>Не найден в каталоге</v>
      </c>
      <c r="E172" s="1" t="str">
        <f>LOOKUP(2,1/SEARCH('реестры договоров'!$A$3:$A$380,B172),'реестры договоров'!$A$3:$A$380)</f>
        <v>ЗСК-66/2022</v>
      </c>
      <c r="F172">
        <f>VLOOKUP(E172,'реестры договоров'!A:C,2,FALSE)</f>
        <v>424098.21</v>
      </c>
      <c r="G172" s="1">
        <f>IFERROR(LOOKUP(2,1/SEARCH('реестры договоров'!$A$3:$A$380,B172),'реестры договоров'!$B$2:$B$379),"")</f>
        <v>100000</v>
      </c>
    </row>
    <row r="173" spans="1:7" x14ac:dyDescent="0.25">
      <c r="A173" s="14"/>
      <c r="B173" s="15" t="s">
        <v>89</v>
      </c>
      <c r="C173" s="17">
        <v>405778</v>
      </c>
      <c r="D173" s="1" t="str">
        <f>IF(ISNA(LOOKUP(2,1/SEARCH('реестры договоров'!$A$3:$A$12,B173))),"Не найден в каталоге","Есть")</f>
        <v>Не найден в каталоге</v>
      </c>
      <c r="E173" s="1" t="str">
        <f>LOOKUP(2,1/SEARCH('реестры договоров'!$A$3:$A$380,B173),'реестры договоров'!$A$3:$A$380)</f>
        <v>ЗСК-68/2022</v>
      </c>
      <c r="F173">
        <f>VLOOKUP(E173,'реестры договоров'!A:C,2,FALSE)</f>
        <v>405778</v>
      </c>
      <c r="G173" s="1">
        <f>IFERROR(LOOKUP(2,1/SEARCH('реестры договоров'!$A$3:$A$380,B173),'реестры договоров'!$B$2:$B$379),"")</f>
        <v>11310</v>
      </c>
    </row>
    <row r="174" spans="1:7" x14ac:dyDescent="0.25">
      <c r="A174" s="14"/>
      <c r="B174" s="15" t="s">
        <v>136</v>
      </c>
      <c r="C174" s="17">
        <v>20540</v>
      </c>
      <c r="D174" s="1" t="str">
        <f>IF(ISNA(LOOKUP(2,1/SEARCH('реестры договоров'!$A$3:$A$12,B174))),"Не найден в каталоге","Есть")</f>
        <v>Не найден в каталоге</v>
      </c>
      <c r="E174" s="1" t="str">
        <f>LOOKUP(2,1/SEARCH('реестры договоров'!$A$3:$A$380,B174),'реестры договоров'!$A$3:$A$380)</f>
        <v>ЗСК-69/2022</v>
      </c>
      <c r="F174">
        <f>VLOOKUP(E174,'реестры договоров'!A:C,2,FALSE)</f>
        <v>100000</v>
      </c>
      <c r="G174" s="1">
        <f>IFERROR(LOOKUP(2,1/SEARCH('реестры договоров'!$A$3:$A$380,B174),'реестры договоров'!$B$2:$B$379),"")</f>
        <v>405778</v>
      </c>
    </row>
    <row r="175" spans="1:7" x14ac:dyDescent="0.25">
      <c r="A175" s="14"/>
      <c r="B175" s="15" t="s">
        <v>136</v>
      </c>
      <c r="C175" s="17">
        <v>61740</v>
      </c>
      <c r="D175" s="1" t="str">
        <f>IF(ISNA(LOOKUP(2,1/SEARCH('реестры договоров'!$A$3:$A$12,B175))),"Не найден в каталоге","Есть")</f>
        <v>Не найден в каталоге</v>
      </c>
      <c r="E175" s="1" t="str">
        <f>LOOKUP(2,1/SEARCH('реестры договоров'!$A$3:$A$380,B175),'реестры договоров'!$A$3:$A$380)</f>
        <v>ЗСК-69/2022</v>
      </c>
      <c r="F175">
        <f>VLOOKUP(E175,'реестры договоров'!A:C,2,FALSE)</f>
        <v>100000</v>
      </c>
      <c r="G175" s="1">
        <f>IFERROR(LOOKUP(2,1/SEARCH('реестры договоров'!$A$3:$A$380,B175),'реестры договоров'!$B$2:$B$379),"")</f>
        <v>405778</v>
      </c>
    </row>
    <row r="176" spans="1:7" x14ac:dyDescent="0.25">
      <c r="A176" s="14"/>
      <c r="B176" s="15" t="s">
        <v>188</v>
      </c>
      <c r="C176" s="17">
        <v>317537</v>
      </c>
      <c r="D176" s="1" t="str">
        <f>IF(ISNA(LOOKUP(2,1/SEARCH('реестры договоров'!$A$3:$A$12,B176))),"Не найден в каталоге","Есть")</f>
        <v>Не найден в каталоге</v>
      </c>
      <c r="E176" s="1" t="str">
        <f>LOOKUP(2,1/SEARCH('реестры договоров'!$A$3:$A$380,B176),'реестры договоров'!$A$3:$A$380)</f>
        <v>ЗСК-70/2022</v>
      </c>
      <c r="F176">
        <f>VLOOKUP(E176,'реестры договоров'!A:C,2,FALSE)</f>
        <v>453623</v>
      </c>
      <c r="G176" s="1">
        <f>IFERROR(LOOKUP(2,1/SEARCH('реестры договоров'!$A$3:$A$380,B176),'реестры договоров'!$B$2:$B$379),"")</f>
        <v>100000</v>
      </c>
    </row>
    <row r="177" spans="1:7" x14ac:dyDescent="0.25">
      <c r="A177" s="14"/>
      <c r="B177" s="15" t="s">
        <v>340</v>
      </c>
      <c r="C177" s="17">
        <v>90000</v>
      </c>
      <c r="D177" s="1" t="str">
        <f>IF(ISNA(LOOKUP(2,1/SEARCH('реестры договоров'!$A$3:$A$12,B177))),"Не найден в каталоге","Есть")</f>
        <v>Не найден в каталоге</v>
      </c>
      <c r="E177" s="1" t="str">
        <f>LOOKUP(2,1/SEARCH('реестры договоров'!$A$3:$A$380,B177),'реестры договоров'!$A$3:$A$380)</f>
        <v>ЗСК-71/2022</v>
      </c>
      <c r="F177">
        <f>VLOOKUP(E177,'реестры договоров'!A:C,2,FALSE)</f>
        <v>90000</v>
      </c>
      <c r="G177" s="1">
        <f>IFERROR(LOOKUP(2,1/SEARCH('реестры договоров'!$A$3:$A$380,B177),'реестры договоров'!$B$2:$B$379),"")</f>
        <v>453623</v>
      </c>
    </row>
    <row r="178" spans="1:7" x14ac:dyDescent="0.25">
      <c r="A178" s="14"/>
      <c r="B178" s="15" t="s">
        <v>341</v>
      </c>
      <c r="C178" s="17">
        <v>125400</v>
      </c>
      <c r="D178" s="1" t="str">
        <f>IF(ISNA(LOOKUP(2,1/SEARCH('реестры договоров'!$A$3:$A$12,B178))),"Не найден в каталоге","Есть")</f>
        <v>Не найден в каталоге</v>
      </c>
      <c r="E178" s="1" t="str">
        <f>LOOKUP(2,1/SEARCH('реестры договоров'!$A$3:$A$380,B178),'реестры договоров'!$A$3:$A$380)</f>
        <v>ЗСК-72/2022</v>
      </c>
      <c r="F178">
        <f>VLOOKUP(E178,'реестры договоров'!A:C,2,FALSE)</f>
        <v>300000</v>
      </c>
      <c r="G178" s="1">
        <f>IFERROR(LOOKUP(2,1/SEARCH('реестры договоров'!$A$3:$A$380,B178),'реестры договоров'!$B$2:$B$379),"")</f>
        <v>90000</v>
      </c>
    </row>
    <row r="179" spans="1:7" x14ac:dyDescent="0.25">
      <c r="A179" s="14"/>
      <c r="B179" s="15" t="s">
        <v>137</v>
      </c>
      <c r="C179" s="17">
        <v>94800</v>
      </c>
      <c r="D179" s="1" t="str">
        <f>IF(ISNA(LOOKUP(2,1/SEARCH('реестры договоров'!$A$3:$A$12,B179))),"Не найден в каталоге","Есть")</f>
        <v>Не найден в каталоге</v>
      </c>
      <c r="E179" s="1" t="str">
        <f>LOOKUP(2,1/SEARCH('реестры договоров'!$A$3:$A$380,B179),'реестры договоров'!$A$3:$A$380)</f>
        <v>ЗСК-73/2022</v>
      </c>
      <c r="F179">
        <f>VLOOKUP(E179,'реестры договоров'!A:C,2,FALSE)</f>
        <v>97700</v>
      </c>
      <c r="G179" s="1">
        <f>IFERROR(LOOKUP(2,1/SEARCH('реестры договоров'!$A$3:$A$380,B179),'реестры договоров'!$B$2:$B$379),"")</f>
        <v>300000</v>
      </c>
    </row>
    <row r="180" spans="1:7" x14ac:dyDescent="0.25">
      <c r="A180" s="14"/>
      <c r="B180" s="15" t="s">
        <v>138</v>
      </c>
      <c r="C180" s="17">
        <v>95400</v>
      </c>
      <c r="D180" s="1" t="str">
        <f>IF(ISNA(LOOKUP(2,1/SEARCH('реестры договоров'!$A$3:$A$12,B180))),"Не найден в каталоге","Есть")</f>
        <v>Не найден в каталоге</v>
      </c>
      <c r="E180" s="1" t="str">
        <f>LOOKUP(2,1/SEARCH('реестры договоров'!$A$3:$A$380,B180),'реестры договоров'!$A$3:$A$380)</f>
        <v>ЗСК-74/2022</v>
      </c>
      <c r="F180">
        <f>VLOOKUP(E180,'реестры договоров'!A:C,2,FALSE)</f>
        <v>100000</v>
      </c>
      <c r="G180" s="1">
        <f>IFERROR(LOOKUP(2,1/SEARCH('реестры договоров'!$A$3:$A$380,B180),'реестры договоров'!$B$2:$B$379),"")</f>
        <v>97700</v>
      </c>
    </row>
    <row r="181" spans="1:7" x14ac:dyDescent="0.25">
      <c r="A181" s="14"/>
      <c r="B181" s="15" t="s">
        <v>90</v>
      </c>
      <c r="C181" s="17">
        <v>93620</v>
      </c>
      <c r="D181" s="1" t="str">
        <f>IF(ISNA(LOOKUP(2,1/SEARCH('реестры договоров'!$A$3:$A$12,B181))),"Не найден в каталоге","Есть")</f>
        <v>Не найден в каталоге</v>
      </c>
      <c r="E181" s="1" t="str">
        <f>LOOKUP(2,1/SEARCH('реестры договоров'!$A$3:$A$380,B181),'реестры договоров'!$A$3:$A$380)</f>
        <v>ЗСК-75/2022</v>
      </c>
      <c r="F181">
        <f>VLOOKUP(E181,'реестры договоров'!A:C,2,FALSE)</f>
        <v>100000</v>
      </c>
      <c r="G181" s="1">
        <f>IFERROR(LOOKUP(2,1/SEARCH('реестры договоров'!$A$3:$A$380,B181),'реестры договоров'!$B$2:$B$379),"")</f>
        <v>100000</v>
      </c>
    </row>
    <row r="182" spans="1:7" x14ac:dyDescent="0.25">
      <c r="A182" s="14"/>
      <c r="B182" s="15" t="s">
        <v>234</v>
      </c>
      <c r="C182" s="17">
        <v>16668.16</v>
      </c>
      <c r="D182" s="1" t="str">
        <f>IF(ISNA(LOOKUP(2,1/SEARCH('реестры договоров'!$A$3:$A$12,B182))),"Не найден в каталоге","Есть")</f>
        <v>Не найден в каталоге</v>
      </c>
      <c r="E182" s="1" t="str">
        <f>LOOKUP(2,1/SEARCH('реестры договоров'!$A$3:$A$380,B182),'реестры договоров'!$A$3:$A$380)</f>
        <v>ЗСК-76/2022</v>
      </c>
      <c r="F182">
        <f>VLOOKUP(E182,'реестры договоров'!A:C,2,FALSE)</f>
        <v>16668.16</v>
      </c>
      <c r="G182" s="1">
        <f>IFERROR(LOOKUP(2,1/SEARCH('реестры договоров'!$A$3:$A$380,B182),'реестры договоров'!$B$2:$B$379),"")</f>
        <v>100000</v>
      </c>
    </row>
    <row r="183" spans="1:7" x14ac:dyDescent="0.25">
      <c r="A183" s="14"/>
      <c r="B183" s="15" t="s">
        <v>139</v>
      </c>
      <c r="C183" s="17">
        <v>1184839.3500000001</v>
      </c>
      <c r="D183" s="1" t="str">
        <f>IF(ISNA(LOOKUP(2,1/SEARCH('реестры договоров'!$A$3:$A$12,B183))),"Не найден в каталоге","Есть")</f>
        <v>Не найден в каталоге</v>
      </c>
      <c r="E183" s="1" t="str">
        <f>LOOKUP(2,1/SEARCH('реестры договоров'!$A$3:$A$380,B183),'реестры договоров'!$A$3:$A$380)</f>
        <v>ЗСК-77/2022</v>
      </c>
      <c r="F183">
        <f>VLOOKUP(E183,'реестры договоров'!A:C,2,FALSE)</f>
        <v>1981785</v>
      </c>
      <c r="G183" s="1">
        <f>IFERROR(LOOKUP(2,1/SEARCH('реестры договоров'!$A$3:$A$380,B183),'реестры договоров'!$B$2:$B$379),"")</f>
        <v>16668.16</v>
      </c>
    </row>
    <row r="184" spans="1:7" x14ac:dyDescent="0.25">
      <c r="A184" s="14"/>
      <c r="B184" s="15" t="s">
        <v>139</v>
      </c>
      <c r="C184" s="17">
        <v>352963</v>
      </c>
      <c r="D184" s="1" t="str">
        <f>IF(ISNA(LOOKUP(2,1/SEARCH('реестры договоров'!$A$3:$A$12,B184))),"Не найден в каталоге","Есть")</f>
        <v>Не найден в каталоге</v>
      </c>
      <c r="E184" s="1" t="str">
        <f>LOOKUP(2,1/SEARCH('реестры договоров'!$A$3:$A$380,B184),'реестры договоров'!$A$3:$A$380)</f>
        <v>ЗСК-77/2022</v>
      </c>
      <c r="F184">
        <f>VLOOKUP(E184,'реестры договоров'!A:C,2,FALSE)</f>
        <v>1981785</v>
      </c>
      <c r="G184" s="1">
        <f>IFERROR(LOOKUP(2,1/SEARCH('реестры договоров'!$A$3:$A$380,B184),'реестры договоров'!$B$2:$B$379),"")</f>
        <v>16668.16</v>
      </c>
    </row>
    <row r="185" spans="1:7" x14ac:dyDescent="0.25">
      <c r="A185" s="14"/>
      <c r="B185" s="15" t="s">
        <v>178</v>
      </c>
      <c r="C185" s="17">
        <v>260438</v>
      </c>
      <c r="D185" s="1" t="str">
        <f>IF(ISNA(LOOKUP(2,1/SEARCH('реестры договоров'!$A$3:$A$12,B185))),"Не найден в каталоге","Есть")</f>
        <v>Не найден в каталоге</v>
      </c>
      <c r="E185" s="1" t="str">
        <f>LOOKUP(2,1/SEARCH('реестры договоров'!$A$3:$A$380,B185),'реестры договоров'!$A$3:$A$380)</f>
        <v>ЗСК-78/2022</v>
      </c>
      <c r="F185">
        <f>VLOOKUP(E185,'реестры договоров'!A:C,2,FALSE)</f>
        <v>4284522</v>
      </c>
      <c r="G185" s="1">
        <f>IFERROR(LOOKUP(2,1/SEARCH('реестры договоров'!$A$3:$A$380,B185),'реестры договоров'!$B$2:$B$379),"")</f>
        <v>1981785</v>
      </c>
    </row>
    <row r="186" spans="1:7" x14ac:dyDescent="0.25">
      <c r="A186" s="14"/>
      <c r="B186" s="15" t="s">
        <v>140</v>
      </c>
      <c r="C186" s="17">
        <v>575360</v>
      </c>
      <c r="D186" s="1" t="str">
        <f>IF(ISNA(LOOKUP(2,1/SEARCH('реестры договоров'!$A$3:$A$12,B186))),"Не найден в каталоге","Есть")</f>
        <v>Не найден в каталоге</v>
      </c>
      <c r="E186" s="1" t="str">
        <f>LOOKUP(2,1/SEARCH('реестры договоров'!$A$3:$A$380,B186),'реестры договоров'!$A$3:$A$380)</f>
        <v>ЗСК-79/2022</v>
      </c>
      <c r="F186">
        <f>VLOOKUP(E186,'реестры договоров'!A:C,2,FALSE)</f>
        <v>1038760</v>
      </c>
      <c r="G186" s="1">
        <f>IFERROR(LOOKUP(2,1/SEARCH('реестры договоров'!$A$3:$A$380,B186),'реестры договоров'!$B$2:$B$379),"")</f>
        <v>4284522</v>
      </c>
    </row>
    <row r="187" spans="1:7" x14ac:dyDescent="0.25">
      <c r="A187" s="14"/>
      <c r="B187" s="15" t="s">
        <v>28</v>
      </c>
      <c r="C187" s="17">
        <v>733950</v>
      </c>
      <c r="D187" s="1" t="str">
        <f>IF(ISNA(LOOKUP(2,1/SEARCH('реестры договоров'!$A$3:$A$12,B187))),"Не найден в каталоге","Есть")</f>
        <v>Есть</v>
      </c>
      <c r="E187" s="1" t="str">
        <f>LOOKUP(2,1/SEARCH('реестры договоров'!$A$3:$A$380,B187),'реестры договоров'!$A$3:$A$380)</f>
        <v>ЗСК-8/2022</v>
      </c>
      <c r="F187">
        <f>VLOOKUP(E187,'реестры договоров'!A:C,2,FALSE)</f>
        <v>807345</v>
      </c>
      <c r="G187" s="1">
        <f>IFERROR(LOOKUP(2,1/SEARCH('реестры договоров'!$A$3:$A$380,B187),'реестры договоров'!$B$2:$B$379),"")</f>
        <v>163590</v>
      </c>
    </row>
    <row r="188" spans="1:7" x14ac:dyDescent="0.25">
      <c r="A188" s="14"/>
      <c r="B188" s="15" t="s">
        <v>251</v>
      </c>
      <c r="C188" s="17">
        <v>98919</v>
      </c>
      <c r="D188" s="1" t="str">
        <f>IF(ISNA(LOOKUP(2,1/SEARCH('реестры договоров'!$A$3:$A$12,B188))),"Не найден в каталоге","Есть")</f>
        <v>Не найден в каталоге</v>
      </c>
      <c r="E188" s="1" t="str">
        <f>LOOKUP(2,1/SEARCH('реестры договоров'!$A$3:$A$380,B188),'реестры договоров'!$A$3:$A$380)</f>
        <v>ЗСК-80/2022</v>
      </c>
      <c r="F188">
        <f>VLOOKUP(E188,'реестры договоров'!A:C,2,FALSE)</f>
        <v>100000</v>
      </c>
      <c r="G188" s="1">
        <f>IFERROR(LOOKUP(2,1/SEARCH('реестры договоров'!$A$3:$A$380,B188),'реестры договоров'!$B$2:$B$379),"")</f>
        <v>1038760</v>
      </c>
    </row>
    <row r="189" spans="1:7" x14ac:dyDescent="0.25">
      <c r="A189" s="14"/>
      <c r="B189" s="15" t="s">
        <v>141</v>
      </c>
      <c r="C189" s="17">
        <v>44538.05</v>
      </c>
      <c r="D189" s="1" t="str">
        <f>IF(ISNA(LOOKUP(2,1/SEARCH('реестры договоров'!$A$3:$A$12,B189))),"Не найден в каталоге","Есть")</f>
        <v>Не найден в каталоге</v>
      </c>
      <c r="E189" s="1" t="str">
        <f>LOOKUP(2,1/SEARCH('реестры договоров'!$A$3:$A$380,B189),'реестры договоров'!$A$3:$A$380)</f>
        <v>ЗСК-81/2022</v>
      </c>
      <c r="F189">
        <f>VLOOKUP(E189,'реестры договоров'!A:C,2,FALSE)</f>
        <v>57344.35</v>
      </c>
      <c r="G189" s="1">
        <f>IFERROR(LOOKUP(2,1/SEARCH('реестры договоров'!$A$3:$A$380,B189),'реестры договоров'!$B$2:$B$379),"")</f>
        <v>100000</v>
      </c>
    </row>
    <row r="190" spans="1:7" x14ac:dyDescent="0.25">
      <c r="A190" s="14"/>
      <c r="B190" s="15" t="s">
        <v>208</v>
      </c>
      <c r="C190" s="17">
        <v>1373718</v>
      </c>
      <c r="D190" s="1" t="str">
        <f>IF(ISNA(LOOKUP(2,1/SEARCH('реестры договоров'!$A$3:$A$12,B190))),"Не найден в каталоге","Есть")</f>
        <v>Не найден в каталоге</v>
      </c>
      <c r="E190" s="1" t="str">
        <f>LOOKUP(2,1/SEARCH('реестры договоров'!$A$3:$A$380,B190),'реестры договоров'!$A$3:$A$380)</f>
        <v>ЗСК-82/2022</v>
      </c>
      <c r="F190">
        <f>VLOOKUP(E190,'реестры договоров'!A:C,2,FALSE)</f>
        <v>1962018</v>
      </c>
      <c r="G190" s="1">
        <f>IFERROR(LOOKUP(2,1/SEARCH('реестры договоров'!$A$3:$A$380,B190),'реестры договоров'!$B$2:$B$379),"")</f>
        <v>57344.35</v>
      </c>
    </row>
    <row r="191" spans="1:7" x14ac:dyDescent="0.25">
      <c r="A191" s="14"/>
      <c r="B191" s="15" t="s">
        <v>231</v>
      </c>
      <c r="C191" s="17">
        <v>1950</v>
      </c>
      <c r="D191" s="1" t="str">
        <f>IF(ISNA(LOOKUP(2,1/SEARCH('реестры договоров'!$A$3:$A$12,B191))),"Не найден в каталоге","Есть")</f>
        <v>Не найден в каталоге</v>
      </c>
      <c r="E191" s="1" t="str">
        <f>LOOKUP(2,1/SEARCH('реестры договоров'!$A$3:$A$380,B191),'реестры договоров'!$A$3:$A$380)</f>
        <v>ЗСК-83/2022</v>
      </c>
      <c r="F191">
        <f>VLOOKUP(E191,'реестры договоров'!A:C,2,FALSE)</f>
        <v>1950</v>
      </c>
      <c r="G191" s="1">
        <f>IFERROR(LOOKUP(2,1/SEARCH('реестры договоров'!$A$3:$A$380,B191),'реестры договоров'!$B$2:$B$379),"")</f>
        <v>1962018</v>
      </c>
    </row>
    <row r="192" spans="1:7" x14ac:dyDescent="0.25">
      <c r="A192" s="14"/>
      <c r="B192" s="15" t="s">
        <v>56</v>
      </c>
      <c r="C192" s="17">
        <v>66710</v>
      </c>
      <c r="D192" s="1" t="str">
        <f>IF(ISNA(LOOKUP(2,1/SEARCH('реестры договоров'!$A$3:$A$12,B192))),"Не найден в каталоге","Есть")</f>
        <v>Не найден в каталоге</v>
      </c>
      <c r="E192" s="1" t="str">
        <f>LOOKUP(2,1/SEARCH('реестры договоров'!$A$3:$A$380,B192),'реестры договоров'!$A$3:$A$380)</f>
        <v>ЗСК-84/2022</v>
      </c>
      <c r="F192">
        <f>VLOOKUP(E192,'реестры договоров'!A:C,2,FALSE)</f>
        <v>100000</v>
      </c>
      <c r="G192" s="1">
        <f>IFERROR(LOOKUP(2,1/SEARCH('реестры договоров'!$A$3:$A$380,B192),'реестры договоров'!$B$2:$B$379),"")</f>
        <v>1950</v>
      </c>
    </row>
    <row r="193" spans="1:7" x14ac:dyDescent="0.25">
      <c r="A193" s="14"/>
      <c r="B193" s="15" t="s">
        <v>56</v>
      </c>
      <c r="C193" s="17">
        <v>27390</v>
      </c>
      <c r="D193" s="1" t="str">
        <f>IF(ISNA(LOOKUP(2,1/SEARCH('реестры договоров'!$A$3:$A$12,B193))),"Не найден в каталоге","Есть")</f>
        <v>Не найден в каталоге</v>
      </c>
      <c r="E193" s="1" t="str">
        <f>LOOKUP(2,1/SEARCH('реестры договоров'!$A$3:$A$380,B193),'реестры договоров'!$A$3:$A$380)</f>
        <v>ЗСК-84/2022</v>
      </c>
      <c r="F193">
        <f>VLOOKUP(E193,'реестры договоров'!A:C,2,FALSE)</f>
        <v>100000</v>
      </c>
      <c r="G193" s="1">
        <f>IFERROR(LOOKUP(2,1/SEARCH('реестры договоров'!$A$3:$A$380,B193),'реестры договоров'!$B$2:$B$379),"")</f>
        <v>1950</v>
      </c>
    </row>
    <row r="194" spans="1:7" x14ac:dyDescent="0.25">
      <c r="A194" s="14"/>
      <c r="B194" s="15" t="s">
        <v>323</v>
      </c>
      <c r="C194" s="17">
        <v>96000</v>
      </c>
      <c r="D194" s="1" t="str">
        <f>IF(ISNA(LOOKUP(2,1/SEARCH('реестры договоров'!$A$3:$A$12,B194))),"Не найден в каталоге","Есть")</f>
        <v>Не найден в каталоге</v>
      </c>
      <c r="E194" s="1" t="str">
        <f>LOOKUP(2,1/SEARCH('реестры договоров'!$A$3:$A$380,B194),'реестры договоров'!$A$3:$A$380)</f>
        <v>ЗСК-85/2022</v>
      </c>
      <c r="F194">
        <f>VLOOKUP(E194,'реестры договоров'!A:C,2,FALSE)</f>
        <v>100000</v>
      </c>
      <c r="G194" s="1">
        <f>IFERROR(LOOKUP(2,1/SEARCH('реестры договоров'!$A$3:$A$380,B194),'реестры договоров'!$B$2:$B$379),"")</f>
        <v>100000</v>
      </c>
    </row>
    <row r="195" spans="1:7" x14ac:dyDescent="0.25">
      <c r="A195" s="14"/>
      <c r="B195" s="15" t="s">
        <v>142</v>
      </c>
      <c r="C195" s="17">
        <v>102400</v>
      </c>
      <c r="D195" s="1" t="str">
        <f>IF(ISNA(LOOKUP(2,1/SEARCH('реестры договоров'!$A$3:$A$12,B195))),"Не найден в каталоге","Есть")</f>
        <v>Не найден в каталоге</v>
      </c>
      <c r="E195" s="1" t="str">
        <f>LOOKUP(2,1/SEARCH('реестры договоров'!$A$3:$A$380,B195),'реестры договоров'!$A$3:$A$380)</f>
        <v>ЗСК-86/2022</v>
      </c>
      <c r="F195">
        <f>VLOOKUP(E195,'реестры договоров'!A:C,2,FALSE)</f>
        <v>100000</v>
      </c>
      <c r="G195" s="1">
        <f>IFERROR(LOOKUP(2,1/SEARCH('реестры договоров'!$A$3:$A$380,B195),'реестры договоров'!$B$2:$B$379),"")</f>
        <v>100000</v>
      </c>
    </row>
    <row r="196" spans="1:7" x14ac:dyDescent="0.25">
      <c r="A196" s="14"/>
      <c r="B196" s="15" t="s">
        <v>143</v>
      </c>
      <c r="C196" s="17">
        <v>72000</v>
      </c>
      <c r="D196" s="1" t="str">
        <f>IF(ISNA(LOOKUP(2,1/SEARCH('реестры договоров'!$A$3:$A$12,B196))),"Не найден в каталоге","Есть")</f>
        <v>Не найден в каталоге</v>
      </c>
      <c r="E196" s="1" t="str">
        <f>LOOKUP(2,1/SEARCH('реестры договоров'!$A$3:$A$380,B196),'реестры договоров'!$A$3:$A$380)</f>
        <v>ЗСК-87/2022</v>
      </c>
      <c r="F196">
        <f>VLOOKUP(E196,'реестры договоров'!A:C,2,FALSE)</f>
        <v>300000</v>
      </c>
      <c r="G196" s="1">
        <f>IFERROR(LOOKUP(2,1/SEARCH('реестры договоров'!$A$3:$A$380,B196),'реестры договоров'!$B$2:$B$379),"")</f>
        <v>100000</v>
      </c>
    </row>
    <row r="197" spans="1:7" x14ac:dyDescent="0.25">
      <c r="A197" s="14"/>
      <c r="B197" s="15" t="s">
        <v>143</v>
      </c>
      <c r="C197" s="17">
        <v>8000</v>
      </c>
      <c r="D197" s="1" t="str">
        <f>IF(ISNA(LOOKUP(2,1/SEARCH('реестры договоров'!$A$3:$A$12,B197))),"Не найден в каталоге","Есть")</f>
        <v>Не найден в каталоге</v>
      </c>
      <c r="E197" s="1" t="str">
        <f>LOOKUP(2,1/SEARCH('реестры договоров'!$A$3:$A$380,B197),'реестры договоров'!$A$3:$A$380)</f>
        <v>ЗСК-87/2022</v>
      </c>
      <c r="F197">
        <f>VLOOKUP(E197,'реестры договоров'!A:C,2,FALSE)</f>
        <v>300000</v>
      </c>
      <c r="G197" s="1">
        <f>IFERROR(LOOKUP(2,1/SEARCH('реестры договоров'!$A$3:$A$380,B197),'реестры договоров'!$B$2:$B$379),"")</f>
        <v>100000</v>
      </c>
    </row>
    <row r="198" spans="1:7" x14ac:dyDescent="0.25">
      <c r="A198" s="14"/>
      <c r="B198" s="15" t="s">
        <v>282</v>
      </c>
      <c r="C198" s="17">
        <v>327750</v>
      </c>
      <c r="D198" s="1" t="str">
        <f>IF(ISNA(LOOKUP(2,1/SEARCH('реестры договоров'!$A$3:$A$12,B198))),"Не найден в каталоге","Есть")</f>
        <v>Не найден в каталоге</v>
      </c>
      <c r="E198" s="1" t="str">
        <f>LOOKUP(2,1/SEARCH('реестры договоров'!$A$3:$A$380,B198),'реестры договоров'!$A$3:$A$380)</f>
        <v>ЗСК-88/2022</v>
      </c>
      <c r="F198">
        <f>VLOOKUP(E198,'реестры договоров'!A:C,2,FALSE)</f>
        <v>546407</v>
      </c>
      <c r="G198" s="1">
        <f>IFERROR(LOOKUP(2,1/SEARCH('реестры договоров'!$A$3:$A$380,B198),'реестры договоров'!$B$2:$B$379),"")</f>
        <v>300000</v>
      </c>
    </row>
    <row r="199" spans="1:7" x14ac:dyDescent="0.25">
      <c r="A199" s="14"/>
      <c r="B199" s="15" t="s">
        <v>144</v>
      </c>
      <c r="C199" s="17">
        <v>253329.15</v>
      </c>
      <c r="D199" s="1" t="str">
        <f>IF(ISNA(LOOKUP(2,1/SEARCH('реестры договоров'!$A$3:$A$12,B199))),"Не найден в каталоге","Есть")</f>
        <v>Не найден в каталоге</v>
      </c>
      <c r="E199" s="1" t="str">
        <f>LOOKUP(2,1/SEARCH('реестры договоров'!$A$3:$A$380,B199),'реестры договоров'!$A$3:$A$380)</f>
        <v>ЗСК-91/2022</v>
      </c>
      <c r="F199">
        <f>VLOOKUP(E199,'реестры договоров'!A:C,2,FALSE)</f>
        <v>506658.3</v>
      </c>
      <c r="G199" s="1">
        <f>IFERROR(LOOKUP(2,1/SEARCH('реестры договоров'!$A$3:$A$380,B199),'реестры договоров'!$B$2:$B$379),"")</f>
        <v>75337.55</v>
      </c>
    </row>
    <row r="200" spans="1:7" x14ac:dyDescent="0.25">
      <c r="A200" s="14"/>
      <c r="B200" s="15" t="s">
        <v>144</v>
      </c>
      <c r="C200" s="17">
        <v>253329.15</v>
      </c>
      <c r="D200" s="1" t="str">
        <f>IF(ISNA(LOOKUP(2,1/SEARCH('реестры договоров'!$A$3:$A$12,B200))),"Не найден в каталоге","Есть")</f>
        <v>Не найден в каталоге</v>
      </c>
      <c r="E200" s="1" t="str">
        <f>LOOKUP(2,1/SEARCH('реестры договоров'!$A$3:$A$380,B200),'реестры договоров'!$A$3:$A$380)</f>
        <v>ЗСК-91/2022</v>
      </c>
      <c r="F200">
        <f>VLOOKUP(E200,'реестры договоров'!A:C,2,FALSE)</f>
        <v>506658.3</v>
      </c>
      <c r="G200" s="1">
        <f>IFERROR(LOOKUP(2,1/SEARCH('реестры договоров'!$A$3:$A$380,B200),'реестры договоров'!$B$2:$B$379),"")</f>
        <v>75337.55</v>
      </c>
    </row>
    <row r="201" spans="1:7" x14ac:dyDescent="0.25">
      <c r="A201" s="9"/>
      <c r="B201" s="13" t="s">
        <v>7</v>
      </c>
      <c r="C201" s="12">
        <v>21377558.030000001</v>
      </c>
      <c r="D201" s="1" t="str">
        <f>IF(ISNA(LOOKUP(2,1/SEARCH('реестры договоров'!$A$3:$A$12,B201))),"Не найден в каталоге","Есть")</f>
        <v>Не найден в каталоге</v>
      </c>
      <c r="E201" s="1" t="e">
        <f>LOOKUP(2,1/SEARCH('реестры договоров'!A2:A380,B201),'реестры договоров'!A2:A380)</f>
        <v>#N/A</v>
      </c>
      <c r="F201" s="37" t="str">
        <f>IFERROR(LOOKUP(2,1/SEARCH('реестры договоров'!$A$3:$A$12,B201),'реестры договоров'!$A$3:$A$12),"Нет в каталоге")</f>
        <v>Нет в каталоге</v>
      </c>
      <c r="G201" s="1" t="str">
        <f>IFERROR(LOOKUP(2,1/SEARCH('реестры договоров'!$A$3:$A$12,B201),'реестры договоров'!$B$2:$B$11),"")</f>
        <v/>
      </c>
    </row>
    <row r="202" spans="1:7" x14ac:dyDescent="0.25">
      <c r="A202" s="14"/>
      <c r="B202" s="15" t="s">
        <v>10</v>
      </c>
      <c r="C202" s="17">
        <v>10174.16</v>
      </c>
      <c r="D202" s="1" t="str">
        <f>IF(ISNA(LOOKUP(2,1/SEARCH('реестры договоров'!$A$3:$A$12,B202))),"Не найден в каталоге","Есть")</f>
        <v>Не найден в каталоге</v>
      </c>
      <c r="E202" s="1" t="e">
        <f>LOOKUP(2,1/SEARCH('реестры договоров'!$A$3:$A$380,B202),'реестры договоров'!$A$3:$A$380)</f>
        <v>#N/A</v>
      </c>
      <c r="F202" t="e">
        <f>VLOOKUP(E202,'реестры договоров'!A:C,2,FALSE)</f>
        <v>#N/A</v>
      </c>
      <c r="G202" s="1" t="str">
        <f>IFERROR(LOOKUP(2,1/SEARCH('реестры договоров'!$A$3:$A$380,B202),'реестры договоров'!$B$2:$B$379),"")</f>
        <v/>
      </c>
    </row>
    <row r="203" spans="1:7" x14ac:dyDescent="0.25">
      <c r="A203" s="14"/>
      <c r="B203" s="15" t="s">
        <v>11</v>
      </c>
      <c r="C203" s="17">
        <v>550362.27</v>
      </c>
      <c r="D203" s="1" t="str">
        <f>IF(ISNA(LOOKUP(2,1/SEARCH('реестры договоров'!$A$3:$A$12,B203))),"Не найден в каталоге","Есть")</f>
        <v>Не найден в каталоге</v>
      </c>
      <c r="E203" s="1" t="e">
        <f>LOOKUP(2,1/SEARCH('реестры договоров'!$A$3:$A$380,B203),'реестры договоров'!$A$3:$A$380)</f>
        <v>#N/A</v>
      </c>
      <c r="F203" t="e">
        <f>VLOOKUP(E203,'реестры договоров'!A:C,2,FALSE)</f>
        <v>#N/A</v>
      </c>
      <c r="G203" s="1" t="str">
        <f>IFERROR(LOOKUP(2,1/SEARCH('реестры договоров'!$A$3:$A$380,B203),'реестры договоров'!$B$2:$B$379),"")</f>
        <v/>
      </c>
    </row>
    <row r="204" spans="1:7" x14ac:dyDescent="0.25">
      <c r="A204" s="14"/>
      <c r="B204" s="15" t="s">
        <v>12</v>
      </c>
      <c r="C204" s="17">
        <v>100000</v>
      </c>
      <c r="D204" s="1" t="str">
        <f>IF(ISNA(LOOKUP(2,1/SEARCH('реестры договоров'!$A$3:$A$12,B204))),"Не найден в каталоге","Есть")</f>
        <v>Не найден в каталоге</v>
      </c>
      <c r="E204" s="1" t="e">
        <f>LOOKUP(2,1/SEARCH('реестры договоров'!$A$3:$A$380,B204),'реестры договоров'!$A$3:$A$380)</f>
        <v>#N/A</v>
      </c>
      <c r="F204" t="e">
        <f>VLOOKUP(E204,'реестры договоров'!A:C,2,FALSE)</f>
        <v>#N/A</v>
      </c>
      <c r="G204" s="1" t="str">
        <f>IFERROR(LOOKUP(2,1/SEARCH('реестры договоров'!$A$3:$A$380,B204),'реестры договоров'!$B$2:$B$379),"")</f>
        <v/>
      </c>
    </row>
    <row r="205" spans="1:7" x14ac:dyDescent="0.25">
      <c r="A205" s="14"/>
      <c r="B205" s="15" t="s">
        <v>13</v>
      </c>
      <c r="C205" s="17">
        <v>127032.87</v>
      </c>
      <c r="D205" s="1" t="str">
        <f>IF(ISNA(LOOKUP(2,1/SEARCH('реестры договоров'!$A$3:$A$12,B205))),"Не найден в каталоге","Есть")</f>
        <v>Не найден в каталоге</v>
      </c>
      <c r="E205" s="1" t="e">
        <f>LOOKUP(2,1/SEARCH('реестры договоров'!$A$3:$A$380,B205),'реестры договоров'!$A$3:$A$380)</f>
        <v>#N/A</v>
      </c>
      <c r="F205" t="e">
        <f>VLOOKUP(E205,'реестры договоров'!A:C,2,FALSE)</f>
        <v>#N/A</v>
      </c>
      <c r="G205" s="1" t="str">
        <f>IFERROR(LOOKUP(2,1/SEARCH('реестры договоров'!$A$3:$A$380,B205),'реестры договоров'!$B$2:$B$379),"")</f>
        <v/>
      </c>
    </row>
    <row r="206" spans="1:7" x14ac:dyDescent="0.25">
      <c r="A206" s="14"/>
      <c r="B206" s="15" t="s">
        <v>14</v>
      </c>
      <c r="C206" s="17">
        <v>246166.67</v>
      </c>
      <c r="D206" s="1" t="str">
        <f>IF(ISNA(LOOKUP(2,1/SEARCH('реестры договоров'!$A$3:$A$12,B206))),"Не найден в каталоге","Есть")</f>
        <v>Не найден в каталоге</v>
      </c>
      <c r="E206" s="1" t="e">
        <f>LOOKUP(2,1/SEARCH('реестры договоров'!$A$3:$A$380,B206),'реестры договоров'!$A$3:$A$380)</f>
        <v>#N/A</v>
      </c>
      <c r="F206" t="e">
        <f>VLOOKUP(E206,'реестры договоров'!A:C,2,FALSE)</f>
        <v>#N/A</v>
      </c>
      <c r="G206" s="1" t="str">
        <f>IFERROR(LOOKUP(2,1/SEARCH('реестры договоров'!$A$3:$A$380,B206),'реестры договоров'!$B$2:$B$379),"")</f>
        <v/>
      </c>
    </row>
    <row r="207" spans="1:7" x14ac:dyDescent="0.25">
      <c r="A207" s="14"/>
      <c r="B207" s="15" t="s">
        <v>15</v>
      </c>
      <c r="C207" s="17">
        <v>450000</v>
      </c>
      <c r="D207" s="1" t="str">
        <f>IF(ISNA(LOOKUP(2,1/SEARCH('реестры договоров'!$A$3:$A$12,B207))),"Не найден в каталоге","Есть")</f>
        <v>Не найден в каталоге</v>
      </c>
      <c r="E207" s="1" t="e">
        <f>LOOKUP(2,1/SEARCH('реестры договоров'!$A$3:$A$380,B207),'реестры договоров'!$A$3:$A$380)</f>
        <v>#N/A</v>
      </c>
      <c r="F207" t="e">
        <f>VLOOKUP(E207,'реестры договоров'!A:C,2,FALSE)</f>
        <v>#N/A</v>
      </c>
      <c r="G207" s="1" t="str">
        <f>IFERROR(LOOKUP(2,1/SEARCH('реестры договоров'!$A$3:$A$380,B207),'реестры договоров'!$B$2:$B$379),"")</f>
        <v/>
      </c>
    </row>
    <row r="208" spans="1:7" ht="24" x14ac:dyDescent="0.25">
      <c r="A208" s="14"/>
      <c r="B208" s="15" t="s">
        <v>16</v>
      </c>
      <c r="C208" s="17">
        <v>401869.33</v>
      </c>
      <c r="D208" s="1" t="str">
        <f>IF(ISNA(LOOKUP(2,1/SEARCH('реестры договоров'!$A$3:$A$12,B208))),"Не найден в каталоге","Есть")</f>
        <v>Не найден в каталоге</v>
      </c>
      <c r="E208" s="1" t="e">
        <f>LOOKUP(2,1/SEARCH('реестры договоров'!$A$3:$A$380,B208),'реестры договоров'!$A$3:$A$380)</f>
        <v>#N/A</v>
      </c>
      <c r="F208" t="e">
        <f>VLOOKUP(E208,'реестры договоров'!A:C,2,FALSE)</f>
        <v>#N/A</v>
      </c>
      <c r="G208" s="1" t="str">
        <f>IFERROR(LOOKUP(2,1/SEARCH('реестры договоров'!$A$3:$A$380,B208),'реестры договоров'!$B$2:$B$379),"")</f>
        <v/>
      </c>
    </row>
    <row r="209" spans="1:7" ht="24" x14ac:dyDescent="0.25">
      <c r="A209" s="14"/>
      <c r="B209" s="15" t="s">
        <v>17</v>
      </c>
      <c r="C209" s="17">
        <v>4125231.28</v>
      </c>
      <c r="D209" s="1" t="str">
        <f>IF(ISNA(LOOKUP(2,1/SEARCH('реестры договоров'!$A$3:$A$12,B209))),"Не найден в каталоге","Есть")</f>
        <v>Не найден в каталоге</v>
      </c>
      <c r="E209" s="1" t="e">
        <f>LOOKUP(2,1/SEARCH('реестры договоров'!$A$3:$A$380,B209),'реестры договоров'!$A$3:$A$380)</f>
        <v>#N/A</v>
      </c>
      <c r="F209" t="e">
        <f>VLOOKUP(E209,'реестры договоров'!A:C,2,FALSE)</f>
        <v>#N/A</v>
      </c>
      <c r="G209" s="1" t="str">
        <f>IFERROR(LOOKUP(2,1/SEARCH('реестры договоров'!$A$3:$A$380,B209),'реестры договоров'!$B$2:$B$379),"")</f>
        <v/>
      </c>
    </row>
    <row r="210" spans="1:7" ht="24" x14ac:dyDescent="0.25">
      <c r="A210" s="14"/>
      <c r="B210" s="15" t="s">
        <v>18</v>
      </c>
      <c r="C210" s="17">
        <v>3910721.23</v>
      </c>
      <c r="D210" s="1" t="str">
        <f>IF(ISNA(LOOKUP(2,1/SEARCH('реестры договоров'!$A$3:$A$12,B210))),"Не найден в каталоге","Есть")</f>
        <v>Не найден в каталоге</v>
      </c>
      <c r="E210" s="1" t="e">
        <f>LOOKUP(2,1/SEARCH('реестры договоров'!$A$3:$A$380,B210),'реестры договоров'!$A$3:$A$380)</f>
        <v>#N/A</v>
      </c>
      <c r="F210" t="e">
        <f>VLOOKUP(E210,'реестры договоров'!A:C,2,FALSE)</f>
        <v>#N/A</v>
      </c>
      <c r="G210" s="1" t="str">
        <f>IFERROR(LOOKUP(2,1/SEARCH('реестры договоров'!$A$3:$A$380,B210),'реестры договоров'!$B$2:$B$379),"")</f>
        <v/>
      </c>
    </row>
    <row r="211" spans="1:7" x14ac:dyDescent="0.25">
      <c r="A211" s="14"/>
      <c r="B211" s="15" t="s">
        <v>19</v>
      </c>
      <c r="C211" s="18">
        <v>329.61</v>
      </c>
      <c r="D211" s="1" t="str">
        <f>IF(ISNA(LOOKUP(2,1/SEARCH('реестры договоров'!$A$3:$A$12,B211))),"Не найден в каталоге","Есть")</f>
        <v>Не найден в каталоге</v>
      </c>
      <c r="E211" s="1" t="e">
        <f>LOOKUP(2,1/SEARCH('реестры договоров'!$A$3:$A$380,B211),'реестры договоров'!$A$3:$A$380)</f>
        <v>#N/A</v>
      </c>
      <c r="F211" t="e">
        <f>VLOOKUP(E211,'реестры договоров'!A:C,2,FALSE)</f>
        <v>#N/A</v>
      </c>
      <c r="G211" s="1" t="str">
        <f>IFERROR(LOOKUP(2,1/SEARCH('реестры договоров'!$A$3:$A$380,B211),'реестры договоров'!$B$2:$B$379),"")</f>
        <v/>
      </c>
    </row>
    <row r="212" spans="1:7" x14ac:dyDescent="0.25">
      <c r="A212" s="14"/>
      <c r="B212" s="15" t="s">
        <v>20</v>
      </c>
      <c r="C212" s="17">
        <v>4087275.28</v>
      </c>
      <c r="D212" s="1" t="str">
        <f>IF(ISNA(LOOKUP(2,1/SEARCH('реестры договоров'!$A$3:$A$12,B212))),"Не найден в каталоге","Есть")</f>
        <v>Не найден в каталоге</v>
      </c>
      <c r="E212" s="1" t="e">
        <f>LOOKUP(2,1/SEARCH('реестры договоров'!$A$3:$A$380,B212),'реестры договоров'!$A$3:$A$380)</f>
        <v>#N/A</v>
      </c>
      <c r="F212" t="e">
        <f>VLOOKUP(E212,'реестры договоров'!A:C,2,FALSE)</f>
        <v>#N/A</v>
      </c>
      <c r="G212" s="1" t="str">
        <f>IFERROR(LOOKUP(2,1/SEARCH('реестры договоров'!$A$3:$A$380,B212),'реестры договоров'!$B$2:$B$379),"")</f>
        <v/>
      </c>
    </row>
    <row r="213" spans="1:7" ht="24" x14ac:dyDescent="0.25">
      <c r="A213" s="14"/>
      <c r="B213" s="15" t="s">
        <v>21</v>
      </c>
      <c r="C213" s="17">
        <v>234328.42</v>
      </c>
      <c r="D213" s="1" t="str">
        <f>IF(ISNA(LOOKUP(2,1/SEARCH('реестры договоров'!$A$3:$A$12,B213))),"Не найден в каталоге","Есть")</f>
        <v>Не найден в каталоге</v>
      </c>
      <c r="E213" s="1" t="e">
        <f>LOOKUP(2,1/SEARCH('реестры договоров'!$A$3:$A$380,B213),'реестры договоров'!$A$3:$A$380)</f>
        <v>#N/A</v>
      </c>
      <c r="F213" t="e">
        <f>VLOOKUP(E213,'реестры договоров'!A:C,2,FALSE)</f>
        <v>#N/A</v>
      </c>
      <c r="G213" s="1" t="str">
        <f>IFERROR(LOOKUP(2,1/SEARCH('реестры договоров'!$A$3:$A$380,B213),'реестры договоров'!$B$2:$B$379),"")</f>
        <v/>
      </c>
    </row>
    <row r="214" spans="1:7" x14ac:dyDescent="0.25">
      <c r="A214" s="14"/>
      <c r="B214" s="15" t="s">
        <v>22</v>
      </c>
      <c r="C214" s="17">
        <v>77770</v>
      </c>
      <c r="D214" s="1" t="str">
        <f>IF(ISNA(LOOKUP(2,1/SEARCH('реестры договоров'!$A$3:$A$12,B214))),"Не найден в каталоге","Есть")</f>
        <v>Не найден в каталоге</v>
      </c>
      <c r="E214" s="1" t="e">
        <f>LOOKUP(2,1/SEARCH('реестры договоров'!$A$3:$A$380,B214),'реестры договоров'!$A$3:$A$380)</f>
        <v>#N/A</v>
      </c>
      <c r="F214" t="e">
        <f>VLOOKUP(E214,'реестры договоров'!A:C,2,FALSE)</f>
        <v>#N/A</v>
      </c>
      <c r="G214" s="1" t="str">
        <f>IFERROR(LOOKUP(2,1/SEARCH('реестры договоров'!$A$3:$A$380,B214),'реестры договоров'!$B$2:$B$379),"")</f>
        <v/>
      </c>
    </row>
    <row r="215" spans="1:7" x14ac:dyDescent="0.25">
      <c r="A215" s="14"/>
      <c r="B215" s="15" t="s">
        <v>23</v>
      </c>
      <c r="C215" s="17">
        <v>346063.62</v>
      </c>
      <c r="D215" s="1" t="str">
        <f>IF(ISNA(LOOKUP(2,1/SEARCH('реестры договоров'!$A$3:$A$12,B215))),"Не найден в каталоге","Есть")</f>
        <v>Не найден в каталоге</v>
      </c>
      <c r="E215" s="1" t="e">
        <f>LOOKUP(2,1/SEARCH('реестры договоров'!$A$3:$A$380,B215),'реестры договоров'!$A$3:$A$380)</f>
        <v>#N/A</v>
      </c>
      <c r="F215" t="e">
        <f>VLOOKUP(E215,'реестры договоров'!A:C,2,FALSE)</f>
        <v>#N/A</v>
      </c>
      <c r="G215" s="1" t="str">
        <f>IFERROR(LOOKUP(2,1/SEARCH('реестры договоров'!$A$3:$A$380,B215),'реестры договоров'!$B$2:$B$379),"")</f>
        <v/>
      </c>
    </row>
    <row r="216" spans="1:7" ht="24" x14ac:dyDescent="0.25">
      <c r="A216" s="14"/>
      <c r="B216" s="15" t="s">
        <v>24</v>
      </c>
      <c r="C216" s="17">
        <v>2110140.7200000002</v>
      </c>
      <c r="D216" s="1" t="str">
        <f>IF(ISNA(LOOKUP(2,1/SEARCH('реестры договоров'!$A$3:$A$12,B216))),"Не найден в каталоге","Есть")</f>
        <v>Не найден в каталоге</v>
      </c>
      <c r="E216" s="1" t="e">
        <f>LOOKUP(2,1/SEARCH('реестры договоров'!$A$3:$A$380,B216),'реестры договоров'!$A$3:$A$380)</f>
        <v>#N/A</v>
      </c>
      <c r="F216" t="e">
        <f>VLOOKUP(E216,'реестры договоров'!A:C,2,FALSE)</f>
        <v>#N/A</v>
      </c>
      <c r="G216" s="1" t="str">
        <f>IFERROR(LOOKUP(2,1/SEARCH('реестры договоров'!$A$3:$A$380,B216),'реестры договоров'!$B$2:$B$379),"")</f>
        <v/>
      </c>
    </row>
    <row r="217" spans="1:7" x14ac:dyDescent="0.25">
      <c r="A217" s="14"/>
      <c r="B217" s="15" t="s">
        <v>26</v>
      </c>
      <c r="C217" s="17">
        <v>768000</v>
      </c>
      <c r="D217" s="1" t="str">
        <f>IF(ISNA(LOOKUP(2,1/SEARCH('реестры договоров'!$A$3:$A$12,B217))),"Не найден в каталоге","Есть")</f>
        <v>Не найден в каталоге</v>
      </c>
      <c r="E217" s="1" t="e">
        <f>LOOKUP(2,1/SEARCH('реестры договоров'!$A$3:$A$380,B217),'реестры договоров'!$A$3:$A$380)</f>
        <v>#N/A</v>
      </c>
      <c r="F217" t="e">
        <f>VLOOKUP(E217,'реестры договоров'!A:C,2,FALSE)</f>
        <v>#N/A</v>
      </c>
      <c r="G217" s="1" t="str">
        <f>IFERROR(LOOKUP(2,1/SEARCH('реестры договоров'!$A$3:$A$380,B217),'реестры договоров'!$B$2:$B$379),"")</f>
        <v/>
      </c>
    </row>
    <row r="218" spans="1:7" x14ac:dyDescent="0.25">
      <c r="A218" s="14"/>
      <c r="B218" s="15" t="s">
        <v>27</v>
      </c>
      <c r="C218" s="17">
        <v>73395</v>
      </c>
      <c r="D218" s="1" t="str">
        <f>IF(ISNA(LOOKUP(2,1/SEARCH('реестры договоров'!$A$3:$A$12,B218))),"Не найден в каталоге","Есть")</f>
        <v>Не найден в каталоге</v>
      </c>
      <c r="E218" s="1" t="e">
        <f>LOOKUP(2,1/SEARCH('реестры договоров'!$A$3:$A$380,B218),'реестры договоров'!$A$3:$A$380)</f>
        <v>#N/A</v>
      </c>
      <c r="F218" t="e">
        <f>VLOOKUP(E218,'реестры договоров'!A:C,2,FALSE)</f>
        <v>#N/A</v>
      </c>
      <c r="G218" s="1" t="str">
        <f>IFERROR(LOOKUP(2,1/SEARCH('реестры договоров'!$A$3:$A$380,B218),'реестры договоров'!$B$2:$B$379),"")</f>
        <v/>
      </c>
    </row>
    <row r="219" spans="1:7" x14ac:dyDescent="0.25">
      <c r="A219" s="19"/>
      <c r="B219" s="7" t="s">
        <v>30</v>
      </c>
      <c r="C219" s="20">
        <v>21377558.030000001</v>
      </c>
      <c r="D219" s="1" t="str">
        <f>IF(ISNA(LOOKUP(2,1/SEARCH('реестры договоров'!$A$3:$A$12,B219))),"Не найден в каталоге","Есть")</f>
        <v>Не найден в каталоге</v>
      </c>
      <c r="E219" s="1" t="e">
        <f>LOOKUP(2,1/SEARCH('реестры договоров'!$A$3:$A$380,B219),'реестры договоров'!$A$3:$A$380)</f>
        <v>#N/A</v>
      </c>
      <c r="F219" t="e">
        <f>VLOOKUP(E219,'реестры договоров'!A:C,2,FALSE)</f>
        <v>#N/A</v>
      </c>
      <c r="G219" s="1" t="str">
        <f>IFERROR(LOOKUP(2,1/SEARCH('реестры договоров'!$A$3:$A$380,B219),'реестры договоров'!$B$2:$B$379),"")</f>
        <v/>
      </c>
    </row>
    <row r="220" spans="1:7" x14ac:dyDescent="0.25">
      <c r="A220" s="19"/>
      <c r="B220" s="7" t="s">
        <v>31</v>
      </c>
      <c r="C220" s="8"/>
      <c r="D220" s="1" t="str">
        <f>IF(ISNA(LOOKUP(2,1/SEARCH('реестры договоров'!$A$3:$A$12,B220))),"Не найден в каталоге","Есть")</f>
        <v>Не найден в каталоге</v>
      </c>
      <c r="E220" s="1" t="e">
        <f>LOOKUP(2,1/SEARCH('реестры договоров'!$A$3:$A$380,B220),'реестры договоров'!$A$3:$A$380)</f>
        <v>#N/A</v>
      </c>
      <c r="F220" t="e">
        <f>VLOOKUP(E220,'реестры договоров'!A:C,2,FALSE)</f>
        <v>#N/A</v>
      </c>
      <c r="G220" s="1" t="str">
        <f>IFERROR(LOOKUP(2,1/SEARCH('реестры договоров'!$A$3:$A$380,B220),'реестры договоров'!$B$2:$B$379),"")</f>
        <v/>
      </c>
    </row>
    <row r="221" spans="1:7" x14ac:dyDescent="0.25">
      <c r="A221" s="7" t="s">
        <v>32</v>
      </c>
      <c r="B221" s="7" t="s">
        <v>4</v>
      </c>
      <c r="C221" s="8"/>
      <c r="D221" s="1" t="str">
        <f>IF(ISNA(LOOKUP(2,1/SEARCH('реестры договоров'!$A$3:$A$12,B221))),"Не найден в каталоге","Есть")</f>
        <v>Не найден в каталоге</v>
      </c>
      <c r="E221" s="1" t="e">
        <f>LOOKUP(2,1/SEARCH('реестры договоров'!$A$3:$A$380,B221),'реестры договоров'!$A$3:$A$380)</f>
        <v>#N/A</v>
      </c>
      <c r="F221" t="e">
        <f>VLOOKUP(E221,'реестры договоров'!A:C,2,FALSE)</f>
        <v>#N/A</v>
      </c>
      <c r="G221" s="1" t="str">
        <f>IFERROR(LOOKUP(2,1/SEARCH('реестры договоров'!$A$3:$A$380,B221),'реестры договоров'!$B$2:$B$379),"")</f>
        <v/>
      </c>
    </row>
    <row r="222" spans="1:7" x14ac:dyDescent="0.25">
      <c r="A222" s="9"/>
      <c r="B222" s="10" t="s">
        <v>6</v>
      </c>
      <c r="C222" s="12">
        <v>85500</v>
      </c>
      <c r="D222" s="1" t="str">
        <f>IF(ISNA(LOOKUP(2,1/SEARCH('реестры договоров'!$A$3:$A$12,B222))),"Не найден в каталоге","Есть")</f>
        <v>Не найден в каталоге</v>
      </c>
      <c r="E222" s="1" t="e">
        <f>LOOKUP(2,1/SEARCH('реестры договоров'!$A$3:$A$380,B222),'реестры договоров'!$A$3:$A$380)</f>
        <v>#N/A</v>
      </c>
      <c r="F222" t="e">
        <f>VLOOKUP(E222,'реестры договоров'!A:C,2,FALSE)</f>
        <v>#N/A</v>
      </c>
      <c r="G222" s="1" t="str">
        <f>IFERROR(LOOKUP(2,1/SEARCH('реестры договоров'!$A$3:$A$380,B222),'реестры договоров'!$B$2:$B$379),"")</f>
        <v/>
      </c>
    </row>
    <row r="223" spans="1:7" x14ac:dyDescent="0.25">
      <c r="A223" s="9"/>
      <c r="B223" s="13" t="s">
        <v>7</v>
      </c>
      <c r="C223" s="12">
        <v>85500</v>
      </c>
      <c r="D223" s="1" t="str">
        <f>IF(ISNA(LOOKUP(2,1/SEARCH('реестры договоров'!$A$3:$A$12,B223))),"Не найден в каталоге","Есть")</f>
        <v>Не найден в каталоге</v>
      </c>
      <c r="E223" s="1" t="e">
        <f>LOOKUP(2,1/SEARCH('реестры договоров'!$A$3:$A$380,B223),'реестры договоров'!$A$3:$A$380)</f>
        <v>#N/A</v>
      </c>
      <c r="F223" t="e">
        <f>VLOOKUP(E223,'реестры договоров'!A:C,2,FALSE)</f>
        <v>#N/A</v>
      </c>
      <c r="G223" s="1" t="str">
        <f>IFERROR(LOOKUP(2,1/SEARCH('реестры договоров'!$A$3:$A$380,B223),'реестры договоров'!$B$2:$B$379),"")</f>
        <v/>
      </c>
    </row>
    <row r="224" spans="1:7" x14ac:dyDescent="0.25">
      <c r="A224" s="19"/>
      <c r="B224" s="7" t="s">
        <v>30</v>
      </c>
      <c r="C224" s="20">
        <v>85500</v>
      </c>
      <c r="D224" s="1" t="str">
        <f>IF(ISNA(LOOKUP(2,1/SEARCH('реестры договоров'!$A$3:$A$12,B224))),"Не найден в каталоге","Есть")</f>
        <v>Не найден в каталоге</v>
      </c>
      <c r="E224" s="1" t="e">
        <f>LOOKUP(2,1/SEARCH('реестры договоров'!$A$3:$A$380,B224),'реестры договоров'!$A$3:$A$380)</f>
        <v>#N/A</v>
      </c>
      <c r="F224" t="e">
        <f>VLOOKUP(E224,'реестры договоров'!A:C,2,FALSE)</f>
        <v>#N/A</v>
      </c>
      <c r="G224" s="1" t="str">
        <f>IFERROR(LOOKUP(2,1/SEARCH('реестры договоров'!$A$3:$A$380,B224),'реестры договоров'!$B$2:$B$379),"")</f>
        <v/>
      </c>
    </row>
    <row r="225" spans="1:7" x14ac:dyDescent="0.25">
      <c r="A225" s="19"/>
      <c r="B225" s="7" t="s">
        <v>31</v>
      </c>
      <c r="C225" s="8"/>
      <c r="D225" s="1" t="str">
        <f>IF(ISNA(LOOKUP(2,1/SEARCH('реестры договоров'!$A$3:$A$12,B225))),"Не найден в каталоге","Есть")</f>
        <v>Не найден в каталоге</v>
      </c>
      <c r="E225" s="1" t="e">
        <f>LOOKUP(2,1/SEARCH('реестры договоров'!$A$3:$A$380,B225),'реестры договоров'!$A$3:$A$380)</f>
        <v>#N/A</v>
      </c>
      <c r="F225" t="e">
        <f>VLOOKUP(E225,'реестры договоров'!A:C,2,FALSE)</f>
        <v>#N/A</v>
      </c>
      <c r="G225" s="1" t="str">
        <f>IFERROR(LOOKUP(2,1/SEARCH('реестры договоров'!$A$3:$A$380,B225),'реестры договоров'!$B$2:$B$379),"")</f>
        <v/>
      </c>
    </row>
    <row r="226" spans="1:7" x14ac:dyDescent="0.25">
      <c r="A226" s="7" t="s">
        <v>34</v>
      </c>
      <c r="B226" s="7" t="s">
        <v>4</v>
      </c>
      <c r="C226" s="8"/>
      <c r="D226" s="1" t="str">
        <f>IF(ISNA(LOOKUP(2,1/SEARCH('реестры договоров'!$A$3:$A$12,B226))),"Не найден в каталоге","Есть")</f>
        <v>Не найден в каталоге</v>
      </c>
      <c r="E226" s="1" t="e">
        <f>LOOKUP(2,1/SEARCH('реестры договоров'!$A$3:$A$380,B226),'реестры договоров'!$A$3:$A$380)</f>
        <v>#N/A</v>
      </c>
      <c r="F226" t="e">
        <f>VLOOKUP(E226,'реестры договоров'!A:C,2,FALSE)</f>
        <v>#N/A</v>
      </c>
      <c r="G226" s="1" t="str">
        <f>IFERROR(LOOKUP(2,1/SEARCH('реестры договоров'!$A$3:$A$380,B226),'реестры договоров'!$B$2:$B$379),"")</f>
        <v/>
      </c>
    </row>
    <row r="227" spans="1:7" x14ac:dyDescent="0.25">
      <c r="A227" s="9"/>
      <c r="B227" s="10" t="s">
        <v>6</v>
      </c>
      <c r="C227" s="12">
        <v>80000</v>
      </c>
      <c r="D227" s="1" t="str">
        <f>IF(ISNA(LOOKUP(2,1/SEARCH('реестры договоров'!$A$3:$A$12,B227))),"Не найден в каталоге","Есть")</f>
        <v>Не найден в каталоге</v>
      </c>
      <c r="E227" s="1" t="e">
        <f>LOOKUP(2,1/SEARCH('реестры договоров'!$A$3:$A$380,B227),'реестры договоров'!$A$3:$A$380)</f>
        <v>#N/A</v>
      </c>
      <c r="F227" t="e">
        <f>VLOOKUP(E227,'реестры договоров'!A:C,2,FALSE)</f>
        <v>#N/A</v>
      </c>
      <c r="G227" s="1" t="str">
        <f>IFERROR(LOOKUP(2,1/SEARCH('реестры договоров'!$A$3:$A$380,B227),'реестры договоров'!$B$2:$B$379),"")</f>
        <v/>
      </c>
    </row>
    <row r="228" spans="1:7" x14ac:dyDescent="0.25">
      <c r="A228" s="9"/>
      <c r="B228" s="13" t="s">
        <v>7</v>
      </c>
      <c r="C228" s="12">
        <v>80000</v>
      </c>
      <c r="D228" s="1" t="str">
        <f>IF(ISNA(LOOKUP(2,1/SEARCH('реестры договоров'!$A$3:$A$12,B228))),"Не найден в каталоге","Есть")</f>
        <v>Не найден в каталоге</v>
      </c>
      <c r="E228" s="1" t="e">
        <f>LOOKUP(2,1/SEARCH('реестры договоров'!$A$3:$A$380,B228),'реестры договоров'!$A$3:$A$380)</f>
        <v>#N/A</v>
      </c>
      <c r="F228" t="e">
        <f>VLOOKUP(E228,'реестры договоров'!A:C,2,FALSE)</f>
        <v>#N/A</v>
      </c>
      <c r="G228" s="1" t="str">
        <f>IFERROR(LOOKUP(2,1/SEARCH('реестры договоров'!$A$3:$A$380,B228),'реестры договоров'!$B$2:$B$379),"")</f>
        <v/>
      </c>
    </row>
    <row r="229" spans="1:7" x14ac:dyDescent="0.25">
      <c r="A229" s="14"/>
      <c r="B229" s="15" t="s">
        <v>35</v>
      </c>
      <c r="C229" s="17">
        <v>80000</v>
      </c>
      <c r="D229" s="1" t="str">
        <f>IF(ISNA(LOOKUP(2,1/SEARCH('реестры договоров'!$A$3:$A$12,B229))),"Не найден в каталоге","Есть")</f>
        <v>Не найден в каталоге</v>
      </c>
      <c r="E229" s="1" t="e">
        <f>LOOKUP(2,1/SEARCH('реестры договоров'!$A$3:$A$380,B229),'реестры договоров'!$A$3:$A$380)</f>
        <v>#N/A</v>
      </c>
      <c r="F229" t="e">
        <f>VLOOKUP(E229,'реестры договоров'!A:C,2,FALSE)</f>
        <v>#N/A</v>
      </c>
      <c r="G229" s="1" t="str">
        <f>IFERROR(LOOKUP(2,1/SEARCH('реестры договоров'!$A$3:$A$380,B229),'реестры договоров'!$B$2:$B$379),"")</f>
        <v/>
      </c>
    </row>
    <row r="230" spans="1:7" x14ac:dyDescent="0.25">
      <c r="A230" s="19"/>
      <c r="B230" s="7" t="s">
        <v>30</v>
      </c>
      <c r="C230" s="20">
        <v>80000</v>
      </c>
      <c r="D230" s="1" t="str">
        <f>IF(ISNA(LOOKUP(2,1/SEARCH('реестры договоров'!$A$3:$A$12,B230))),"Не найден в каталоге","Есть")</f>
        <v>Не найден в каталоге</v>
      </c>
      <c r="E230" s="1" t="e">
        <f>LOOKUP(2,1/SEARCH('реестры договоров'!$A$3:$A$380,B230),'реестры договоров'!$A$3:$A$380)</f>
        <v>#N/A</v>
      </c>
      <c r="F230" t="e">
        <f>VLOOKUP(E230,'реестры договоров'!A:C,2,FALSE)</f>
        <v>#N/A</v>
      </c>
      <c r="G230" s="1" t="str">
        <f>IFERROR(LOOKUP(2,1/SEARCH('реестры договоров'!$A$3:$A$380,B230),'реестры договоров'!$B$2:$B$379),"")</f>
        <v/>
      </c>
    </row>
    <row r="231" spans="1:7" x14ac:dyDescent="0.25">
      <c r="A231" s="19"/>
      <c r="B231" s="7" t="s">
        <v>31</v>
      </c>
      <c r="C231" s="8"/>
      <c r="D231" s="1" t="str">
        <f>IF(ISNA(LOOKUP(2,1/SEARCH('реестры договоров'!$A$3:$A$12,B231))),"Не найден в каталоге","Есть")</f>
        <v>Не найден в каталоге</v>
      </c>
      <c r="E231" s="1" t="e">
        <f>LOOKUP(2,1/SEARCH('реестры договоров'!$A$3:$A$380,B231),'реестры договоров'!$A$3:$A$380)</f>
        <v>#N/A</v>
      </c>
      <c r="F231" t="e">
        <f>VLOOKUP(E231,'реестры договоров'!A:C,2,FALSE)</f>
        <v>#N/A</v>
      </c>
      <c r="G231" s="1" t="str">
        <f>IFERROR(LOOKUP(2,1/SEARCH('реестры договоров'!$A$3:$A$380,B231),'реестры договоров'!$B$2:$B$379),"")</f>
        <v/>
      </c>
    </row>
    <row r="232" spans="1:7" x14ac:dyDescent="0.25">
      <c r="A232" s="7" t="s">
        <v>36</v>
      </c>
      <c r="B232" s="7" t="s">
        <v>4</v>
      </c>
      <c r="C232" s="8"/>
      <c r="D232" s="1" t="str">
        <f>IF(ISNA(LOOKUP(2,1/SEARCH('реестры договоров'!$A$3:$A$12,B232))),"Не найден в каталоге","Есть")</f>
        <v>Не найден в каталоге</v>
      </c>
      <c r="E232" s="1" t="e">
        <f>LOOKUP(2,1/SEARCH('реестры договоров'!$A$3:$A$380,B232),'реестры договоров'!$A$3:$A$380)</f>
        <v>#N/A</v>
      </c>
      <c r="F232" t="e">
        <f>VLOOKUP(E232,'реестры договоров'!A:C,2,FALSE)</f>
        <v>#N/A</v>
      </c>
      <c r="G232" s="1" t="str">
        <f>IFERROR(LOOKUP(2,1/SEARCH('реестры договоров'!$A$3:$A$380,B232),'реестры договоров'!$B$2:$B$379),"")</f>
        <v/>
      </c>
    </row>
    <row r="233" spans="1:7" x14ac:dyDescent="0.25">
      <c r="A233" s="9"/>
      <c r="B233" s="10" t="s">
        <v>6</v>
      </c>
      <c r="C233" s="12">
        <v>111092.91</v>
      </c>
      <c r="D233" s="1" t="str">
        <f>IF(ISNA(LOOKUP(2,1/SEARCH('реестры договоров'!$A$3:$A$12,B233))),"Не найден в каталоге","Есть")</f>
        <v>Не найден в каталоге</v>
      </c>
      <c r="E233" s="1" t="e">
        <f>LOOKUP(2,1/SEARCH('реестры договоров'!$A$3:$A$380,B233),'реестры договоров'!$A$3:$A$380)</f>
        <v>#N/A</v>
      </c>
      <c r="F233" t="e">
        <f>VLOOKUP(E233,'реестры договоров'!A:C,2,FALSE)</f>
        <v>#N/A</v>
      </c>
      <c r="G233" s="1" t="str">
        <f>IFERROR(LOOKUP(2,1/SEARCH('реестры договоров'!$A$3:$A$380,B233),'реестры договоров'!$B$2:$B$379),"")</f>
        <v/>
      </c>
    </row>
    <row r="234" spans="1:7" x14ac:dyDescent="0.25">
      <c r="A234" s="9"/>
      <c r="B234" s="13" t="s">
        <v>7</v>
      </c>
      <c r="C234" s="12">
        <v>111092.91</v>
      </c>
      <c r="D234" s="1" t="str">
        <f>IF(ISNA(LOOKUP(2,1/SEARCH('реестры договоров'!$A$3:$A$12,B234))),"Не найден в каталоге","Есть")</f>
        <v>Не найден в каталоге</v>
      </c>
      <c r="E234" s="1" t="e">
        <f>LOOKUP(2,1/SEARCH('реестры договоров'!$A$3:$A$380,B234),'реестры договоров'!$A$3:$A$380)</f>
        <v>#N/A</v>
      </c>
      <c r="F234" t="e">
        <f>VLOOKUP(E234,'реестры договоров'!A:C,2,FALSE)</f>
        <v>#N/A</v>
      </c>
      <c r="G234" s="1" t="str">
        <f>IFERROR(LOOKUP(2,1/SEARCH('реестры договоров'!$A$3:$A$380,B234),'реестры договоров'!$B$2:$B$379),"")</f>
        <v/>
      </c>
    </row>
    <row r="235" spans="1:7" x14ac:dyDescent="0.25">
      <c r="A235" s="14"/>
      <c r="B235" s="15" t="s">
        <v>37</v>
      </c>
      <c r="C235" s="17">
        <v>21642.91</v>
      </c>
      <c r="D235" s="1" t="str">
        <f>IF(ISNA(LOOKUP(2,1/SEARCH('реестры договоров'!$A$3:$A$12,B235))),"Не найден в каталоге","Есть")</f>
        <v>Не найден в каталоге</v>
      </c>
      <c r="E235" s="1" t="e">
        <f>LOOKUP(2,1/SEARCH('реестры договоров'!$A$3:$A$380,B235),'реестры договоров'!$A$3:$A$380)</f>
        <v>#N/A</v>
      </c>
      <c r="F235" t="e">
        <f>VLOOKUP(E235,'реестры договоров'!A:C,2,FALSE)</f>
        <v>#N/A</v>
      </c>
      <c r="G235" s="1" t="str">
        <f>IFERROR(LOOKUP(2,1/SEARCH('реестры договоров'!$A$3:$A$380,B235),'реестры договоров'!$B$2:$B$379),"")</f>
        <v/>
      </c>
    </row>
    <row r="236" spans="1:7" x14ac:dyDescent="0.25">
      <c r="A236" s="14"/>
      <c r="B236" s="15" t="s">
        <v>38</v>
      </c>
      <c r="C236" s="17">
        <v>6350</v>
      </c>
      <c r="D236" s="1" t="str">
        <f>IF(ISNA(LOOKUP(2,1/SEARCH('реестры договоров'!$A$3:$A$12,B236))),"Не найден в каталоге","Есть")</f>
        <v>Не найден в каталоге</v>
      </c>
      <c r="E236" s="1" t="e">
        <f>LOOKUP(2,1/SEARCH('реестры договоров'!$A$3:$A$380,B236),'реестры договоров'!$A$3:$A$380)</f>
        <v>#N/A</v>
      </c>
      <c r="F236" t="e">
        <f>VLOOKUP(E236,'реестры договоров'!A:C,2,FALSE)</f>
        <v>#N/A</v>
      </c>
      <c r="G236" s="1" t="str">
        <f>IFERROR(LOOKUP(2,1/SEARCH('реестры договоров'!$A$3:$A$380,B236),'реестры договоров'!$B$2:$B$379),"")</f>
        <v/>
      </c>
    </row>
    <row r="237" spans="1:7" x14ac:dyDescent="0.25">
      <c r="A237" s="19"/>
      <c r="B237" s="7" t="s">
        <v>30</v>
      </c>
      <c r="C237" s="20">
        <v>111092.91</v>
      </c>
      <c r="D237" s="1" t="str">
        <f>IF(ISNA(LOOKUP(2,1/SEARCH('реестры договоров'!$A$3:$A$12,B237))),"Не найден в каталоге","Есть")</f>
        <v>Не найден в каталоге</v>
      </c>
      <c r="E237" s="1" t="e">
        <f>LOOKUP(2,1/SEARCH('реестры договоров'!$A$3:$A$380,B237),'реестры договоров'!$A$3:$A$380)</f>
        <v>#N/A</v>
      </c>
      <c r="F237" t="e">
        <f>VLOOKUP(E237,'реестры договоров'!A:C,2,FALSE)</f>
        <v>#N/A</v>
      </c>
      <c r="G237" s="1" t="str">
        <f>IFERROR(LOOKUP(2,1/SEARCH('реестры договоров'!$A$3:$A$380,B237),'реестры договоров'!$B$2:$B$379),"")</f>
        <v/>
      </c>
    </row>
    <row r="238" spans="1:7" x14ac:dyDescent="0.25">
      <c r="A238" s="19"/>
      <c r="B238" s="7" t="s">
        <v>31</v>
      </c>
      <c r="C238" s="8"/>
      <c r="D238" s="1" t="str">
        <f>IF(ISNA(LOOKUP(2,1/SEARCH('реестры договоров'!$A$3:$A$12,B238))),"Не найден в каталоге","Есть")</f>
        <v>Не найден в каталоге</v>
      </c>
      <c r="E238" s="1" t="e">
        <f>LOOKUP(2,1/SEARCH('реестры договоров'!$A$3:$A$380,B238),'реестры договоров'!$A$3:$A$380)</f>
        <v>#N/A</v>
      </c>
      <c r="F238" t="e">
        <f>VLOOKUP(E238,'реестры договоров'!A:C,2,FALSE)</f>
        <v>#N/A</v>
      </c>
      <c r="G238" s="1" t="str">
        <f>IFERROR(LOOKUP(2,1/SEARCH('реестры договоров'!$A$3:$A$380,B238),'реестры договоров'!$B$2:$B$379),"")</f>
        <v/>
      </c>
    </row>
    <row r="239" spans="1:7" x14ac:dyDescent="0.25">
      <c r="A239" s="7" t="s">
        <v>40</v>
      </c>
      <c r="B239" s="7" t="s">
        <v>4</v>
      </c>
      <c r="C239" s="8"/>
      <c r="D239" s="1" t="str">
        <f>IF(ISNA(LOOKUP(2,1/SEARCH('реестры договоров'!$A$3:$A$12,B239))),"Не найден в каталоге","Есть")</f>
        <v>Не найден в каталоге</v>
      </c>
      <c r="E239" s="1" t="e">
        <f>LOOKUP(2,1/SEARCH('реестры договоров'!$A$3:$A$380,B239),'реестры договоров'!$A$3:$A$380)</f>
        <v>#N/A</v>
      </c>
      <c r="F239" t="e">
        <f>VLOOKUP(E239,'реестры договоров'!A:C,2,FALSE)</f>
        <v>#N/A</v>
      </c>
      <c r="G239" s="1" t="str">
        <f>IFERROR(LOOKUP(2,1/SEARCH('реестры договоров'!$A$3:$A$380,B239),'реестры договоров'!$B$2:$B$379),"")</f>
        <v/>
      </c>
    </row>
    <row r="240" spans="1:7" x14ac:dyDescent="0.25">
      <c r="A240" s="9"/>
      <c r="B240" s="10" t="s">
        <v>6</v>
      </c>
      <c r="C240" s="12">
        <v>1509.6</v>
      </c>
      <c r="D240" s="1" t="str">
        <f>IF(ISNA(LOOKUP(2,1/SEARCH('реестры договоров'!$A$3:$A$12,B240))),"Не найден в каталоге","Есть")</f>
        <v>Не найден в каталоге</v>
      </c>
      <c r="E240" s="1" t="e">
        <f>LOOKUP(2,1/SEARCH('реестры договоров'!$A$3:$A$380,B240),'реестры договоров'!$A$3:$A$380)</f>
        <v>#N/A</v>
      </c>
      <c r="F240" t="e">
        <f>VLOOKUP(E240,'реестры договоров'!A:C,2,FALSE)</f>
        <v>#N/A</v>
      </c>
      <c r="G240" s="1" t="str">
        <f>IFERROR(LOOKUP(2,1/SEARCH('реестры договоров'!$A$3:$A$380,B240),'реестры договоров'!$B$2:$B$379),"")</f>
        <v/>
      </c>
    </row>
    <row r="241" spans="1:7" x14ac:dyDescent="0.25">
      <c r="A241" s="9"/>
      <c r="B241" s="13" t="s">
        <v>7</v>
      </c>
      <c r="C241" s="12">
        <v>1509.6</v>
      </c>
      <c r="D241" s="1" t="str">
        <f>IF(ISNA(LOOKUP(2,1/SEARCH('реестры договоров'!$A$3:$A$12,B241))),"Не найден в каталоге","Есть")</f>
        <v>Не найден в каталоге</v>
      </c>
      <c r="E241" s="1" t="e">
        <f>LOOKUP(2,1/SEARCH('реестры договоров'!$A$3:$A$380,B241),'реестры договоров'!$A$3:$A$380)</f>
        <v>#N/A</v>
      </c>
      <c r="F241" t="e">
        <f>VLOOKUP(E241,'реестры договоров'!A:C,2,FALSE)</f>
        <v>#N/A</v>
      </c>
      <c r="G241" s="1" t="str">
        <f>IFERROR(LOOKUP(2,1/SEARCH('реестры договоров'!$A$3:$A$380,B241),'реестры договоров'!$B$2:$B$379),"")</f>
        <v/>
      </c>
    </row>
    <row r="242" spans="1:7" x14ac:dyDescent="0.25">
      <c r="A242" s="14"/>
      <c r="B242" s="15" t="s">
        <v>41</v>
      </c>
      <c r="C242" s="17">
        <v>1509.6</v>
      </c>
      <c r="D242" s="1" t="str">
        <f>IF(ISNA(LOOKUP(2,1/SEARCH('реестры договоров'!$A$3:$A$12,B242))),"Не найден в каталоге","Есть")</f>
        <v>Не найден в каталоге</v>
      </c>
      <c r="E242" s="1" t="e">
        <f>LOOKUP(2,1/SEARCH('реестры договоров'!$A$3:$A$380,B242),'реестры договоров'!$A$3:$A$380)</f>
        <v>#N/A</v>
      </c>
      <c r="F242" t="e">
        <f>VLOOKUP(E242,'реестры договоров'!A:C,2,FALSE)</f>
        <v>#N/A</v>
      </c>
      <c r="G242" s="1" t="str">
        <f>IFERROR(LOOKUP(2,1/SEARCH('реестры договоров'!$A$3:$A$380,B242),'реестры договоров'!$B$2:$B$379),"")</f>
        <v/>
      </c>
    </row>
    <row r="243" spans="1:7" x14ac:dyDescent="0.25">
      <c r="A243" s="19"/>
      <c r="B243" s="7" t="s">
        <v>30</v>
      </c>
      <c r="C243" s="20">
        <v>1509.6</v>
      </c>
      <c r="D243" s="1" t="str">
        <f>IF(ISNA(LOOKUP(2,1/SEARCH('реестры договоров'!$A$3:$A$12,B243))),"Не найден в каталоге","Есть")</f>
        <v>Не найден в каталоге</v>
      </c>
      <c r="E243" s="1" t="e">
        <f>LOOKUP(2,1/SEARCH('реестры договоров'!$A$3:$A$380,B243),'реестры договоров'!$A$3:$A$380)</f>
        <v>#N/A</v>
      </c>
      <c r="F243" t="e">
        <f>VLOOKUP(E243,'реестры договоров'!A:C,2,FALSE)</f>
        <v>#N/A</v>
      </c>
      <c r="G243" s="1" t="str">
        <f>IFERROR(LOOKUP(2,1/SEARCH('реестры договоров'!$A$3:$A$380,B243),'реестры договоров'!$B$2:$B$379),"")</f>
        <v/>
      </c>
    </row>
    <row r="244" spans="1:7" x14ac:dyDescent="0.25">
      <c r="A244" s="19"/>
      <c r="B244" s="7" t="s">
        <v>31</v>
      </c>
      <c r="C244" s="8"/>
      <c r="D244" s="1" t="str">
        <f>IF(ISNA(LOOKUP(2,1/SEARCH('реестры договоров'!$A$3:$A$12,B244))),"Не найден в каталоге","Есть")</f>
        <v>Не найден в каталоге</v>
      </c>
      <c r="E244" s="1" t="e">
        <f>LOOKUP(2,1/SEARCH('реестры договоров'!$A$3:$A$380,B244),'реестры договоров'!$A$3:$A$380)</f>
        <v>#N/A</v>
      </c>
      <c r="F244" t="e">
        <f>VLOOKUP(E244,'реестры договоров'!A:C,2,FALSE)</f>
        <v>#N/A</v>
      </c>
      <c r="G244" s="1" t="str">
        <f>IFERROR(LOOKUP(2,1/SEARCH('реестры договоров'!$A$3:$A$380,B244),'реестры договоров'!$B$2:$B$379),"")</f>
        <v/>
      </c>
    </row>
    <row r="245" spans="1:7" x14ac:dyDescent="0.25">
      <c r="A245" s="7" t="s">
        <v>42</v>
      </c>
      <c r="B245" s="7" t="s">
        <v>4</v>
      </c>
      <c r="C245" s="8"/>
      <c r="D245" s="1" t="str">
        <f>IF(ISNA(LOOKUP(2,1/SEARCH('реестры договоров'!$A$3:$A$12,B245))),"Не найден в каталоге","Есть")</f>
        <v>Не найден в каталоге</v>
      </c>
      <c r="E245" s="1" t="e">
        <f>LOOKUP(2,1/SEARCH('реестры договоров'!$A$3:$A$380,B245),'реестры договоров'!$A$3:$A$380)</f>
        <v>#N/A</v>
      </c>
      <c r="F245" t="e">
        <f>VLOOKUP(E245,'реестры договоров'!A:C,2,FALSE)</f>
        <v>#N/A</v>
      </c>
      <c r="G245" s="1" t="str">
        <f>IFERROR(LOOKUP(2,1/SEARCH('реестры договоров'!$A$3:$A$380,B245),'реестры договоров'!$B$2:$B$379),"")</f>
        <v/>
      </c>
    </row>
    <row r="246" spans="1:7" x14ac:dyDescent="0.25">
      <c r="A246" s="9"/>
      <c r="B246" s="10" t="s">
        <v>6</v>
      </c>
      <c r="C246" s="12">
        <v>44254</v>
      </c>
      <c r="D246" s="1" t="str">
        <f>IF(ISNA(LOOKUP(2,1/SEARCH('реестры договоров'!$A$3:$A$12,B246))),"Не найден в каталоге","Есть")</f>
        <v>Не найден в каталоге</v>
      </c>
      <c r="E246" s="1" t="e">
        <f>LOOKUP(2,1/SEARCH('реестры договоров'!$A$3:$A$380,B246),'реестры договоров'!$A$3:$A$380)</f>
        <v>#N/A</v>
      </c>
      <c r="F246" t="e">
        <f>VLOOKUP(E246,'реестры договоров'!A:C,2,FALSE)</f>
        <v>#N/A</v>
      </c>
      <c r="G246" s="1" t="str">
        <f>IFERROR(LOOKUP(2,1/SEARCH('реестры договоров'!$A$3:$A$380,B246),'реестры договоров'!$B$2:$B$379),"")</f>
        <v/>
      </c>
    </row>
    <row r="247" spans="1:7" x14ac:dyDescent="0.25">
      <c r="A247" s="9"/>
      <c r="B247" s="13" t="s">
        <v>7</v>
      </c>
      <c r="C247" s="12">
        <v>44254</v>
      </c>
      <c r="D247" s="1" t="str">
        <f>IF(ISNA(LOOKUP(2,1/SEARCH('реестры договоров'!$A$3:$A$12,B247))),"Не найден в каталоге","Есть")</f>
        <v>Не найден в каталоге</v>
      </c>
      <c r="E247" s="1" t="e">
        <f>LOOKUP(2,1/SEARCH('реестры договоров'!$A$3:$A$380,B247),'реестры договоров'!$A$3:$A$380)</f>
        <v>#N/A</v>
      </c>
      <c r="F247" t="e">
        <f>VLOOKUP(E247,'реестры договоров'!A:C,2,FALSE)</f>
        <v>#N/A</v>
      </c>
      <c r="G247" s="1" t="str">
        <f>IFERROR(LOOKUP(2,1/SEARCH('реестры договоров'!$A$3:$A$380,B247),'реестры договоров'!$B$2:$B$379),"")</f>
        <v/>
      </c>
    </row>
    <row r="248" spans="1:7" x14ac:dyDescent="0.25">
      <c r="A248" s="14"/>
      <c r="B248" s="15" t="s">
        <v>43</v>
      </c>
      <c r="C248" s="17">
        <v>6983.76</v>
      </c>
      <c r="D248" s="1" t="str">
        <f>IF(ISNA(LOOKUP(2,1/SEARCH('реестры договоров'!$A$3:$A$12,B248))),"Не найден в каталоге","Есть")</f>
        <v>Не найден в каталоге</v>
      </c>
      <c r="E248" s="1" t="e">
        <f>LOOKUP(2,1/SEARCH('реестры договоров'!$A$3:$A$380,B248),'реестры договоров'!$A$3:$A$380)</f>
        <v>#N/A</v>
      </c>
      <c r="F248" t="e">
        <f>VLOOKUP(E248,'реестры договоров'!A:C,2,FALSE)</f>
        <v>#N/A</v>
      </c>
      <c r="G248" s="1" t="str">
        <f>IFERROR(LOOKUP(2,1/SEARCH('реестры договоров'!$A$3:$A$380,B248),'реестры договоров'!$B$2:$B$379),"")</f>
        <v/>
      </c>
    </row>
    <row r="249" spans="1:7" x14ac:dyDescent="0.25">
      <c r="A249" s="19"/>
      <c r="B249" s="7" t="s">
        <v>30</v>
      </c>
      <c r="C249" s="20">
        <v>44254</v>
      </c>
      <c r="D249" s="1" t="str">
        <f>IF(ISNA(LOOKUP(2,1/SEARCH('реестры договоров'!$A$3:$A$12,B249))),"Не найден в каталоге","Есть")</f>
        <v>Не найден в каталоге</v>
      </c>
      <c r="E249" s="1" t="e">
        <f>LOOKUP(2,1/SEARCH('реестры договоров'!$A$3:$A$380,B249),'реестры договоров'!$A$3:$A$380)</f>
        <v>#N/A</v>
      </c>
      <c r="F249" t="e">
        <f>VLOOKUP(E249,'реестры договоров'!A:C,2,FALSE)</f>
        <v>#N/A</v>
      </c>
      <c r="G249" s="1" t="str">
        <f>IFERROR(LOOKUP(2,1/SEARCH('реестры договоров'!$A$3:$A$380,B249),'реестры договоров'!$B$2:$B$379),"")</f>
        <v/>
      </c>
    </row>
    <row r="250" spans="1:7" x14ac:dyDescent="0.25">
      <c r="A250" s="19"/>
      <c r="B250" s="7" t="s">
        <v>31</v>
      </c>
      <c r="C250" s="8"/>
      <c r="D250" s="1" t="str">
        <f>IF(ISNA(LOOKUP(2,1/SEARCH('реестры договоров'!$A$3:$A$12,B250))),"Не найден в каталоге","Есть")</f>
        <v>Не найден в каталоге</v>
      </c>
      <c r="E250" s="1" t="e">
        <f>LOOKUP(2,1/SEARCH('реестры договоров'!$A$3:$A$380,B250),'реестры договоров'!$A$3:$A$380)</f>
        <v>#N/A</v>
      </c>
      <c r="F250" t="e">
        <f>VLOOKUP(E250,'реестры договоров'!A:C,2,FALSE)</f>
        <v>#N/A</v>
      </c>
      <c r="G250" s="1" t="str">
        <f>IFERROR(LOOKUP(2,1/SEARCH('реестры договоров'!$A$3:$A$380,B250),'реестры договоров'!$B$2:$B$379),"")</f>
        <v/>
      </c>
    </row>
    <row r="251" spans="1:7" x14ac:dyDescent="0.25">
      <c r="A251" s="7" t="s">
        <v>45</v>
      </c>
      <c r="B251" s="7" t="s">
        <v>4</v>
      </c>
      <c r="C251" s="8"/>
      <c r="D251" s="1" t="str">
        <f>IF(ISNA(LOOKUP(2,1/SEARCH('реестры договоров'!$A$3:$A$12,B251))),"Не найден в каталоге","Есть")</f>
        <v>Не найден в каталоге</v>
      </c>
      <c r="E251" s="1" t="e">
        <f>LOOKUP(2,1/SEARCH('реестры договоров'!$A$3:$A$380,B251),'реестры договоров'!$A$3:$A$380)</f>
        <v>#N/A</v>
      </c>
      <c r="F251" t="e">
        <f>VLOOKUP(E251,'реестры договоров'!A:C,2,FALSE)</f>
        <v>#N/A</v>
      </c>
      <c r="G251" s="1" t="str">
        <f>IFERROR(LOOKUP(2,1/SEARCH('реестры договоров'!$A$3:$A$380,B251),'реестры договоров'!$B$2:$B$379),"")</f>
        <v/>
      </c>
    </row>
    <row r="252" spans="1:7" x14ac:dyDescent="0.25">
      <c r="A252" s="9"/>
      <c r="B252" s="10" t="s">
        <v>6</v>
      </c>
      <c r="C252" s="12">
        <v>96816</v>
      </c>
      <c r="D252" s="1" t="str">
        <f>IF(ISNA(LOOKUP(2,1/SEARCH('реестры договоров'!$A$3:$A$12,B252))),"Не найден в каталоге","Есть")</f>
        <v>Не найден в каталоге</v>
      </c>
      <c r="E252" s="1" t="e">
        <f>LOOKUP(2,1/SEARCH('реестры договоров'!$A$3:$A$380,B252),'реестры договоров'!$A$3:$A$380)</f>
        <v>#N/A</v>
      </c>
      <c r="F252" t="e">
        <f>VLOOKUP(E252,'реестры договоров'!A:C,2,FALSE)</f>
        <v>#N/A</v>
      </c>
      <c r="G252" s="1" t="str">
        <f>IFERROR(LOOKUP(2,1/SEARCH('реестры договоров'!$A$3:$A$380,B252),'реестры договоров'!$B$2:$B$379),"")</f>
        <v/>
      </c>
    </row>
    <row r="253" spans="1:7" x14ac:dyDescent="0.25">
      <c r="A253" s="9"/>
      <c r="B253" s="13" t="s">
        <v>7</v>
      </c>
      <c r="C253" s="12">
        <v>96816</v>
      </c>
      <c r="D253" s="1" t="str">
        <f>IF(ISNA(LOOKUP(2,1/SEARCH('реестры договоров'!$A$3:$A$12,B253))),"Не найден в каталоге","Есть")</f>
        <v>Не найден в каталоге</v>
      </c>
      <c r="E253" s="1" t="e">
        <f>LOOKUP(2,1/SEARCH('реестры договоров'!$A$3:$A$380,B253),'реестры договоров'!$A$3:$A$380)</f>
        <v>#N/A</v>
      </c>
      <c r="F253" t="e">
        <f>VLOOKUP(E253,'реестры договоров'!A:C,2,FALSE)</f>
        <v>#N/A</v>
      </c>
      <c r="G253" s="1" t="str">
        <f>IFERROR(LOOKUP(2,1/SEARCH('реестры договоров'!$A$3:$A$380,B253),'реестры договоров'!$B$2:$B$379),"")</f>
        <v/>
      </c>
    </row>
    <row r="254" spans="1:7" x14ac:dyDescent="0.25">
      <c r="A254" s="14"/>
      <c r="B254" s="15" t="s">
        <v>46</v>
      </c>
      <c r="C254" s="17">
        <v>96816</v>
      </c>
      <c r="D254" s="1" t="str">
        <f>IF(ISNA(LOOKUP(2,1/SEARCH('реестры договоров'!$A$3:$A$12,B254))),"Не найден в каталоге","Есть")</f>
        <v>Не найден в каталоге</v>
      </c>
      <c r="E254" s="1" t="e">
        <f>LOOKUP(2,1/SEARCH('реестры договоров'!$A$3:$A$380,B254),'реестры договоров'!$A$3:$A$380)</f>
        <v>#N/A</v>
      </c>
      <c r="F254" t="e">
        <f>VLOOKUP(E254,'реестры договоров'!A:C,2,FALSE)</f>
        <v>#N/A</v>
      </c>
      <c r="G254" s="1" t="str">
        <f>IFERROR(LOOKUP(2,1/SEARCH('реестры договоров'!$A$3:$A$380,B254),'реестры договоров'!$B$2:$B$379),"")</f>
        <v/>
      </c>
    </row>
    <row r="255" spans="1:7" x14ac:dyDescent="0.25">
      <c r="A255" s="19"/>
      <c r="B255" s="7" t="s">
        <v>30</v>
      </c>
      <c r="C255" s="20">
        <v>96816</v>
      </c>
      <c r="D255" s="1" t="str">
        <f>IF(ISNA(LOOKUP(2,1/SEARCH('реестры договоров'!$A$3:$A$12,B255))),"Не найден в каталоге","Есть")</f>
        <v>Не найден в каталоге</v>
      </c>
      <c r="E255" s="1" t="e">
        <f>LOOKUP(2,1/SEARCH('реестры договоров'!$A$3:$A$380,B255),'реестры договоров'!$A$3:$A$380)</f>
        <v>#N/A</v>
      </c>
      <c r="F255" t="e">
        <f>VLOOKUP(E255,'реестры договоров'!A:C,2,FALSE)</f>
        <v>#N/A</v>
      </c>
      <c r="G255" s="1" t="str">
        <f>IFERROR(LOOKUP(2,1/SEARCH('реестры договоров'!$A$3:$A$380,B255),'реестры договоров'!$B$2:$B$379),"")</f>
        <v/>
      </c>
    </row>
    <row r="256" spans="1:7" x14ac:dyDescent="0.25">
      <c r="A256" s="19"/>
      <c r="B256" s="7" t="s">
        <v>31</v>
      </c>
      <c r="C256" s="8"/>
      <c r="D256" s="1" t="str">
        <f>IF(ISNA(LOOKUP(2,1/SEARCH('реестры договоров'!$A$3:$A$12,B256))),"Не найден в каталоге","Есть")</f>
        <v>Не найден в каталоге</v>
      </c>
      <c r="E256" s="1" t="e">
        <f>LOOKUP(2,1/SEARCH('реестры договоров'!$A$3:$A$380,B256),'реестры договоров'!$A$3:$A$380)</f>
        <v>#N/A</v>
      </c>
      <c r="F256" t="e">
        <f>VLOOKUP(E256,'реестры договоров'!A:C,2,FALSE)</f>
        <v>#N/A</v>
      </c>
      <c r="G256" s="1" t="str">
        <f>IFERROR(LOOKUP(2,1/SEARCH('реестры договоров'!$A$3:$A$380,B256),'реестры договоров'!$B$2:$B$379),"")</f>
        <v/>
      </c>
    </row>
    <row r="257" spans="1:7" ht="24" x14ac:dyDescent="0.25">
      <c r="A257" s="7" t="s">
        <v>47</v>
      </c>
      <c r="B257" s="7" t="s">
        <v>4</v>
      </c>
      <c r="C257" s="8"/>
      <c r="D257" s="1" t="str">
        <f>IF(ISNA(LOOKUP(2,1/SEARCH('реестры договоров'!$A$3:$A$12,B257))),"Не найден в каталоге","Есть")</f>
        <v>Не найден в каталоге</v>
      </c>
      <c r="E257" s="1" t="e">
        <f>LOOKUP(2,1/SEARCH('реестры договоров'!$A$3:$A$380,B257),'реестры договоров'!$A$3:$A$380)</f>
        <v>#N/A</v>
      </c>
      <c r="F257" t="e">
        <f>VLOOKUP(E257,'реестры договоров'!A:C,2,FALSE)</f>
        <v>#N/A</v>
      </c>
      <c r="G257" s="1" t="str">
        <f>IFERROR(LOOKUP(2,1/SEARCH('реестры договоров'!$A$3:$A$380,B257),'реестры договоров'!$B$2:$B$379),"")</f>
        <v/>
      </c>
    </row>
    <row r="258" spans="1:7" x14ac:dyDescent="0.25">
      <c r="A258" s="9"/>
      <c r="B258" s="10" t="s">
        <v>6</v>
      </c>
      <c r="C258" s="12">
        <v>20250</v>
      </c>
      <c r="D258" s="1" t="str">
        <f>IF(ISNA(LOOKUP(2,1/SEARCH('реестры договоров'!$A$3:$A$12,B258))),"Не найден в каталоге","Есть")</f>
        <v>Не найден в каталоге</v>
      </c>
      <c r="E258" s="1" t="e">
        <f>LOOKUP(2,1/SEARCH('реестры договоров'!$A$3:$A$380,B258),'реестры договоров'!$A$3:$A$380)</f>
        <v>#N/A</v>
      </c>
      <c r="F258" t="e">
        <f>VLOOKUP(E258,'реестры договоров'!A:C,2,FALSE)</f>
        <v>#N/A</v>
      </c>
      <c r="G258" s="1" t="str">
        <f>IFERROR(LOOKUP(2,1/SEARCH('реестры договоров'!$A$3:$A$380,B258),'реестры договоров'!$B$2:$B$379),"")</f>
        <v/>
      </c>
    </row>
    <row r="259" spans="1:7" x14ac:dyDescent="0.25">
      <c r="A259" s="9"/>
      <c r="B259" s="13" t="s">
        <v>7</v>
      </c>
      <c r="C259" s="12">
        <v>20250</v>
      </c>
      <c r="D259" s="1" t="str">
        <f>IF(ISNA(LOOKUP(2,1/SEARCH('реестры договоров'!$A$3:$A$12,B259))),"Не найден в каталоге","Есть")</f>
        <v>Не найден в каталоге</v>
      </c>
      <c r="E259" s="1" t="e">
        <f>LOOKUP(2,1/SEARCH('реестры договоров'!$A$3:$A$380,B259),'реестры договоров'!$A$3:$A$380)</f>
        <v>#N/A</v>
      </c>
      <c r="F259" t="e">
        <f>VLOOKUP(E259,'реестры договоров'!A:C,2,FALSE)</f>
        <v>#N/A</v>
      </c>
      <c r="G259" s="1" t="str">
        <f>IFERROR(LOOKUP(2,1/SEARCH('реестры договоров'!$A$3:$A$380,B259),'реестры договоров'!$B$2:$B$379),"")</f>
        <v/>
      </c>
    </row>
    <row r="260" spans="1:7" x14ac:dyDescent="0.25">
      <c r="A260" s="14"/>
      <c r="B260" s="15" t="s">
        <v>48</v>
      </c>
      <c r="C260" s="17">
        <v>20250</v>
      </c>
      <c r="D260" s="1" t="str">
        <f>IF(ISNA(LOOKUP(2,1/SEARCH('реестры договоров'!$A$3:$A$12,B260))),"Не найден в каталоге","Есть")</f>
        <v>Не найден в каталоге</v>
      </c>
      <c r="E260" s="1" t="e">
        <f>LOOKUP(2,1/SEARCH('реестры договоров'!$A$3:$A$380,B260),'реестры договоров'!$A$3:$A$380)</f>
        <v>#N/A</v>
      </c>
      <c r="F260" t="e">
        <f>VLOOKUP(E260,'реестры договоров'!A:C,2,FALSE)</f>
        <v>#N/A</v>
      </c>
      <c r="G260" s="1" t="str">
        <f>IFERROR(LOOKUP(2,1/SEARCH('реестры договоров'!$A$3:$A$380,B260),'реестры договоров'!$B$2:$B$379),"")</f>
        <v/>
      </c>
    </row>
    <row r="261" spans="1:7" x14ac:dyDescent="0.25">
      <c r="A261" s="19"/>
      <c r="B261" s="7" t="s">
        <v>30</v>
      </c>
      <c r="C261" s="20">
        <v>20250</v>
      </c>
      <c r="D261" s="1" t="str">
        <f>IF(ISNA(LOOKUP(2,1/SEARCH('реестры договоров'!$A$3:$A$12,B261))),"Не найден в каталоге","Есть")</f>
        <v>Не найден в каталоге</v>
      </c>
      <c r="E261" s="1" t="e">
        <f>LOOKUP(2,1/SEARCH('реестры договоров'!$A$3:$A$380,B261),'реестры договоров'!$A$3:$A$380)</f>
        <v>#N/A</v>
      </c>
      <c r="F261" t="e">
        <f>VLOOKUP(E261,'реестры договоров'!A:C,2,FALSE)</f>
        <v>#N/A</v>
      </c>
      <c r="G261" s="1" t="str">
        <f>IFERROR(LOOKUP(2,1/SEARCH('реестры договоров'!$A$3:$A$380,B261),'реестры договоров'!$B$2:$B$379),"")</f>
        <v/>
      </c>
    </row>
    <row r="262" spans="1:7" x14ac:dyDescent="0.25">
      <c r="A262" s="19"/>
      <c r="B262" s="7" t="s">
        <v>31</v>
      </c>
      <c r="C262" s="8"/>
      <c r="D262" s="1" t="str">
        <f>IF(ISNA(LOOKUP(2,1/SEARCH('реестры договоров'!$A$3:$A$12,B262))),"Не найден в каталоге","Есть")</f>
        <v>Не найден в каталоге</v>
      </c>
      <c r="E262" s="1" t="e">
        <f>LOOKUP(2,1/SEARCH('реестры договоров'!$A$3:$A$380,B262),'реестры договоров'!$A$3:$A$380)</f>
        <v>#N/A</v>
      </c>
      <c r="F262" t="e">
        <f>VLOOKUP(E262,'реестры договоров'!A:C,2,FALSE)</f>
        <v>#N/A</v>
      </c>
      <c r="G262" s="1" t="str">
        <f>IFERROR(LOOKUP(2,1/SEARCH('реестры договоров'!$A$3:$A$380,B262),'реестры договоров'!$B$2:$B$379),"")</f>
        <v/>
      </c>
    </row>
    <row r="263" spans="1:7" x14ac:dyDescent="0.25">
      <c r="A263" s="7" t="s">
        <v>49</v>
      </c>
      <c r="B263" s="7" t="s">
        <v>4</v>
      </c>
      <c r="C263" s="8"/>
      <c r="D263" s="1" t="str">
        <f>IF(ISNA(LOOKUP(2,1/SEARCH('реестры договоров'!$A$3:$A$12,B263))),"Не найден в каталоге","Есть")</f>
        <v>Не найден в каталоге</v>
      </c>
      <c r="E263" s="1" t="e">
        <f>LOOKUP(2,1/SEARCH('реестры договоров'!$A$3:$A$380,B263),'реестры договоров'!$A$3:$A$380)</f>
        <v>#N/A</v>
      </c>
      <c r="F263" t="e">
        <f>VLOOKUP(E263,'реестры договоров'!A:C,2,FALSE)</f>
        <v>#N/A</v>
      </c>
      <c r="G263" s="1" t="str">
        <f>IFERROR(LOOKUP(2,1/SEARCH('реестры договоров'!$A$3:$A$380,B263),'реестры договоров'!$B$2:$B$379),"")</f>
        <v/>
      </c>
    </row>
    <row r="264" spans="1:7" x14ac:dyDescent="0.25">
      <c r="A264" s="9"/>
      <c r="B264" s="10" t="s">
        <v>6</v>
      </c>
      <c r="C264" s="12">
        <v>28080</v>
      </c>
      <c r="D264" s="1" t="str">
        <f>IF(ISNA(LOOKUP(2,1/SEARCH('реестры договоров'!$A$3:$A$12,B264))),"Не найден в каталоге","Есть")</f>
        <v>Не найден в каталоге</v>
      </c>
      <c r="E264" s="1" t="e">
        <f>LOOKUP(2,1/SEARCH('реестры договоров'!$A$3:$A$380,B264),'реестры договоров'!$A$3:$A$380)</f>
        <v>#N/A</v>
      </c>
      <c r="F264" t="e">
        <f>VLOOKUP(E264,'реестры договоров'!A:C,2,FALSE)</f>
        <v>#N/A</v>
      </c>
      <c r="G264" s="1" t="str">
        <f>IFERROR(LOOKUP(2,1/SEARCH('реестры договоров'!$A$3:$A$380,B264),'реестры договоров'!$B$2:$B$379),"")</f>
        <v/>
      </c>
    </row>
    <row r="265" spans="1:7" x14ac:dyDescent="0.25">
      <c r="A265" s="9"/>
      <c r="B265" s="13" t="s">
        <v>7</v>
      </c>
      <c r="C265" s="12">
        <v>28080</v>
      </c>
      <c r="D265" s="1" t="str">
        <f>IF(ISNA(LOOKUP(2,1/SEARCH('реестры договоров'!$A$3:$A$12,B265))),"Не найден в каталоге","Есть")</f>
        <v>Не найден в каталоге</v>
      </c>
      <c r="E265" s="1" t="e">
        <f>LOOKUP(2,1/SEARCH('реестры договоров'!$A$3:$A$380,B265),'реестры договоров'!$A$3:$A$380)</f>
        <v>#N/A</v>
      </c>
      <c r="F265" t="e">
        <f>VLOOKUP(E265,'реестры договоров'!A:C,2,FALSE)</f>
        <v>#N/A</v>
      </c>
      <c r="G265" s="1" t="str">
        <f>IFERROR(LOOKUP(2,1/SEARCH('реестры договоров'!$A$3:$A$380,B265),'реестры договоров'!$B$2:$B$379),"")</f>
        <v/>
      </c>
    </row>
    <row r="266" spans="1:7" x14ac:dyDescent="0.25">
      <c r="A266" s="14"/>
      <c r="B266" s="15" t="s">
        <v>50</v>
      </c>
      <c r="C266" s="17">
        <v>28080</v>
      </c>
      <c r="D266" s="1" t="str">
        <f>IF(ISNA(LOOKUP(2,1/SEARCH('реестры договоров'!$A$3:$A$12,B266))),"Не найден в каталоге","Есть")</f>
        <v>Не найден в каталоге</v>
      </c>
      <c r="E266" s="1" t="e">
        <f>LOOKUP(2,1/SEARCH('реестры договоров'!$A$3:$A$380,B266),'реестры договоров'!$A$3:$A$380)</f>
        <v>#N/A</v>
      </c>
      <c r="F266" t="e">
        <f>VLOOKUP(E266,'реестры договоров'!A:C,2,FALSE)</f>
        <v>#N/A</v>
      </c>
      <c r="G266" s="1" t="str">
        <f>IFERROR(LOOKUP(2,1/SEARCH('реестры договоров'!$A$3:$A$380,B266),'реестры договоров'!$B$2:$B$379),"")</f>
        <v/>
      </c>
    </row>
    <row r="267" spans="1:7" x14ac:dyDescent="0.25">
      <c r="A267" s="19"/>
      <c r="B267" s="7" t="s">
        <v>30</v>
      </c>
      <c r="C267" s="20">
        <v>28080</v>
      </c>
      <c r="D267" s="1" t="str">
        <f>IF(ISNA(LOOKUP(2,1/SEARCH('реестры договоров'!$A$3:$A$12,B267))),"Не найден в каталоге","Есть")</f>
        <v>Не найден в каталоге</v>
      </c>
      <c r="E267" s="1" t="e">
        <f>LOOKUP(2,1/SEARCH('реестры договоров'!$A$3:$A$380,B267),'реестры договоров'!$A$3:$A$380)</f>
        <v>#N/A</v>
      </c>
      <c r="F267" t="e">
        <f>VLOOKUP(E267,'реестры договоров'!A:C,2,FALSE)</f>
        <v>#N/A</v>
      </c>
      <c r="G267" s="1" t="str">
        <f>IFERROR(LOOKUP(2,1/SEARCH('реестры договоров'!$A$3:$A$380,B267),'реестры договоров'!$B$2:$B$379),"")</f>
        <v/>
      </c>
    </row>
    <row r="268" spans="1:7" x14ac:dyDescent="0.25">
      <c r="A268" s="19"/>
      <c r="B268" s="7" t="s">
        <v>31</v>
      </c>
      <c r="C268" s="8"/>
      <c r="D268" s="1" t="str">
        <f>IF(ISNA(LOOKUP(2,1/SEARCH('реестры договоров'!$A$3:$A$12,B268))),"Не найден в каталоге","Есть")</f>
        <v>Не найден в каталоге</v>
      </c>
      <c r="E268" s="1" t="e">
        <f>LOOKUP(2,1/SEARCH('реестры договоров'!$A$3:$A$380,B268),'реестры договоров'!$A$3:$A$380)</f>
        <v>#N/A</v>
      </c>
      <c r="F268" t="e">
        <f>VLOOKUP(E268,'реестры договоров'!A:C,2,FALSE)</f>
        <v>#N/A</v>
      </c>
      <c r="G268" s="1" t="str">
        <f>IFERROR(LOOKUP(2,1/SEARCH('реестры договоров'!$A$3:$A$380,B268),'реестры договоров'!$B$2:$B$379),"")</f>
        <v/>
      </c>
    </row>
    <row r="269" spans="1:7" x14ac:dyDescent="0.25">
      <c r="A269" s="7" t="s">
        <v>51</v>
      </c>
      <c r="B269" s="7" t="s">
        <v>4</v>
      </c>
      <c r="C269" s="8"/>
      <c r="D269" s="1" t="str">
        <f>IF(ISNA(LOOKUP(2,1/SEARCH('реестры договоров'!$A$3:$A$12,B269))),"Не найден в каталоге","Есть")</f>
        <v>Не найден в каталоге</v>
      </c>
      <c r="E269" s="1" t="e">
        <f>LOOKUP(2,1/SEARCH('реестры договоров'!$A$3:$A$380,B269),'реестры договоров'!$A$3:$A$380)</f>
        <v>#N/A</v>
      </c>
      <c r="F269" t="e">
        <f>VLOOKUP(E269,'реестры договоров'!A:C,2,FALSE)</f>
        <v>#N/A</v>
      </c>
      <c r="G269" s="1" t="str">
        <f>IFERROR(LOOKUP(2,1/SEARCH('реестры договоров'!$A$3:$A$380,B269),'реестры договоров'!$B$2:$B$379),"")</f>
        <v/>
      </c>
    </row>
    <row r="270" spans="1:7" x14ac:dyDescent="0.25">
      <c r="A270" s="9"/>
      <c r="B270" s="10" t="s">
        <v>6</v>
      </c>
      <c r="C270" s="12">
        <v>538153</v>
      </c>
      <c r="D270" s="1" t="str">
        <f>IF(ISNA(LOOKUP(2,1/SEARCH('реестры договоров'!$A$3:$A$12,B270))),"Не найден в каталоге","Есть")</f>
        <v>Не найден в каталоге</v>
      </c>
      <c r="E270" s="1" t="e">
        <f>LOOKUP(2,1/SEARCH('реестры договоров'!$A$3:$A$380,B270),'реестры договоров'!$A$3:$A$380)</f>
        <v>#N/A</v>
      </c>
      <c r="F270" t="e">
        <f>VLOOKUP(E270,'реестры договоров'!A:C,2,FALSE)</f>
        <v>#N/A</v>
      </c>
      <c r="G270" s="1" t="str">
        <f>IFERROR(LOOKUP(2,1/SEARCH('реестры договоров'!$A$3:$A$380,B270),'реестры договоров'!$B$2:$B$379),"")</f>
        <v/>
      </c>
    </row>
    <row r="271" spans="1:7" x14ac:dyDescent="0.25">
      <c r="A271" s="9"/>
      <c r="B271" s="13" t="s">
        <v>7</v>
      </c>
      <c r="C271" s="12">
        <v>538153</v>
      </c>
      <c r="D271" s="1" t="str">
        <f>IF(ISNA(LOOKUP(2,1/SEARCH('реестры договоров'!$A$3:$A$12,B271))),"Не найден в каталоге","Есть")</f>
        <v>Не найден в каталоге</v>
      </c>
      <c r="E271" s="1" t="e">
        <f>LOOKUP(2,1/SEARCH('реестры договоров'!$A$3:$A$380,B271),'реестры договоров'!$A$3:$A$380)</f>
        <v>#N/A</v>
      </c>
      <c r="F271" t="e">
        <f>VLOOKUP(E271,'реестры договоров'!A:C,2,FALSE)</f>
        <v>#N/A</v>
      </c>
      <c r="G271" s="1" t="str">
        <f>IFERROR(LOOKUP(2,1/SEARCH('реестры договоров'!$A$3:$A$380,B271),'реестры договоров'!$B$2:$B$379),"")</f>
        <v/>
      </c>
    </row>
    <row r="272" spans="1:7" x14ac:dyDescent="0.25">
      <c r="A272" s="14"/>
      <c r="B272" s="31" t="s">
        <v>52</v>
      </c>
      <c r="C272" s="17">
        <v>311064</v>
      </c>
      <c r="D272" s="1" t="str">
        <f>IF(ISNA(LOOKUP(2,1/SEARCH('реестры договоров'!$A$3:$A$12,B272))),"Не найден в каталоге","Есть")</f>
        <v>Не найден в каталоге</v>
      </c>
      <c r="E272" s="1" t="e">
        <f>LOOKUP(2,1/SEARCH('реестры договоров'!$A$3:$A$380,B272),'реестры договоров'!$A$3:$A$380)</f>
        <v>#N/A</v>
      </c>
      <c r="F272" t="e">
        <f>VLOOKUP(E272,'реестры договоров'!A:C,2,FALSE)</f>
        <v>#N/A</v>
      </c>
      <c r="G272" s="1" t="str">
        <f>IFERROR(LOOKUP(2,1/SEARCH('реестры договоров'!$A$3:$A$380,B272),'реестры договоров'!$B$2:$B$379),"")</f>
        <v/>
      </c>
    </row>
    <row r="273" spans="1:7" x14ac:dyDescent="0.25">
      <c r="A273" s="14"/>
      <c r="B273" s="15" t="s">
        <v>53</v>
      </c>
      <c r="C273" s="17">
        <v>11889</v>
      </c>
      <c r="D273" s="1" t="str">
        <f>IF(ISNA(LOOKUP(2,1/SEARCH('реестры договоров'!$A$3:$A$12,B273))),"Не найден в каталоге","Есть")</f>
        <v>Не найден в каталоге</v>
      </c>
      <c r="E273" s="1" t="e">
        <f>LOOKUP(2,1/SEARCH('реестры договоров'!$A$3:$A$380,B273),'реестры договоров'!$A$3:$A$380)</f>
        <v>#N/A</v>
      </c>
      <c r="F273" t="e">
        <f>VLOOKUP(E273,'реестры договоров'!A:C,2,FALSE)</f>
        <v>#N/A</v>
      </c>
      <c r="G273" s="1" t="str">
        <f>IFERROR(LOOKUP(2,1/SEARCH('реестры договоров'!$A$3:$A$380,B273),'реестры договоров'!$B$2:$B$379),"")</f>
        <v/>
      </c>
    </row>
    <row r="274" spans="1:7" x14ac:dyDescent="0.25">
      <c r="A274" s="14"/>
      <c r="B274" s="15" t="s">
        <v>55</v>
      </c>
      <c r="C274" s="17">
        <v>78610</v>
      </c>
      <c r="D274" s="1" t="str">
        <f>IF(ISNA(LOOKUP(2,1/SEARCH('реестры договоров'!$A$3:$A$12,B274))),"Не найден в каталоге","Есть")</f>
        <v>Не найден в каталоге</v>
      </c>
      <c r="E274" s="1" t="e">
        <f>LOOKUP(2,1/SEARCH('реестры договоров'!$A$3:$A$380,B274),'реестры договоров'!$A$3:$A$380)</f>
        <v>#N/A</v>
      </c>
      <c r="F274" t="e">
        <f>VLOOKUP(E274,'реестры договоров'!A:C,2,FALSE)</f>
        <v>#N/A</v>
      </c>
      <c r="G274" s="1" t="str">
        <f>IFERROR(LOOKUP(2,1/SEARCH('реестры договоров'!$A$3:$A$380,B274),'реестры договоров'!$B$2:$B$379),"")</f>
        <v/>
      </c>
    </row>
    <row r="275" spans="1:7" x14ac:dyDescent="0.25">
      <c r="A275" s="19"/>
      <c r="B275" s="7" t="s">
        <v>30</v>
      </c>
      <c r="C275" s="20">
        <v>538153</v>
      </c>
      <c r="D275" s="1" t="str">
        <f>IF(ISNA(LOOKUP(2,1/SEARCH('реестры договоров'!$A$3:$A$12,B275))),"Не найден в каталоге","Есть")</f>
        <v>Не найден в каталоге</v>
      </c>
      <c r="E275" s="1" t="e">
        <f>LOOKUP(2,1/SEARCH('реестры договоров'!$A$3:$A$380,B275),'реестры договоров'!$A$3:$A$380)</f>
        <v>#N/A</v>
      </c>
      <c r="F275" t="e">
        <f>VLOOKUP(E275,'реестры договоров'!A:C,2,FALSE)</f>
        <v>#N/A</v>
      </c>
      <c r="G275" s="1" t="str">
        <f>IFERROR(LOOKUP(2,1/SEARCH('реестры договоров'!$A$3:$A$380,B275),'реестры договоров'!$B$2:$B$379),"")</f>
        <v/>
      </c>
    </row>
    <row r="276" spans="1:7" x14ac:dyDescent="0.25">
      <c r="A276" s="19"/>
      <c r="B276" s="7" t="s">
        <v>31</v>
      </c>
      <c r="C276" s="8"/>
      <c r="D276" s="1" t="str">
        <f>IF(ISNA(LOOKUP(2,1/SEARCH('реестры договоров'!$A$3:$A$12,B276))),"Не найден в каталоге","Есть")</f>
        <v>Не найден в каталоге</v>
      </c>
      <c r="E276" s="1" t="e">
        <f>LOOKUP(2,1/SEARCH('реестры договоров'!$A$3:$A$380,B276),'реестры договоров'!$A$3:$A$380)</f>
        <v>#N/A</v>
      </c>
      <c r="F276" t="e">
        <f>VLOOKUP(E276,'реестры договоров'!A:C,2,FALSE)</f>
        <v>#N/A</v>
      </c>
      <c r="G276" s="1" t="str">
        <f>IFERROR(LOOKUP(2,1/SEARCH('реестры договоров'!$A$3:$A$380,B276),'реестры договоров'!$B$2:$B$379),"")</f>
        <v/>
      </c>
    </row>
    <row r="277" spans="1:7" x14ac:dyDescent="0.25">
      <c r="A277" s="7" t="s">
        <v>58</v>
      </c>
      <c r="B277" s="7" t="s">
        <v>4</v>
      </c>
      <c r="C277" s="8"/>
      <c r="D277" s="1" t="str">
        <f>IF(ISNA(LOOKUP(2,1/SEARCH('реестры договоров'!$A$3:$A$12,B277))),"Не найден в каталоге","Есть")</f>
        <v>Не найден в каталоге</v>
      </c>
      <c r="E277" s="1" t="e">
        <f>LOOKUP(2,1/SEARCH('реестры договоров'!$A$3:$A$380,B277),'реестры договоров'!$A$3:$A$380)</f>
        <v>#N/A</v>
      </c>
      <c r="F277" t="e">
        <f>VLOOKUP(E277,'реестры договоров'!A:C,2,FALSE)</f>
        <v>#N/A</v>
      </c>
      <c r="G277" s="1" t="str">
        <f>IFERROR(LOOKUP(2,1/SEARCH('реестры договоров'!$A$3:$A$380,B277),'реестры договоров'!$B$2:$B$379),"")</f>
        <v/>
      </c>
    </row>
    <row r="278" spans="1:7" x14ac:dyDescent="0.25">
      <c r="A278" s="9"/>
      <c r="B278" s="10" t="s">
        <v>6</v>
      </c>
      <c r="C278" s="12">
        <v>2059562.59</v>
      </c>
      <c r="D278" s="1" t="str">
        <f>IF(ISNA(LOOKUP(2,1/SEARCH('реестры договоров'!$A$3:$A$12,B278))),"Не найден в каталоге","Есть")</f>
        <v>Не найден в каталоге</v>
      </c>
      <c r="E278" s="1" t="e">
        <f>LOOKUP(2,1/SEARCH('реестры договоров'!$A$3:$A$380,B278),'реестры договоров'!$A$3:$A$380)</f>
        <v>#N/A</v>
      </c>
      <c r="F278" t="e">
        <f>VLOOKUP(E278,'реестры договоров'!A:C,2,FALSE)</f>
        <v>#N/A</v>
      </c>
      <c r="G278" s="1" t="str">
        <f>IFERROR(LOOKUP(2,1/SEARCH('реестры договоров'!$A$3:$A$380,B278),'реестры договоров'!$B$2:$B$379),"")</f>
        <v/>
      </c>
    </row>
    <row r="279" spans="1:7" x14ac:dyDescent="0.25">
      <c r="A279" s="9"/>
      <c r="B279" s="13" t="s">
        <v>7</v>
      </c>
      <c r="C279" s="12">
        <v>2059562.59</v>
      </c>
      <c r="D279" s="1" t="str">
        <f>IF(ISNA(LOOKUP(2,1/SEARCH('реестры договоров'!$A$3:$A$12,B279))),"Не найден в каталоге","Есть")</f>
        <v>Не найден в каталоге</v>
      </c>
      <c r="E279" s="1" t="e">
        <f>LOOKUP(2,1/SEARCH('реестры договоров'!$A$3:$A$380,B279),'реестры договоров'!$A$3:$A$380)</f>
        <v>#N/A</v>
      </c>
      <c r="F279" t="e">
        <f>VLOOKUP(E279,'реестры договоров'!A:C,2,FALSE)</f>
        <v>#N/A</v>
      </c>
      <c r="G279" s="1" t="str">
        <f>IFERROR(LOOKUP(2,1/SEARCH('реестры договоров'!$A$3:$A$380,B279),'реестры договоров'!$B$2:$B$379),"")</f>
        <v/>
      </c>
    </row>
    <row r="280" spans="1:7" x14ac:dyDescent="0.25">
      <c r="A280" s="14"/>
      <c r="B280" s="15" t="s">
        <v>60</v>
      </c>
      <c r="C280" s="17">
        <v>14028</v>
      </c>
      <c r="D280" s="1" t="str">
        <f>IF(ISNA(LOOKUP(2,1/SEARCH('реестры договоров'!$A$3:$A$12,B280))),"Не найден в каталоге","Есть")</f>
        <v>Не найден в каталоге</v>
      </c>
      <c r="E280" s="1" t="e">
        <f>LOOKUP(2,1/SEARCH('реестры договоров'!$A$3:$A$380,B280),'реестры договоров'!$A$3:$A$380)</f>
        <v>#N/A</v>
      </c>
      <c r="F280" t="e">
        <f>VLOOKUP(E280,'реестры договоров'!A:C,2,FALSE)</f>
        <v>#N/A</v>
      </c>
      <c r="G280" s="1" t="str">
        <f>IFERROR(LOOKUP(2,1/SEARCH('реестры договоров'!$A$3:$A$380,B280),'реестры договоров'!$B$2:$B$379),"")</f>
        <v/>
      </c>
    </row>
    <row r="281" spans="1:7" x14ac:dyDescent="0.25">
      <c r="A281" s="14"/>
      <c r="B281" s="15" t="s">
        <v>67</v>
      </c>
      <c r="C281" s="17">
        <v>96096</v>
      </c>
      <c r="D281" s="1" t="str">
        <f>IF(ISNA(LOOKUP(2,1/SEARCH('реестры договоров'!$A$3:$A$12,B281))),"Не найден в каталоге","Есть")</f>
        <v>Не найден в каталоге</v>
      </c>
      <c r="E281" s="1" t="e">
        <f>LOOKUP(2,1/SEARCH('реестры договоров'!$A$3:$A$380,B281),'реестры договоров'!$A$3:$A$380)</f>
        <v>#N/A</v>
      </c>
      <c r="F281" t="e">
        <f>VLOOKUP(E281,'реестры договоров'!A:C,2,FALSE)</f>
        <v>#N/A</v>
      </c>
      <c r="G281" s="1" t="str">
        <f>IFERROR(LOOKUP(2,1/SEARCH('реестры договоров'!$A$3:$A$380,B281),'реестры договоров'!$B$2:$B$379),"")</f>
        <v/>
      </c>
    </row>
    <row r="282" spans="1:7" x14ac:dyDescent="0.25">
      <c r="A282" s="19"/>
      <c r="B282" s="7" t="s">
        <v>30</v>
      </c>
      <c r="C282" s="20">
        <v>2059562.59</v>
      </c>
      <c r="D282" s="1" t="str">
        <f>IF(ISNA(LOOKUP(2,1/SEARCH('реестры договоров'!$A$3:$A$12,B282))),"Не найден в каталоге","Есть")</f>
        <v>Не найден в каталоге</v>
      </c>
      <c r="E282" s="1" t="e">
        <f>LOOKUP(2,1/SEARCH('реестры договоров'!$A$3:$A$380,B282),'реестры договоров'!$A$3:$A$380)</f>
        <v>#N/A</v>
      </c>
      <c r="F282" t="e">
        <f>VLOOKUP(E282,'реестры договоров'!A:C,2,FALSE)</f>
        <v>#N/A</v>
      </c>
      <c r="G282" s="1" t="str">
        <f>IFERROR(LOOKUP(2,1/SEARCH('реестры договоров'!$A$3:$A$380,B282),'реестры договоров'!$B$2:$B$379),"")</f>
        <v/>
      </c>
    </row>
    <row r="283" spans="1:7" x14ac:dyDescent="0.25">
      <c r="A283" s="19"/>
      <c r="B283" s="7" t="s">
        <v>31</v>
      </c>
      <c r="C283" s="8"/>
      <c r="D283" s="1" t="str">
        <f>IF(ISNA(LOOKUP(2,1/SEARCH('реестры договоров'!$A$3:$A$12,B283))),"Не найден в каталоге","Есть")</f>
        <v>Не найден в каталоге</v>
      </c>
      <c r="E283" s="1" t="e">
        <f>LOOKUP(2,1/SEARCH('реестры договоров'!$A$3:$A$380,B283),'реестры договоров'!$A$3:$A$380)</f>
        <v>#N/A</v>
      </c>
      <c r="F283" t="e">
        <f>VLOOKUP(E283,'реестры договоров'!A:C,2,FALSE)</f>
        <v>#N/A</v>
      </c>
      <c r="G283" s="1" t="str">
        <f>IFERROR(LOOKUP(2,1/SEARCH('реестры договоров'!$A$3:$A$380,B283),'реестры договоров'!$B$2:$B$379),"")</f>
        <v/>
      </c>
    </row>
    <row r="284" spans="1:7" x14ac:dyDescent="0.25">
      <c r="A284" s="7" t="s">
        <v>68</v>
      </c>
      <c r="B284" s="7" t="s">
        <v>4</v>
      </c>
      <c r="C284" s="8"/>
      <c r="D284" s="1" t="str">
        <f>IF(ISNA(LOOKUP(2,1/SEARCH('реестры договоров'!$A$3:$A$12,B284))),"Не найден в каталоге","Есть")</f>
        <v>Не найден в каталоге</v>
      </c>
      <c r="E284" s="1" t="e">
        <f>LOOKUP(2,1/SEARCH('реестры договоров'!$A$3:$A$380,B284),'реестры договоров'!$A$3:$A$380)</f>
        <v>#N/A</v>
      </c>
      <c r="F284" t="e">
        <f>VLOOKUP(E284,'реестры договоров'!A:C,2,FALSE)</f>
        <v>#N/A</v>
      </c>
      <c r="G284" s="1" t="str">
        <f>IFERROR(LOOKUP(2,1/SEARCH('реестры договоров'!$A$3:$A$380,B284),'реестры договоров'!$B$2:$B$379),"")</f>
        <v/>
      </c>
    </row>
    <row r="285" spans="1:7" x14ac:dyDescent="0.25">
      <c r="A285" s="9"/>
      <c r="B285" s="10" t="s">
        <v>6</v>
      </c>
      <c r="C285" s="12">
        <v>23830341.75</v>
      </c>
      <c r="D285" s="1" t="str">
        <f>IF(ISNA(LOOKUP(2,1/SEARCH('реестры договоров'!$A$3:$A$12,B285))),"Не найден в каталоге","Есть")</f>
        <v>Не найден в каталоге</v>
      </c>
      <c r="E285" s="1" t="e">
        <f>LOOKUP(2,1/SEARCH('реестры договоров'!$A$3:$A$380,B285),'реестры договоров'!$A$3:$A$380)</f>
        <v>#N/A</v>
      </c>
      <c r="F285" t="e">
        <f>VLOOKUP(E285,'реестры договоров'!A:C,2,FALSE)</f>
        <v>#N/A</v>
      </c>
      <c r="G285" s="1" t="str">
        <f>IFERROR(LOOKUP(2,1/SEARCH('реестры договоров'!$A$3:$A$380,B285),'реестры договоров'!$B$2:$B$379),"")</f>
        <v/>
      </c>
    </row>
    <row r="286" spans="1:7" x14ac:dyDescent="0.25">
      <c r="A286" s="9"/>
      <c r="B286" s="13" t="s">
        <v>7</v>
      </c>
      <c r="C286" s="12">
        <v>23830341.75</v>
      </c>
      <c r="D286" s="1" t="str">
        <f>IF(ISNA(LOOKUP(2,1/SEARCH('реестры договоров'!$A$3:$A$12,B286))),"Не найден в каталоге","Есть")</f>
        <v>Не найден в каталоге</v>
      </c>
      <c r="E286" s="1" t="e">
        <f>LOOKUP(2,1/SEARCH('реестры договоров'!$A$3:$A$380,B286),'реестры договоров'!$A$3:$A$380)</f>
        <v>#N/A</v>
      </c>
      <c r="F286" t="e">
        <f>VLOOKUP(E286,'реестры договоров'!A:C,2,FALSE)</f>
        <v>#N/A</v>
      </c>
      <c r="G286" s="1" t="str">
        <f>IFERROR(LOOKUP(2,1/SEARCH('реестры договоров'!$A$3:$A$380,B286),'реестры договоров'!$B$2:$B$379),"")</f>
        <v/>
      </c>
    </row>
    <row r="287" spans="1:7" x14ac:dyDescent="0.25">
      <c r="A287" s="14"/>
      <c r="B287" s="15" t="s">
        <v>69</v>
      </c>
      <c r="C287" s="17">
        <v>1650000</v>
      </c>
      <c r="D287" s="1" t="str">
        <f>IF(ISNA(LOOKUP(2,1/SEARCH('реестры договоров'!$A$3:$A$12,B287))),"Не найден в каталоге","Есть")</f>
        <v>Не найден в каталоге</v>
      </c>
      <c r="E287" s="1" t="e">
        <f>LOOKUP(2,1/SEARCH('реестры договоров'!$A$3:$A$380,B287),'реестры договоров'!$A$3:$A$380)</f>
        <v>#N/A</v>
      </c>
      <c r="F287" t="e">
        <f>VLOOKUP(E287,'реестры договоров'!A:C,2,FALSE)</f>
        <v>#N/A</v>
      </c>
      <c r="G287" s="1" t="str">
        <f>IFERROR(LOOKUP(2,1/SEARCH('реестры договоров'!$A$3:$A$380,B287),'реестры договоров'!$B$2:$B$379),"")</f>
        <v/>
      </c>
    </row>
    <row r="288" spans="1:7" x14ac:dyDescent="0.25">
      <c r="A288" s="14"/>
      <c r="B288" s="15" t="s">
        <v>72</v>
      </c>
      <c r="C288" s="17">
        <v>2680330.73</v>
      </c>
      <c r="D288" s="1" t="str">
        <f>IF(ISNA(LOOKUP(2,1/SEARCH('реестры договоров'!$A$3:$A$12,B288))),"Не найден в каталоге","Есть")</f>
        <v>Не найден в каталоге</v>
      </c>
      <c r="E288" s="1" t="e">
        <f>LOOKUP(2,1/SEARCH('реестры договоров'!$A$3:$A$380,B288),'реестры договоров'!$A$3:$A$380)</f>
        <v>#N/A</v>
      </c>
      <c r="F288" t="e">
        <f>VLOOKUP(E288,'реестры договоров'!A:C,2,FALSE)</f>
        <v>#N/A</v>
      </c>
      <c r="G288" s="1" t="str">
        <f>IFERROR(LOOKUP(2,1/SEARCH('реестры договоров'!$A$3:$A$380,B288),'реестры договоров'!$B$2:$B$379),"")</f>
        <v/>
      </c>
    </row>
    <row r="289" spans="1:7" x14ac:dyDescent="0.25">
      <c r="A289" s="14"/>
      <c r="B289" s="15" t="s">
        <v>79</v>
      </c>
      <c r="C289" s="17">
        <v>62000</v>
      </c>
      <c r="D289" s="1" t="str">
        <f>IF(ISNA(LOOKUP(2,1/SEARCH('реестры договоров'!$A$3:$A$12,B289))),"Не найден в каталоге","Есть")</f>
        <v>Не найден в каталоге</v>
      </c>
      <c r="E289" s="1" t="e">
        <f>LOOKUP(2,1/SEARCH('реестры договоров'!$A$3:$A$380,B289),'реестры договоров'!$A$3:$A$380)</f>
        <v>#N/A</v>
      </c>
      <c r="F289" t="e">
        <f>VLOOKUP(E289,'реестры договоров'!A:C,2,FALSE)</f>
        <v>#N/A</v>
      </c>
      <c r="G289" s="1" t="str">
        <f>IFERROR(LOOKUP(2,1/SEARCH('реестры договоров'!$A$3:$A$380,B289),'реестры договоров'!$B$2:$B$379),"")</f>
        <v/>
      </c>
    </row>
    <row r="290" spans="1:7" x14ac:dyDescent="0.25">
      <c r="A290" s="14"/>
      <c r="B290" s="15" t="s">
        <v>80</v>
      </c>
      <c r="C290" s="17">
        <v>155208.75</v>
      </c>
      <c r="D290" s="1" t="str">
        <f>IF(ISNA(LOOKUP(2,1/SEARCH('реестры договоров'!$A$3:$A$12,B290))),"Не найден в каталоге","Есть")</f>
        <v>Не найден в каталоге</v>
      </c>
      <c r="E290" s="1" t="e">
        <f>LOOKUP(2,1/SEARCH('реестры договоров'!$A$3:$A$380,B290),'реестры договоров'!$A$3:$A$380)</f>
        <v>#N/A</v>
      </c>
      <c r="F290" t="e">
        <f>VLOOKUP(E290,'реестры договоров'!A:C,2,FALSE)</f>
        <v>#N/A</v>
      </c>
      <c r="G290" s="1" t="str">
        <f>IFERROR(LOOKUP(2,1/SEARCH('реестры договоров'!$A$3:$A$380,B290),'реестры договоров'!$B$2:$B$379),"")</f>
        <v/>
      </c>
    </row>
    <row r="291" spans="1:7" x14ac:dyDescent="0.25">
      <c r="A291" s="14"/>
      <c r="B291" s="15" t="s">
        <v>82</v>
      </c>
      <c r="C291" s="17">
        <v>106000</v>
      </c>
      <c r="D291" s="1" t="str">
        <f>IF(ISNA(LOOKUP(2,1/SEARCH('реестры договоров'!$A$3:$A$12,B291))),"Не найден в каталоге","Есть")</f>
        <v>Не найден в каталоге</v>
      </c>
      <c r="E291" s="1" t="e">
        <f>LOOKUP(2,1/SEARCH('реестры договоров'!$A$3:$A$380,B291),'реестры договоров'!$A$3:$A$380)</f>
        <v>#N/A</v>
      </c>
      <c r="F291" t="e">
        <f>VLOOKUP(E291,'реестры договоров'!A:C,2,FALSE)</f>
        <v>#N/A</v>
      </c>
      <c r="G291" s="1" t="str">
        <f>IFERROR(LOOKUP(2,1/SEARCH('реестры договоров'!$A$3:$A$380,B291),'реестры договоров'!$B$2:$B$379),"")</f>
        <v/>
      </c>
    </row>
    <row r="292" spans="1:7" x14ac:dyDescent="0.25">
      <c r="A292" s="14"/>
      <c r="B292" s="15" t="s">
        <v>83</v>
      </c>
      <c r="C292" s="17">
        <v>9835.7999999999993</v>
      </c>
      <c r="D292" s="1" t="str">
        <f>IF(ISNA(LOOKUP(2,1/SEARCH('реестры договоров'!$A$3:$A$12,B292))),"Не найден в каталоге","Есть")</f>
        <v>Не найден в каталоге</v>
      </c>
      <c r="E292" s="1" t="e">
        <f>LOOKUP(2,1/SEARCH('реестры договоров'!$A$3:$A$380,B292),'реестры договоров'!$A$3:$A$380)</f>
        <v>#N/A</v>
      </c>
      <c r="F292" t="e">
        <f>VLOOKUP(E292,'реестры договоров'!A:C,2,FALSE)</f>
        <v>#N/A</v>
      </c>
      <c r="G292" s="1" t="str">
        <f>IFERROR(LOOKUP(2,1/SEARCH('реестры договоров'!$A$3:$A$380,B292),'реестры договоров'!$B$2:$B$379),"")</f>
        <v/>
      </c>
    </row>
    <row r="293" spans="1:7" x14ac:dyDescent="0.25">
      <c r="A293" s="14"/>
      <c r="B293" s="15" t="s">
        <v>85</v>
      </c>
      <c r="C293" s="17">
        <v>1388928</v>
      </c>
      <c r="D293" s="1" t="str">
        <f>IF(ISNA(LOOKUP(2,1/SEARCH('реестры договоров'!$A$3:$A$12,B293))),"Не найден в каталоге","Есть")</f>
        <v>Не найден в каталоге</v>
      </c>
      <c r="E293" s="1" t="e">
        <f>LOOKUP(2,1/SEARCH('реестры договоров'!$A$3:$A$380,B293),'реестры договоров'!$A$3:$A$380)</f>
        <v>#N/A</v>
      </c>
      <c r="F293" t="e">
        <f>VLOOKUP(E293,'реестры договоров'!A:C,2,FALSE)</f>
        <v>#N/A</v>
      </c>
      <c r="G293" s="1" t="str">
        <f>IFERROR(LOOKUP(2,1/SEARCH('реестры договоров'!$A$3:$A$380,B293),'реестры договоров'!$B$2:$B$379),"")</f>
        <v/>
      </c>
    </row>
    <row r="294" spans="1:7" x14ac:dyDescent="0.25">
      <c r="A294" s="14"/>
      <c r="B294" s="15" t="s">
        <v>50</v>
      </c>
      <c r="C294" s="17">
        <v>102637</v>
      </c>
      <c r="D294" s="1" t="str">
        <f>IF(ISNA(LOOKUP(2,1/SEARCH('реестры договоров'!$A$3:$A$12,B294))),"Не найден в каталоге","Есть")</f>
        <v>Не найден в каталоге</v>
      </c>
      <c r="E294" s="1" t="e">
        <f>LOOKUP(2,1/SEARCH('реестры договоров'!$A$3:$A$380,B294),'реестры договоров'!$A$3:$A$380)</f>
        <v>#N/A</v>
      </c>
      <c r="F294" t="e">
        <f>VLOOKUP(E294,'реестры договоров'!A:C,2,FALSE)</f>
        <v>#N/A</v>
      </c>
      <c r="G294" s="1" t="str">
        <f>IFERROR(LOOKUP(2,1/SEARCH('реестры договоров'!$A$3:$A$380,B294),'реестры договоров'!$B$2:$B$379),"")</f>
        <v/>
      </c>
    </row>
    <row r="295" spans="1:7" x14ac:dyDescent="0.25">
      <c r="A295" s="14"/>
      <c r="B295" s="15" t="s">
        <v>50</v>
      </c>
      <c r="C295" s="17">
        <v>1940</v>
      </c>
      <c r="D295" s="1" t="str">
        <f>IF(ISNA(LOOKUP(2,1/SEARCH('реестры договоров'!$A$3:$A$12,B295))),"Не найден в каталоге","Есть")</f>
        <v>Не найден в каталоге</v>
      </c>
      <c r="E295" s="1" t="e">
        <f>LOOKUP(2,1/SEARCH('реестры договоров'!$A$3:$A$380,B295),'реестры договоров'!$A$3:$A$380)</f>
        <v>#N/A</v>
      </c>
      <c r="F295" t="e">
        <f>VLOOKUP(E295,'реестры договоров'!A:C,2,FALSE)</f>
        <v>#N/A</v>
      </c>
      <c r="G295" s="1" t="str">
        <f>IFERROR(LOOKUP(2,1/SEARCH('реестры договоров'!$A$3:$A$380,B295),'реестры договоров'!$B$2:$B$379),"")</f>
        <v/>
      </c>
    </row>
    <row r="296" spans="1:7" x14ac:dyDescent="0.25">
      <c r="A296" s="14"/>
      <c r="B296" s="15" t="s">
        <v>50</v>
      </c>
      <c r="C296" s="17">
        <v>20280</v>
      </c>
      <c r="D296" s="1" t="str">
        <f>IF(ISNA(LOOKUP(2,1/SEARCH('реестры договоров'!$A$3:$A$12,B296))),"Не найден в каталоге","Есть")</f>
        <v>Не найден в каталоге</v>
      </c>
      <c r="E296" s="1" t="e">
        <f>LOOKUP(2,1/SEARCH('реестры договоров'!$A$3:$A$380,B296),'реестры договоров'!$A$3:$A$380)</f>
        <v>#N/A</v>
      </c>
      <c r="F296" t="e">
        <f>VLOOKUP(E296,'реестры договоров'!A:C,2,FALSE)</f>
        <v>#N/A</v>
      </c>
      <c r="G296" s="1" t="str">
        <f>IFERROR(LOOKUP(2,1/SEARCH('реестры договоров'!$A$3:$A$380,B296),'реестры договоров'!$B$2:$B$379),"")</f>
        <v/>
      </c>
    </row>
    <row r="297" spans="1:7" x14ac:dyDescent="0.25">
      <c r="A297" s="14"/>
      <c r="B297" s="15" t="s">
        <v>50</v>
      </c>
      <c r="C297" s="17">
        <v>58655</v>
      </c>
      <c r="D297" s="1" t="str">
        <f>IF(ISNA(LOOKUP(2,1/SEARCH('реестры договоров'!$A$3:$A$12,B297))),"Не найден в каталоге","Есть")</f>
        <v>Не найден в каталоге</v>
      </c>
      <c r="E297" s="1" t="e">
        <f>LOOKUP(2,1/SEARCH('реестры договоров'!$A$3:$A$380,B297),'реестры договоров'!$A$3:$A$380)</f>
        <v>#N/A</v>
      </c>
      <c r="F297" t="e">
        <f>VLOOKUP(E297,'реестры договоров'!A:C,2,FALSE)</f>
        <v>#N/A</v>
      </c>
      <c r="G297" s="1" t="str">
        <f>IFERROR(LOOKUP(2,1/SEARCH('реестры договоров'!$A$3:$A$380,B297),'реестры договоров'!$B$2:$B$379),"")</f>
        <v/>
      </c>
    </row>
    <row r="298" spans="1:7" x14ac:dyDescent="0.25">
      <c r="A298" s="14"/>
      <c r="B298" s="15" t="s">
        <v>85</v>
      </c>
      <c r="C298" s="17">
        <v>4256</v>
      </c>
      <c r="D298" s="1" t="str">
        <f>IF(ISNA(LOOKUP(2,1/SEARCH('реестры договоров'!$A$3:$A$12,B298))),"Не найден в каталоге","Есть")</f>
        <v>Не найден в каталоге</v>
      </c>
      <c r="E298" s="1" t="e">
        <f>LOOKUP(2,1/SEARCH('реестры договоров'!$A$3:$A$380,B298),'реестры договоров'!$A$3:$A$380)</f>
        <v>#N/A</v>
      </c>
      <c r="F298" t="e">
        <f>VLOOKUP(E298,'реестры договоров'!A:C,2,FALSE)</f>
        <v>#N/A</v>
      </c>
      <c r="G298" s="1" t="str">
        <f>IFERROR(LOOKUP(2,1/SEARCH('реестры договоров'!$A$3:$A$380,B298),'реестры договоров'!$B$2:$B$379),"")</f>
        <v/>
      </c>
    </row>
    <row r="299" spans="1:7" x14ac:dyDescent="0.25">
      <c r="A299" s="14"/>
      <c r="B299" s="15" t="s">
        <v>50</v>
      </c>
      <c r="C299" s="17">
        <v>66049</v>
      </c>
      <c r="D299" s="1" t="str">
        <f>IF(ISNA(LOOKUP(2,1/SEARCH('реестры договоров'!$A$3:$A$12,B299))),"Не найден в каталоге","Есть")</f>
        <v>Не найден в каталоге</v>
      </c>
      <c r="E299" s="1" t="e">
        <f>LOOKUP(2,1/SEARCH('реестры договоров'!$A$3:$A$380,B299),'реестры договоров'!$A$3:$A$380)</f>
        <v>#N/A</v>
      </c>
      <c r="F299" t="e">
        <f>VLOOKUP(E299,'реестры договоров'!A:C,2,FALSE)</f>
        <v>#N/A</v>
      </c>
      <c r="G299" s="1" t="str">
        <f>IFERROR(LOOKUP(2,1/SEARCH('реестры договоров'!$A$3:$A$380,B299),'реестры договоров'!$B$2:$B$379),"")</f>
        <v/>
      </c>
    </row>
    <row r="300" spans="1:7" x14ac:dyDescent="0.25">
      <c r="A300" s="14"/>
      <c r="B300" s="15" t="s">
        <v>50</v>
      </c>
      <c r="C300" s="17">
        <v>30600</v>
      </c>
      <c r="D300" s="1" t="str">
        <f>IF(ISNA(LOOKUP(2,1/SEARCH('реестры договоров'!$A$3:$A$12,B300))),"Не найден в каталоге","Есть")</f>
        <v>Не найден в каталоге</v>
      </c>
      <c r="E300" s="1" t="e">
        <f>LOOKUP(2,1/SEARCH('реестры договоров'!$A$3:$A$380,B300),'реестры договоров'!$A$3:$A$380)</f>
        <v>#N/A</v>
      </c>
      <c r="F300" t="e">
        <f>VLOOKUP(E300,'реестры договоров'!A:C,2,FALSE)</f>
        <v>#N/A</v>
      </c>
      <c r="G300" s="1" t="str">
        <f>IFERROR(LOOKUP(2,1/SEARCH('реестры договоров'!$A$3:$A$380,B300),'реестры договоров'!$B$2:$B$379),"")</f>
        <v/>
      </c>
    </row>
    <row r="301" spans="1:7" x14ac:dyDescent="0.25">
      <c r="A301" s="14"/>
      <c r="B301" s="15" t="s">
        <v>50</v>
      </c>
      <c r="C301" s="17">
        <v>15570</v>
      </c>
      <c r="D301" s="1" t="str">
        <f>IF(ISNA(LOOKUP(2,1/SEARCH('реестры договоров'!$A$3:$A$12,B301))),"Не найден в каталоге","Есть")</f>
        <v>Не найден в каталоге</v>
      </c>
      <c r="E301" s="1" t="e">
        <f>LOOKUP(2,1/SEARCH('реестры договоров'!$A$3:$A$380,B301),'реестры договоров'!$A$3:$A$380)</f>
        <v>#N/A</v>
      </c>
      <c r="F301" t="e">
        <f>VLOOKUP(E301,'реестры договоров'!A:C,2,FALSE)</f>
        <v>#N/A</v>
      </c>
      <c r="G301" s="1" t="str">
        <f>IFERROR(LOOKUP(2,1/SEARCH('реестры договоров'!$A$3:$A$380,B301),'реестры договоров'!$B$2:$B$379),"")</f>
        <v/>
      </c>
    </row>
    <row r="302" spans="1:7" x14ac:dyDescent="0.25">
      <c r="A302" s="14"/>
      <c r="B302" s="15" t="s">
        <v>50</v>
      </c>
      <c r="C302" s="17">
        <v>1315530.2</v>
      </c>
      <c r="D302" s="1" t="str">
        <f>IF(ISNA(LOOKUP(2,1/SEARCH('реестры договоров'!$A$3:$A$12,B302))),"Не найден в каталоге","Есть")</f>
        <v>Не найден в каталоге</v>
      </c>
      <c r="E302" s="1" t="e">
        <f>LOOKUP(2,1/SEARCH('реестры договоров'!$A$3:$A$380,B302),'реестры договоров'!$A$3:$A$380)</f>
        <v>#N/A</v>
      </c>
      <c r="F302" t="e">
        <f>VLOOKUP(E302,'реестры договоров'!A:C,2,FALSE)</f>
        <v>#N/A</v>
      </c>
      <c r="G302" s="1" t="str">
        <f>IFERROR(LOOKUP(2,1/SEARCH('реестры договоров'!$A$3:$A$380,B302),'реестры договоров'!$B$2:$B$379),"")</f>
        <v/>
      </c>
    </row>
    <row r="303" spans="1:7" x14ac:dyDescent="0.25">
      <c r="A303" s="14"/>
      <c r="B303" s="15" t="s">
        <v>91</v>
      </c>
      <c r="C303" s="17">
        <v>154369</v>
      </c>
      <c r="D303" s="1" t="str">
        <f>IF(ISNA(LOOKUP(2,1/SEARCH('реестры договоров'!$A$3:$A$12,B303))),"Не найден в каталоге","Есть")</f>
        <v>Не найден в каталоге</v>
      </c>
      <c r="E303" s="1" t="e">
        <f>LOOKUP(2,1/SEARCH('реестры договоров'!$A$3:$A$380,B303),'реестры договоров'!$A$3:$A$380)</f>
        <v>#N/A</v>
      </c>
      <c r="F303" t="e">
        <f>VLOOKUP(E303,'реестры договоров'!A:C,2,FALSE)</f>
        <v>#N/A</v>
      </c>
      <c r="G303" s="1" t="str">
        <f>IFERROR(LOOKUP(2,1/SEARCH('реестры договоров'!$A$3:$A$380,B303),'реестры договоров'!$B$2:$B$379),"")</f>
        <v/>
      </c>
    </row>
    <row r="304" spans="1:7" x14ac:dyDescent="0.25">
      <c r="A304" s="14"/>
      <c r="B304" s="15" t="s">
        <v>93</v>
      </c>
      <c r="C304" s="17">
        <v>500000</v>
      </c>
      <c r="D304" s="1" t="str">
        <f>IF(ISNA(LOOKUP(2,1/SEARCH('реестры договоров'!$A$3:$A$12,B304))),"Не найден в каталоге","Есть")</f>
        <v>Не найден в каталоге</v>
      </c>
      <c r="E304" s="1" t="e">
        <f>LOOKUP(2,1/SEARCH('реестры договоров'!$A$3:$A$380,B304),'реестры договоров'!$A$3:$A$380)</f>
        <v>#N/A</v>
      </c>
      <c r="F304" t="e">
        <f>VLOOKUP(E304,'реестры договоров'!A:C,2,FALSE)</f>
        <v>#N/A</v>
      </c>
      <c r="G304" s="1" t="str">
        <f>IFERROR(LOOKUP(2,1/SEARCH('реестры договоров'!$A$3:$A$380,B304),'реестры договоров'!$B$2:$B$379),"")</f>
        <v/>
      </c>
    </row>
    <row r="305" spans="1:7" x14ac:dyDescent="0.25">
      <c r="A305" s="14"/>
      <c r="B305" s="15" t="s">
        <v>94</v>
      </c>
      <c r="C305" s="17">
        <v>108181</v>
      </c>
      <c r="D305" s="1" t="str">
        <f>IF(ISNA(LOOKUP(2,1/SEARCH('реестры договоров'!$A$3:$A$12,B305))),"Не найден в каталоге","Есть")</f>
        <v>Не найден в каталоге</v>
      </c>
      <c r="E305" s="1" t="e">
        <f>LOOKUP(2,1/SEARCH('реестры договоров'!$A$3:$A$380,B305),'реестры договоров'!$A$3:$A$380)</f>
        <v>#N/A</v>
      </c>
      <c r="F305" t="e">
        <f>VLOOKUP(E305,'реестры договоров'!A:C,2,FALSE)</f>
        <v>#N/A</v>
      </c>
      <c r="G305" s="1" t="str">
        <f>IFERROR(LOOKUP(2,1/SEARCH('реестры договоров'!$A$3:$A$380,B305),'реестры договоров'!$B$2:$B$379),"")</f>
        <v/>
      </c>
    </row>
    <row r="306" spans="1:7" x14ac:dyDescent="0.25">
      <c r="A306" s="14"/>
      <c r="B306" s="15" t="s">
        <v>95</v>
      </c>
      <c r="C306" s="17">
        <v>80750</v>
      </c>
      <c r="D306" s="1" t="str">
        <f>IF(ISNA(LOOKUP(2,1/SEARCH('реестры договоров'!$A$3:$A$12,B306))),"Не найден в каталоге","Есть")</f>
        <v>Не найден в каталоге</v>
      </c>
      <c r="E306" s="1" t="e">
        <f>LOOKUP(2,1/SEARCH('реестры договоров'!$A$3:$A$380,B306),'реестры договоров'!$A$3:$A$380)</f>
        <v>#N/A</v>
      </c>
      <c r="F306" t="e">
        <f>VLOOKUP(E306,'реестры договоров'!A:C,2,FALSE)</f>
        <v>#N/A</v>
      </c>
      <c r="G306" s="1" t="str">
        <f>IFERROR(LOOKUP(2,1/SEARCH('реестры договоров'!$A$3:$A$380,B306),'реестры договоров'!$B$2:$B$379),"")</f>
        <v/>
      </c>
    </row>
    <row r="307" spans="1:7" x14ac:dyDescent="0.25">
      <c r="A307" s="14"/>
      <c r="B307" s="15" t="s">
        <v>104</v>
      </c>
      <c r="C307" s="17">
        <v>999938.82</v>
      </c>
      <c r="D307" s="1" t="str">
        <f>IF(ISNA(LOOKUP(2,1/SEARCH('реестры договоров'!$A$3:$A$12,B307))),"Не найден в каталоге","Есть")</f>
        <v>Не найден в каталоге</v>
      </c>
      <c r="E307" s="1" t="e">
        <f>LOOKUP(2,1/SEARCH('реестры договоров'!$A$3:$A$380,B307),'реестры договоров'!$A$3:$A$380)</f>
        <v>#N/A</v>
      </c>
      <c r="F307" t="e">
        <f>VLOOKUP(E307,'реестры договоров'!A:C,2,FALSE)</f>
        <v>#N/A</v>
      </c>
      <c r="G307" s="1" t="str">
        <f>IFERROR(LOOKUP(2,1/SEARCH('реестры договоров'!$A$3:$A$380,B307),'реестры договоров'!$B$2:$B$379),"")</f>
        <v/>
      </c>
    </row>
    <row r="308" spans="1:7" x14ac:dyDescent="0.25">
      <c r="A308" s="14"/>
      <c r="B308" s="15" t="s">
        <v>108</v>
      </c>
      <c r="C308" s="17">
        <v>32500</v>
      </c>
      <c r="D308" s="1" t="str">
        <f>IF(ISNA(LOOKUP(2,1/SEARCH('реестры договоров'!$A$3:$A$12,B308))),"Не найден в каталоге","Есть")</f>
        <v>Не найден в каталоге</v>
      </c>
      <c r="E308" s="1" t="e">
        <f>LOOKUP(2,1/SEARCH('реестры договоров'!$A$3:$A$380,B308),'реестры договоров'!$A$3:$A$380)</f>
        <v>#N/A</v>
      </c>
      <c r="F308" t="e">
        <f>VLOOKUP(E308,'реестры договоров'!A:C,2,FALSE)</f>
        <v>#N/A</v>
      </c>
      <c r="G308" s="1" t="str">
        <f>IFERROR(LOOKUP(2,1/SEARCH('реестры договоров'!$A$3:$A$380,B308),'реестры договоров'!$B$2:$B$379),"")</f>
        <v/>
      </c>
    </row>
    <row r="309" spans="1:7" x14ac:dyDescent="0.25">
      <c r="A309" s="14"/>
      <c r="B309" s="15" t="s">
        <v>110</v>
      </c>
      <c r="C309" s="17">
        <v>106592.7</v>
      </c>
      <c r="D309" s="1" t="str">
        <f>IF(ISNA(LOOKUP(2,1/SEARCH('реестры договоров'!$A$3:$A$12,B309))),"Не найден в каталоге","Есть")</f>
        <v>Не найден в каталоге</v>
      </c>
      <c r="E309" s="1" t="e">
        <f>LOOKUP(2,1/SEARCH('реестры договоров'!$A$3:$A$380,B309),'реестры договоров'!$A$3:$A$380)</f>
        <v>#N/A</v>
      </c>
      <c r="F309" t="e">
        <f>VLOOKUP(E309,'реестры договоров'!A:C,2,FALSE)</f>
        <v>#N/A</v>
      </c>
      <c r="G309" s="1" t="str">
        <f>IFERROR(LOOKUP(2,1/SEARCH('реестры договоров'!$A$3:$A$380,B309),'реестры договоров'!$B$2:$B$379),"")</f>
        <v/>
      </c>
    </row>
    <row r="310" spans="1:7" x14ac:dyDescent="0.25">
      <c r="A310" s="14"/>
      <c r="B310" s="15" t="s">
        <v>113</v>
      </c>
      <c r="C310" s="17">
        <v>56315</v>
      </c>
      <c r="D310" s="1" t="str">
        <f>IF(ISNA(LOOKUP(2,1/SEARCH('реестры договоров'!$A$3:$A$12,B310))),"Не найден в каталоге","Есть")</f>
        <v>Не найден в каталоге</v>
      </c>
      <c r="E310" s="1" t="e">
        <f>LOOKUP(2,1/SEARCH('реестры договоров'!$A$3:$A$380,B310),'реестры договоров'!$A$3:$A$380)</f>
        <v>#N/A</v>
      </c>
      <c r="F310" t="e">
        <f>VLOOKUP(E310,'реестры договоров'!A:C,2,FALSE)</f>
        <v>#N/A</v>
      </c>
      <c r="G310" s="1" t="str">
        <f>IFERROR(LOOKUP(2,1/SEARCH('реестры договоров'!$A$3:$A$380,B310),'реестры договоров'!$B$2:$B$379),"")</f>
        <v/>
      </c>
    </row>
    <row r="311" spans="1:7" x14ac:dyDescent="0.25">
      <c r="A311" s="14"/>
      <c r="B311" s="15" t="s">
        <v>117</v>
      </c>
      <c r="C311" s="17">
        <v>30441</v>
      </c>
      <c r="D311" s="1" t="str">
        <f>IF(ISNA(LOOKUP(2,1/SEARCH('реестры договоров'!$A$3:$A$12,B311))),"Не найден в каталоге","Есть")</f>
        <v>Не найден в каталоге</v>
      </c>
      <c r="E311" s="1" t="e">
        <f>LOOKUP(2,1/SEARCH('реестры договоров'!$A$3:$A$380,B311),'реестры договоров'!$A$3:$A$380)</f>
        <v>#N/A</v>
      </c>
      <c r="F311" t="e">
        <f>VLOOKUP(E311,'реестры договоров'!A:C,2,FALSE)</f>
        <v>#N/A</v>
      </c>
      <c r="G311" s="1" t="str">
        <f>IFERROR(LOOKUP(2,1/SEARCH('реестры договоров'!$A$3:$A$380,B311),'реестры договоров'!$B$2:$B$379),"")</f>
        <v/>
      </c>
    </row>
    <row r="312" spans="1:7" x14ac:dyDescent="0.25">
      <c r="A312" s="14"/>
      <c r="B312" s="15" t="s">
        <v>118</v>
      </c>
      <c r="C312" s="17">
        <v>96000</v>
      </c>
      <c r="D312" s="1" t="str">
        <f>IF(ISNA(LOOKUP(2,1/SEARCH('реестры договоров'!$A$3:$A$12,B312))),"Не найден в каталоге","Есть")</f>
        <v>Не найден в каталоге</v>
      </c>
      <c r="E312" s="1" t="e">
        <f>LOOKUP(2,1/SEARCH('реестры договоров'!$A$3:$A$380,B312),'реестры договоров'!$A$3:$A$380)</f>
        <v>#N/A</v>
      </c>
      <c r="F312" t="e">
        <f>VLOOKUP(E312,'реестры договоров'!A:C,2,FALSE)</f>
        <v>#N/A</v>
      </c>
      <c r="G312" s="1" t="str">
        <f>IFERROR(LOOKUP(2,1/SEARCH('реестры договоров'!$A$3:$A$380,B312),'реестры договоров'!$B$2:$B$379),"")</f>
        <v/>
      </c>
    </row>
    <row r="313" spans="1:7" x14ac:dyDescent="0.25">
      <c r="A313" s="14"/>
      <c r="B313" s="15" t="s">
        <v>119</v>
      </c>
      <c r="C313" s="17">
        <v>7600</v>
      </c>
      <c r="D313" s="1" t="str">
        <f>IF(ISNA(LOOKUP(2,1/SEARCH('реестры договоров'!$A$3:$A$12,B313))),"Не найден в каталоге","Есть")</f>
        <v>Не найден в каталоге</v>
      </c>
      <c r="E313" s="1" t="e">
        <f>LOOKUP(2,1/SEARCH('реестры договоров'!$A$3:$A$380,B313),'реестры договоров'!$A$3:$A$380)</f>
        <v>#N/A</v>
      </c>
      <c r="F313" t="e">
        <f>VLOOKUP(E313,'реестры договоров'!A:C,2,FALSE)</f>
        <v>#N/A</v>
      </c>
      <c r="G313" s="1" t="str">
        <f>IFERROR(LOOKUP(2,1/SEARCH('реестры договоров'!$A$3:$A$380,B313),'реестры договоров'!$B$2:$B$379),"")</f>
        <v/>
      </c>
    </row>
    <row r="314" spans="1:7" x14ac:dyDescent="0.25">
      <c r="A314" s="14"/>
      <c r="B314" s="15" t="s">
        <v>120</v>
      </c>
      <c r="C314" s="17">
        <v>58920</v>
      </c>
      <c r="D314" s="1" t="str">
        <f>IF(ISNA(LOOKUP(2,1/SEARCH('реестры договоров'!$A$3:$A$12,B314))),"Не найден в каталоге","Есть")</f>
        <v>Не найден в каталоге</v>
      </c>
      <c r="E314" s="1" t="e">
        <f>LOOKUP(2,1/SEARCH('реестры договоров'!$A$3:$A$380,B314),'реестры договоров'!$A$3:$A$380)</f>
        <v>#N/A</v>
      </c>
      <c r="F314" t="e">
        <f>VLOOKUP(E314,'реестры договоров'!A:C,2,FALSE)</f>
        <v>#N/A</v>
      </c>
      <c r="G314" s="1" t="str">
        <f>IFERROR(LOOKUP(2,1/SEARCH('реестры договоров'!$A$3:$A$380,B314),'реестры договоров'!$B$2:$B$379),"")</f>
        <v/>
      </c>
    </row>
    <row r="315" spans="1:7" x14ac:dyDescent="0.25">
      <c r="A315" s="14"/>
      <c r="B315" s="15" t="s">
        <v>121</v>
      </c>
      <c r="C315" s="17">
        <v>44000</v>
      </c>
      <c r="D315" s="1" t="str">
        <f>IF(ISNA(LOOKUP(2,1/SEARCH('реестры договоров'!$A$3:$A$12,B315))),"Не найден в каталоге","Есть")</f>
        <v>Не найден в каталоге</v>
      </c>
      <c r="E315" s="1" t="e">
        <f>LOOKUP(2,1/SEARCH('реестры договоров'!$A$3:$A$380,B315),'реестры договоров'!$A$3:$A$380)</f>
        <v>#N/A</v>
      </c>
      <c r="F315" t="e">
        <f>VLOOKUP(E315,'реестры договоров'!A:C,2,FALSE)</f>
        <v>#N/A</v>
      </c>
      <c r="G315" s="1" t="str">
        <f>IFERROR(LOOKUP(2,1/SEARCH('реестры договоров'!$A$3:$A$380,B315),'реестры договоров'!$B$2:$B$379),"")</f>
        <v/>
      </c>
    </row>
    <row r="316" spans="1:7" x14ac:dyDescent="0.25">
      <c r="A316" s="14"/>
      <c r="B316" s="15" t="s">
        <v>122</v>
      </c>
      <c r="C316" s="17">
        <v>96096</v>
      </c>
      <c r="D316" s="1" t="str">
        <f>IF(ISNA(LOOKUP(2,1/SEARCH('реестры договоров'!$A$3:$A$12,B316))),"Не найден в каталоге","Есть")</f>
        <v>Не найден в каталоге</v>
      </c>
      <c r="E316" s="1" t="e">
        <f>LOOKUP(2,1/SEARCH('реестры договоров'!$A$3:$A$380,B316),'реестры договоров'!$A$3:$A$380)</f>
        <v>#N/A</v>
      </c>
      <c r="F316" t="e">
        <f>VLOOKUP(E316,'реестры договоров'!A:C,2,FALSE)</f>
        <v>#N/A</v>
      </c>
      <c r="G316" s="1" t="str">
        <f>IFERROR(LOOKUP(2,1/SEARCH('реестры договоров'!$A$3:$A$380,B316),'реестры договоров'!$B$2:$B$379),"")</f>
        <v/>
      </c>
    </row>
    <row r="317" spans="1:7" x14ac:dyDescent="0.25">
      <c r="A317" s="14"/>
      <c r="B317" s="15" t="s">
        <v>123</v>
      </c>
      <c r="C317" s="17">
        <v>49700</v>
      </c>
      <c r="D317" s="1" t="str">
        <f>IF(ISNA(LOOKUP(2,1/SEARCH('реестры договоров'!$A$3:$A$12,B317))),"Не найден в каталоге","Есть")</f>
        <v>Не найден в каталоге</v>
      </c>
      <c r="E317" s="1" t="e">
        <f>LOOKUP(2,1/SEARCH('реестры договоров'!$A$3:$A$380,B317),'реестры договоров'!$A$3:$A$380)</f>
        <v>#N/A</v>
      </c>
      <c r="F317" t="e">
        <f>VLOOKUP(E317,'реестры договоров'!A:C,2,FALSE)</f>
        <v>#N/A</v>
      </c>
      <c r="G317" s="1" t="str">
        <f>IFERROR(LOOKUP(2,1/SEARCH('реестры договоров'!$A$3:$A$380,B317),'реестры договоров'!$B$2:$B$379),"")</f>
        <v/>
      </c>
    </row>
    <row r="318" spans="1:7" x14ac:dyDescent="0.25">
      <c r="A318" s="14"/>
      <c r="B318" s="15" t="s">
        <v>124</v>
      </c>
      <c r="C318" s="17">
        <v>99400</v>
      </c>
      <c r="D318" s="1" t="str">
        <f>IF(ISNA(LOOKUP(2,1/SEARCH('реестры договоров'!$A$3:$A$12,B318))),"Не найден в каталоге","Есть")</f>
        <v>Не найден в каталоге</v>
      </c>
      <c r="E318" s="1" t="e">
        <f>LOOKUP(2,1/SEARCH('реестры договоров'!$A$3:$A$380,B318),'реестры договоров'!$A$3:$A$380)</f>
        <v>#N/A</v>
      </c>
      <c r="F318" t="e">
        <f>VLOOKUP(E318,'реестры договоров'!A:C,2,FALSE)</f>
        <v>#N/A</v>
      </c>
      <c r="G318" s="1" t="str">
        <f>IFERROR(LOOKUP(2,1/SEARCH('реестры договоров'!$A$3:$A$380,B318),'реестры договоров'!$B$2:$B$379),"")</f>
        <v/>
      </c>
    </row>
    <row r="319" spans="1:7" x14ac:dyDescent="0.25">
      <c r="A319" s="14"/>
      <c r="B319" s="15" t="s">
        <v>125</v>
      </c>
      <c r="C319" s="17">
        <v>877817.4</v>
      </c>
      <c r="D319" s="1" t="str">
        <f>IF(ISNA(LOOKUP(2,1/SEARCH('реестры договоров'!$A$3:$A$12,B319))),"Не найден в каталоге","Есть")</f>
        <v>Не найден в каталоге</v>
      </c>
      <c r="E319" s="1" t="e">
        <f>LOOKUP(2,1/SEARCH('реестры договоров'!$A$3:$A$380,B319),'реестры договоров'!$A$3:$A$380)</f>
        <v>#N/A</v>
      </c>
      <c r="F319" t="e">
        <f>VLOOKUP(E319,'реестры договоров'!A:C,2,FALSE)</f>
        <v>#N/A</v>
      </c>
      <c r="G319" s="1" t="str">
        <f>IFERROR(LOOKUP(2,1/SEARCH('реестры договоров'!$A$3:$A$380,B319),'реестры договоров'!$B$2:$B$379),"")</f>
        <v/>
      </c>
    </row>
    <row r="320" spans="1:7" x14ac:dyDescent="0.25">
      <c r="A320" s="14"/>
      <c r="B320" s="15" t="s">
        <v>126</v>
      </c>
      <c r="C320" s="17">
        <v>96200</v>
      </c>
      <c r="D320" s="1" t="str">
        <f>IF(ISNA(LOOKUP(2,1/SEARCH('реестры договоров'!$A$3:$A$12,B320))),"Не найден в каталоге","Есть")</f>
        <v>Не найден в каталоге</v>
      </c>
      <c r="E320" s="1" t="e">
        <f>LOOKUP(2,1/SEARCH('реестры договоров'!$A$3:$A$380,B320),'реестры договоров'!$A$3:$A$380)</f>
        <v>#N/A</v>
      </c>
      <c r="F320" t="e">
        <f>VLOOKUP(E320,'реестры договоров'!A:C,2,FALSE)</f>
        <v>#N/A</v>
      </c>
      <c r="G320" s="1" t="str">
        <f>IFERROR(LOOKUP(2,1/SEARCH('реестры договоров'!$A$3:$A$380,B320),'реестры договоров'!$B$2:$B$379),"")</f>
        <v/>
      </c>
    </row>
    <row r="321" spans="1:7" x14ac:dyDescent="0.25">
      <c r="A321" s="14"/>
      <c r="B321" s="15" t="s">
        <v>127</v>
      </c>
      <c r="C321" s="17">
        <v>32000</v>
      </c>
      <c r="D321" s="1" t="str">
        <f>IF(ISNA(LOOKUP(2,1/SEARCH('реестры договоров'!$A$3:$A$12,B321))),"Не найден в каталоге","Есть")</f>
        <v>Не найден в каталоге</v>
      </c>
      <c r="E321" s="1" t="e">
        <f>LOOKUP(2,1/SEARCH('реестры договоров'!$A$3:$A$380,B321),'реестры договоров'!$A$3:$A$380)</f>
        <v>#N/A</v>
      </c>
      <c r="F321" t="e">
        <f>VLOOKUP(E321,'реестры договоров'!A:C,2,FALSE)</f>
        <v>#N/A</v>
      </c>
      <c r="G321" s="1" t="str">
        <f>IFERROR(LOOKUP(2,1/SEARCH('реестры договоров'!$A$3:$A$380,B321),'реестры договоров'!$B$2:$B$379),"")</f>
        <v/>
      </c>
    </row>
    <row r="322" spans="1:7" x14ac:dyDescent="0.25">
      <c r="A322" s="14"/>
      <c r="B322" s="15" t="s">
        <v>128</v>
      </c>
      <c r="C322" s="17">
        <v>99800</v>
      </c>
      <c r="D322" s="1" t="str">
        <f>IF(ISNA(LOOKUP(2,1/SEARCH('реестры договоров'!$A$3:$A$12,B322))),"Не найден в каталоге","Есть")</f>
        <v>Не найден в каталоге</v>
      </c>
      <c r="E322" s="1" t="e">
        <f>LOOKUP(2,1/SEARCH('реестры договоров'!$A$3:$A$380,B322),'реестры договоров'!$A$3:$A$380)</f>
        <v>#N/A</v>
      </c>
      <c r="F322" t="e">
        <f>VLOOKUP(E322,'реестры договоров'!A:C,2,FALSE)</f>
        <v>#N/A</v>
      </c>
      <c r="G322" s="1" t="str">
        <f>IFERROR(LOOKUP(2,1/SEARCH('реестры договоров'!$A$3:$A$380,B322),'реестры договоров'!$B$2:$B$379),"")</f>
        <v/>
      </c>
    </row>
    <row r="323" spans="1:7" x14ac:dyDescent="0.25">
      <c r="A323" s="14"/>
      <c r="B323" s="15" t="s">
        <v>129</v>
      </c>
      <c r="C323" s="18">
        <v>0.4</v>
      </c>
      <c r="D323" s="1" t="str">
        <f>IF(ISNA(LOOKUP(2,1/SEARCH('реестры договоров'!$A$3:$A$12,B323))),"Не найден в каталоге","Есть")</f>
        <v>Не найден в каталоге</v>
      </c>
      <c r="E323" s="1" t="e">
        <f>LOOKUP(2,1/SEARCH('реестры договоров'!$A$3:$A$380,B323),'реестры договоров'!$A$3:$A$380)</f>
        <v>#N/A</v>
      </c>
      <c r="F323" t="e">
        <f>VLOOKUP(E323,'реестры договоров'!A:C,2,FALSE)</f>
        <v>#N/A</v>
      </c>
      <c r="G323" s="1" t="str">
        <f>IFERROR(LOOKUP(2,1/SEARCH('реестры договоров'!$A$3:$A$380,B323),'реестры договоров'!$B$2:$B$379),"")</f>
        <v/>
      </c>
    </row>
    <row r="324" spans="1:7" x14ac:dyDescent="0.25">
      <c r="A324" s="14"/>
      <c r="B324" s="15" t="s">
        <v>134</v>
      </c>
      <c r="C324" s="17">
        <v>167619.57999999999</v>
      </c>
      <c r="D324" s="1" t="str">
        <f>IF(ISNA(LOOKUP(2,1/SEARCH('реестры договоров'!$A$3:$A$12,B324))),"Не найден в каталоге","Есть")</f>
        <v>Не найден в каталоге</v>
      </c>
      <c r="E324" s="1" t="e">
        <f>LOOKUP(2,1/SEARCH('реестры договоров'!$A$3:$A$380,B324),'реестры договоров'!$A$3:$A$380)</f>
        <v>#N/A</v>
      </c>
      <c r="F324" t="e">
        <f>VLOOKUP(E324,'реестры договоров'!A:C,2,FALSE)</f>
        <v>#N/A</v>
      </c>
      <c r="G324" s="1" t="str">
        <f>IFERROR(LOOKUP(2,1/SEARCH('реестры договоров'!$A$3:$A$380,B324),'реестры договоров'!$B$2:$B$379),"")</f>
        <v/>
      </c>
    </row>
    <row r="325" spans="1:7" x14ac:dyDescent="0.25">
      <c r="A325" s="14"/>
      <c r="B325" s="15" t="s">
        <v>145</v>
      </c>
      <c r="C325" s="17">
        <v>1600000</v>
      </c>
      <c r="D325" s="1" t="str">
        <f>IF(ISNA(LOOKUP(2,1/SEARCH('реестры договоров'!$A$3:$A$12,B325))),"Не найден в каталоге","Есть")</f>
        <v>Не найден в каталоге</v>
      </c>
      <c r="E325" s="1" t="e">
        <f>LOOKUP(2,1/SEARCH('реестры договоров'!$A$3:$A$380,B325),'реестры договоров'!$A$3:$A$380)</f>
        <v>#N/A</v>
      </c>
      <c r="F325" t="e">
        <f>VLOOKUP(E325,'реестры договоров'!A:C,2,FALSE)</f>
        <v>#N/A</v>
      </c>
      <c r="G325" s="1" t="str">
        <f>IFERROR(LOOKUP(2,1/SEARCH('реестры договоров'!$A$3:$A$380,B325),'реестры договоров'!$B$2:$B$379),"")</f>
        <v/>
      </c>
    </row>
    <row r="326" spans="1:7" x14ac:dyDescent="0.25">
      <c r="A326" s="14"/>
      <c r="B326" s="15" t="s">
        <v>146</v>
      </c>
      <c r="C326" s="17">
        <v>13446.19</v>
      </c>
      <c r="D326" s="1" t="str">
        <f>IF(ISNA(LOOKUP(2,1/SEARCH('реестры договоров'!$A$3:$A$12,B326))),"Не найден в каталоге","Есть")</f>
        <v>Не найден в каталоге</v>
      </c>
      <c r="E326" s="1" t="e">
        <f>LOOKUP(2,1/SEARCH('реестры договоров'!$A$3:$A$380,B326),'реестры договоров'!$A$3:$A$380)</f>
        <v>#N/A</v>
      </c>
      <c r="F326" t="e">
        <f>VLOOKUP(E326,'реестры договоров'!A:C,2,FALSE)</f>
        <v>#N/A</v>
      </c>
      <c r="G326" s="1" t="str">
        <f>IFERROR(LOOKUP(2,1/SEARCH('реестры договоров'!$A$3:$A$380,B326),'реестры договоров'!$B$2:$B$379),"")</f>
        <v/>
      </c>
    </row>
    <row r="327" spans="1:7" x14ac:dyDescent="0.25">
      <c r="A327" s="19"/>
      <c r="B327" s="7" t="s">
        <v>30</v>
      </c>
      <c r="C327" s="20">
        <v>23830341.75</v>
      </c>
      <c r="D327" s="1" t="str">
        <f>IF(ISNA(LOOKUP(2,1/SEARCH('реестры договоров'!$A$3:$A$12,B327))),"Не найден в каталоге","Есть")</f>
        <v>Не найден в каталоге</v>
      </c>
      <c r="E327" s="1" t="e">
        <f>LOOKUP(2,1/SEARCH('реестры договоров'!$A$3:$A$380,B327),'реестры договоров'!$A$3:$A$380)</f>
        <v>#N/A</v>
      </c>
      <c r="F327" t="e">
        <f>VLOOKUP(E327,'реестры договоров'!A:C,2,FALSE)</f>
        <v>#N/A</v>
      </c>
      <c r="G327" s="1" t="str">
        <f>IFERROR(LOOKUP(2,1/SEARCH('реестры договоров'!$A$3:$A$380,B327),'реестры договоров'!$B$2:$B$379),"")</f>
        <v/>
      </c>
    </row>
    <row r="328" spans="1:7" x14ac:dyDescent="0.25">
      <c r="A328" s="19"/>
      <c r="B328" s="7" t="s">
        <v>31</v>
      </c>
      <c r="C328" s="8"/>
      <c r="D328" s="1" t="str">
        <f>IF(ISNA(LOOKUP(2,1/SEARCH('реестры договоров'!$A$3:$A$12,B328))),"Не найден в каталоге","Есть")</f>
        <v>Не найден в каталоге</v>
      </c>
      <c r="E328" s="1" t="e">
        <f>LOOKUP(2,1/SEARCH('реестры договоров'!$A$3:$A$380,B328),'реестры договоров'!$A$3:$A$380)</f>
        <v>#N/A</v>
      </c>
      <c r="F328" t="e">
        <f>VLOOKUP(E328,'реестры договоров'!A:C,2,FALSE)</f>
        <v>#N/A</v>
      </c>
      <c r="G328" s="1" t="str">
        <f>IFERROR(LOOKUP(2,1/SEARCH('реестры договоров'!$A$3:$A$380,B328),'реестры договоров'!$B$2:$B$379),"")</f>
        <v/>
      </c>
    </row>
    <row r="329" spans="1:7" x14ac:dyDescent="0.25">
      <c r="A329" s="7" t="s">
        <v>147</v>
      </c>
      <c r="B329" s="7" t="s">
        <v>4</v>
      </c>
      <c r="C329" s="8"/>
      <c r="D329" s="1" t="str">
        <f>IF(ISNA(LOOKUP(2,1/SEARCH('реестры договоров'!$A$3:$A$12,B329))),"Не найден в каталоге","Есть")</f>
        <v>Не найден в каталоге</v>
      </c>
      <c r="E329" s="1" t="e">
        <f>LOOKUP(2,1/SEARCH('реестры договоров'!$A$3:$A$380,B329),'реестры договоров'!$A$3:$A$380)</f>
        <v>#N/A</v>
      </c>
      <c r="F329" t="e">
        <f>VLOOKUP(E329,'реестры договоров'!A:C,2,FALSE)</f>
        <v>#N/A</v>
      </c>
      <c r="G329" s="1" t="str">
        <f>IFERROR(LOOKUP(2,1/SEARCH('реестры договоров'!$A$3:$A$380,B329),'реестры договоров'!$B$2:$B$379),"")</f>
        <v/>
      </c>
    </row>
    <row r="330" spans="1:7" x14ac:dyDescent="0.25">
      <c r="A330" s="9"/>
      <c r="B330" s="10" t="s">
        <v>6</v>
      </c>
      <c r="C330" s="12">
        <v>34507540.380000003</v>
      </c>
      <c r="D330" s="1" t="str">
        <f>IF(ISNA(LOOKUP(2,1/SEARCH('реестры договоров'!$A$3:$A$12,B330))),"Не найден в каталоге","Есть")</f>
        <v>Не найден в каталоге</v>
      </c>
      <c r="E330" s="1" t="e">
        <f>LOOKUP(2,1/SEARCH('реестры договоров'!$A$3:$A$380,B330),'реестры договоров'!$A$3:$A$380)</f>
        <v>#N/A</v>
      </c>
      <c r="F330" t="e">
        <f>VLOOKUP(E330,'реестры договоров'!A:C,2,FALSE)</f>
        <v>#N/A</v>
      </c>
      <c r="G330" s="1" t="str">
        <f>IFERROR(LOOKUP(2,1/SEARCH('реестры договоров'!$A$3:$A$380,B330),'реестры договоров'!$B$2:$B$379),"")</f>
        <v/>
      </c>
    </row>
    <row r="331" spans="1:7" x14ac:dyDescent="0.25">
      <c r="A331" s="9"/>
      <c r="B331" s="13" t="s">
        <v>7</v>
      </c>
      <c r="C331" s="12">
        <v>34507540.380000003</v>
      </c>
      <c r="D331" s="1" t="str">
        <f>IF(ISNA(LOOKUP(2,1/SEARCH('реестры договоров'!$A$3:$A$12,B331))),"Не найден в каталоге","Есть")</f>
        <v>Не найден в каталоге</v>
      </c>
      <c r="E331" s="1" t="e">
        <f>LOOKUP(2,1/SEARCH('реестры договоров'!$A$3:$A$380,B331),'реестры договоров'!$A$3:$A$380)</f>
        <v>#N/A</v>
      </c>
      <c r="F331" t="e">
        <f>VLOOKUP(E331,'реестры договоров'!A:C,2,FALSE)</f>
        <v>#N/A</v>
      </c>
      <c r="G331" s="1" t="str">
        <f>IFERROR(LOOKUP(2,1/SEARCH('реестры договоров'!$A$3:$A$380,B331),'реестры договоров'!$B$2:$B$379),"")</f>
        <v/>
      </c>
    </row>
    <row r="332" spans="1:7" x14ac:dyDescent="0.25">
      <c r="A332" s="14"/>
      <c r="B332" s="15" t="s">
        <v>148</v>
      </c>
      <c r="C332" s="17">
        <v>31620.7</v>
      </c>
      <c r="D332" s="1" t="str">
        <f>IF(ISNA(LOOKUP(2,1/SEARCH('реестры договоров'!$A$3:$A$12,B332))),"Не найден в каталоге","Есть")</f>
        <v>Не найден в каталоге</v>
      </c>
      <c r="E332" s="1" t="e">
        <f>LOOKUP(2,1/SEARCH('реестры договоров'!$A$3:$A$380,B332),'реестры договоров'!$A$3:$A$380)</f>
        <v>#N/A</v>
      </c>
      <c r="F332" t="e">
        <f>VLOOKUP(E332,'реестры договоров'!A:C,2,FALSE)</f>
        <v>#N/A</v>
      </c>
      <c r="G332" s="1" t="str">
        <f>IFERROR(LOOKUP(2,1/SEARCH('реестры договоров'!$A$3:$A$380,B332),'реестры договоров'!$B$2:$B$379),"")</f>
        <v/>
      </c>
    </row>
    <row r="333" spans="1:7" x14ac:dyDescent="0.25">
      <c r="A333" s="14"/>
      <c r="B333" s="15" t="s">
        <v>149</v>
      </c>
      <c r="C333" s="17">
        <v>63598</v>
      </c>
      <c r="D333" s="1" t="str">
        <f>IF(ISNA(LOOKUP(2,1/SEARCH('реестры договоров'!$A$3:$A$12,B333))),"Не найден в каталоге","Есть")</f>
        <v>Не найден в каталоге</v>
      </c>
      <c r="E333" s="1" t="e">
        <f>LOOKUP(2,1/SEARCH('реестры договоров'!$A$3:$A$380,B333),'реестры договоров'!$A$3:$A$380)</f>
        <v>#N/A</v>
      </c>
      <c r="F333" t="e">
        <f>VLOOKUP(E333,'реестры договоров'!A:C,2,FALSE)</f>
        <v>#N/A</v>
      </c>
      <c r="G333" s="1" t="str">
        <f>IFERROR(LOOKUP(2,1/SEARCH('реестры договоров'!$A$3:$A$380,B333),'реестры договоров'!$B$2:$B$379),"")</f>
        <v/>
      </c>
    </row>
    <row r="334" spans="1:7" x14ac:dyDescent="0.25">
      <c r="A334" s="14"/>
      <c r="B334" s="15" t="s">
        <v>91</v>
      </c>
      <c r="C334" s="17">
        <v>591967</v>
      </c>
      <c r="D334" s="1" t="str">
        <f>IF(ISNA(LOOKUP(2,1/SEARCH('реестры договоров'!$A$3:$A$12,B334))),"Не найден в каталоге","Есть")</f>
        <v>Не найден в каталоге</v>
      </c>
      <c r="E334" s="1" t="e">
        <f>LOOKUP(2,1/SEARCH('реестры договоров'!$A$3:$A$380,B334),'реестры договоров'!$A$3:$A$380)</f>
        <v>#N/A</v>
      </c>
      <c r="F334" t="e">
        <f>VLOOKUP(E334,'реестры договоров'!A:C,2,FALSE)</f>
        <v>#N/A</v>
      </c>
      <c r="G334" s="1" t="str">
        <f>IFERROR(LOOKUP(2,1/SEARCH('реестры договоров'!$A$3:$A$380,B334),'реестры договоров'!$B$2:$B$379),"")</f>
        <v/>
      </c>
    </row>
    <row r="335" spans="1:7" x14ac:dyDescent="0.25">
      <c r="A335" s="14"/>
      <c r="B335" s="15" t="s">
        <v>150</v>
      </c>
      <c r="C335" s="17">
        <v>1118237</v>
      </c>
      <c r="D335" s="1" t="str">
        <f>IF(ISNA(LOOKUP(2,1/SEARCH('реестры договоров'!$A$3:$A$12,B335))),"Не найден в каталоге","Есть")</f>
        <v>Не найден в каталоге</v>
      </c>
      <c r="E335" s="1" t="e">
        <f>LOOKUP(2,1/SEARCH('реестры договоров'!$A$3:$A$380,B335),'реестры договоров'!$A$3:$A$380)</f>
        <v>#N/A</v>
      </c>
      <c r="F335" t="e">
        <f>VLOOKUP(E335,'реестры договоров'!A:C,2,FALSE)</f>
        <v>#N/A</v>
      </c>
      <c r="G335" s="1" t="str">
        <f>IFERROR(LOOKUP(2,1/SEARCH('реестры договоров'!$A$3:$A$380,B335),'реестры договоров'!$B$2:$B$379),"")</f>
        <v/>
      </c>
    </row>
    <row r="336" spans="1:7" x14ac:dyDescent="0.25">
      <c r="A336" s="14"/>
      <c r="B336" s="15" t="s">
        <v>151</v>
      </c>
      <c r="C336" s="17">
        <v>886038</v>
      </c>
      <c r="D336" s="1" t="str">
        <f>IF(ISNA(LOOKUP(2,1/SEARCH('реестры договоров'!$A$3:$A$12,B336))),"Не найден в каталоге","Есть")</f>
        <v>Не найден в каталоге</v>
      </c>
      <c r="E336" s="1" t="e">
        <f>LOOKUP(2,1/SEARCH('реестры договоров'!$A$3:$A$380,B336),'реестры договоров'!$A$3:$A$380)</f>
        <v>#N/A</v>
      </c>
      <c r="F336" t="e">
        <f>VLOOKUP(E336,'реестры договоров'!A:C,2,FALSE)</f>
        <v>#N/A</v>
      </c>
      <c r="G336" s="1" t="str">
        <f>IFERROR(LOOKUP(2,1/SEARCH('реестры договоров'!$A$3:$A$380,B336),'реестры договоров'!$B$2:$B$379),"")</f>
        <v/>
      </c>
    </row>
    <row r="337" spans="1:7" x14ac:dyDescent="0.25">
      <c r="A337" s="14"/>
      <c r="B337" s="15" t="s">
        <v>152</v>
      </c>
      <c r="C337" s="17">
        <v>1647444</v>
      </c>
      <c r="D337" s="1" t="str">
        <f>IF(ISNA(LOOKUP(2,1/SEARCH('реестры договоров'!$A$3:$A$12,B337))),"Не найден в каталоге","Есть")</f>
        <v>Не найден в каталоге</v>
      </c>
      <c r="E337" s="1" t="e">
        <f>LOOKUP(2,1/SEARCH('реестры договоров'!$A$3:$A$380,B337),'реестры договоров'!$A$3:$A$380)</f>
        <v>#N/A</v>
      </c>
      <c r="F337" t="e">
        <f>VLOOKUP(E337,'реестры договоров'!A:C,2,FALSE)</f>
        <v>#N/A</v>
      </c>
      <c r="G337" s="1" t="str">
        <f>IFERROR(LOOKUP(2,1/SEARCH('реестры договоров'!$A$3:$A$380,B337),'реестры договоров'!$B$2:$B$379),"")</f>
        <v/>
      </c>
    </row>
    <row r="338" spans="1:7" x14ac:dyDescent="0.25">
      <c r="A338" s="14"/>
      <c r="B338" s="15" t="s">
        <v>153</v>
      </c>
      <c r="C338" s="17">
        <v>555036</v>
      </c>
      <c r="D338" s="1" t="str">
        <f>IF(ISNA(LOOKUP(2,1/SEARCH('реестры договоров'!$A$3:$A$12,B338))),"Не найден в каталоге","Есть")</f>
        <v>Не найден в каталоге</v>
      </c>
      <c r="E338" s="1" t="e">
        <f>LOOKUP(2,1/SEARCH('реестры договоров'!$A$3:$A$380,B338),'реестры договоров'!$A$3:$A$380)</f>
        <v>#N/A</v>
      </c>
      <c r="F338" t="e">
        <f>VLOOKUP(E338,'реестры договоров'!A:C,2,FALSE)</f>
        <v>#N/A</v>
      </c>
      <c r="G338" s="1" t="str">
        <f>IFERROR(LOOKUP(2,1/SEARCH('реестры договоров'!$A$3:$A$380,B338),'реестры договоров'!$B$2:$B$379),"")</f>
        <v/>
      </c>
    </row>
    <row r="339" spans="1:7" x14ac:dyDescent="0.25">
      <c r="A339" s="14"/>
      <c r="B339" s="15" t="s">
        <v>154</v>
      </c>
      <c r="C339" s="17">
        <v>846389</v>
      </c>
      <c r="D339" s="1" t="str">
        <f>IF(ISNA(LOOKUP(2,1/SEARCH('реестры договоров'!$A$3:$A$12,B339))),"Не найден в каталоге","Есть")</f>
        <v>Не найден в каталоге</v>
      </c>
      <c r="E339" s="1" t="e">
        <f>LOOKUP(2,1/SEARCH('реестры договоров'!$A$3:$A$380,B339),'реестры договоров'!$A$3:$A$380)</f>
        <v>#N/A</v>
      </c>
      <c r="F339" t="e">
        <f>VLOOKUP(E339,'реестры договоров'!A:C,2,FALSE)</f>
        <v>#N/A</v>
      </c>
      <c r="G339" s="1" t="str">
        <f>IFERROR(LOOKUP(2,1/SEARCH('реестры договоров'!$A$3:$A$380,B339),'реестры договоров'!$B$2:$B$379),"")</f>
        <v/>
      </c>
    </row>
    <row r="340" spans="1:7" x14ac:dyDescent="0.25">
      <c r="A340" s="14"/>
      <c r="B340" s="15" t="s">
        <v>155</v>
      </c>
      <c r="C340" s="17">
        <v>1204923</v>
      </c>
      <c r="D340" s="1" t="str">
        <f>IF(ISNA(LOOKUP(2,1/SEARCH('реестры договоров'!$A$3:$A$12,B340))),"Не найден в каталоге","Есть")</f>
        <v>Не найден в каталоге</v>
      </c>
      <c r="E340" s="1" t="e">
        <f>LOOKUP(2,1/SEARCH('реестры договоров'!$A$3:$A$380,B340),'реестры договоров'!$A$3:$A$380)</f>
        <v>#N/A</v>
      </c>
      <c r="F340" t="e">
        <f>VLOOKUP(E340,'реестры договоров'!A:C,2,FALSE)</f>
        <v>#N/A</v>
      </c>
      <c r="G340" s="1" t="str">
        <f>IFERROR(LOOKUP(2,1/SEARCH('реестры договоров'!$A$3:$A$380,B340),'реестры договоров'!$B$2:$B$379),"")</f>
        <v/>
      </c>
    </row>
    <row r="341" spans="1:7" x14ac:dyDescent="0.25">
      <c r="A341" s="14"/>
      <c r="B341" s="15" t="s">
        <v>93</v>
      </c>
      <c r="C341" s="17">
        <v>1732760.8</v>
      </c>
      <c r="D341" s="1" t="str">
        <f>IF(ISNA(LOOKUP(2,1/SEARCH('реестры договоров'!$A$3:$A$12,B341))),"Не найден в каталоге","Есть")</f>
        <v>Не найден в каталоге</v>
      </c>
      <c r="E341" s="1" t="e">
        <f>LOOKUP(2,1/SEARCH('реестры договоров'!$A$3:$A$380,B341),'реестры договоров'!$A$3:$A$380)</f>
        <v>#N/A</v>
      </c>
      <c r="F341" t="e">
        <f>VLOOKUP(E341,'реестры договоров'!A:C,2,FALSE)</f>
        <v>#N/A</v>
      </c>
      <c r="G341" s="1" t="str">
        <f>IFERROR(LOOKUP(2,1/SEARCH('реестры договоров'!$A$3:$A$380,B341),'реестры договоров'!$B$2:$B$379),"")</f>
        <v/>
      </c>
    </row>
    <row r="342" spans="1:7" x14ac:dyDescent="0.25">
      <c r="A342" s="14"/>
      <c r="B342" s="15" t="s">
        <v>94</v>
      </c>
      <c r="C342" s="17">
        <v>785020</v>
      </c>
      <c r="D342" s="1" t="str">
        <f>IF(ISNA(LOOKUP(2,1/SEARCH('реестры договоров'!$A$3:$A$12,B342))),"Не найден в каталоге","Есть")</f>
        <v>Не найден в каталоге</v>
      </c>
      <c r="E342" s="1" t="e">
        <f>LOOKUP(2,1/SEARCH('реестры договоров'!$A$3:$A$380,B342),'реестры договоров'!$A$3:$A$380)</f>
        <v>#N/A</v>
      </c>
      <c r="F342" t="e">
        <f>VLOOKUP(E342,'реестры договоров'!A:C,2,FALSE)</f>
        <v>#N/A</v>
      </c>
      <c r="G342" s="1" t="str">
        <f>IFERROR(LOOKUP(2,1/SEARCH('реестры договоров'!$A$3:$A$380,B342),'реестры договоров'!$B$2:$B$379),"")</f>
        <v/>
      </c>
    </row>
    <row r="343" spans="1:7" x14ac:dyDescent="0.25">
      <c r="A343" s="14"/>
      <c r="B343" s="15" t="s">
        <v>156</v>
      </c>
      <c r="C343" s="17">
        <v>1086800</v>
      </c>
      <c r="D343" s="1" t="str">
        <f>IF(ISNA(LOOKUP(2,1/SEARCH('реестры договоров'!$A$3:$A$12,B343))),"Не найден в каталоге","Есть")</f>
        <v>Не найден в каталоге</v>
      </c>
      <c r="E343" s="1" t="e">
        <f>LOOKUP(2,1/SEARCH('реестры договоров'!$A$3:$A$380,B343),'реестры договоров'!$A$3:$A$380)</f>
        <v>#N/A</v>
      </c>
      <c r="F343" t="e">
        <f>VLOOKUP(E343,'реестры договоров'!A:C,2,FALSE)</f>
        <v>#N/A</v>
      </c>
      <c r="G343" s="1" t="str">
        <f>IFERROR(LOOKUP(2,1/SEARCH('реестры договоров'!$A$3:$A$380,B343),'реестры договоров'!$B$2:$B$379),"")</f>
        <v/>
      </c>
    </row>
    <row r="344" spans="1:7" x14ac:dyDescent="0.25">
      <c r="A344" s="14"/>
      <c r="B344" s="15" t="s">
        <v>157</v>
      </c>
      <c r="C344" s="17">
        <v>944466.4</v>
      </c>
      <c r="D344" s="1" t="str">
        <f>IF(ISNA(LOOKUP(2,1/SEARCH('реестры договоров'!$A$3:$A$12,B344))),"Не найден в каталоге","Есть")</f>
        <v>Не найден в каталоге</v>
      </c>
      <c r="E344" s="1" t="e">
        <f>LOOKUP(2,1/SEARCH('реестры договоров'!$A$3:$A$380,B344),'реестры договоров'!$A$3:$A$380)</f>
        <v>#N/A</v>
      </c>
      <c r="F344" t="e">
        <f>VLOOKUP(E344,'реестры договоров'!A:C,2,FALSE)</f>
        <v>#N/A</v>
      </c>
      <c r="G344" s="1" t="str">
        <f>IFERROR(LOOKUP(2,1/SEARCH('реестры договоров'!$A$3:$A$380,B344),'реестры договоров'!$B$2:$B$379),"")</f>
        <v/>
      </c>
    </row>
    <row r="345" spans="1:7" x14ac:dyDescent="0.25">
      <c r="A345" s="14"/>
      <c r="B345" s="15" t="s">
        <v>158</v>
      </c>
      <c r="C345" s="17">
        <v>1019237</v>
      </c>
      <c r="D345" s="1" t="str">
        <f>IF(ISNA(LOOKUP(2,1/SEARCH('реестры договоров'!$A$3:$A$12,B345))),"Не найден в каталоге","Есть")</f>
        <v>Не найден в каталоге</v>
      </c>
      <c r="E345" s="1" t="e">
        <f>LOOKUP(2,1/SEARCH('реестры договоров'!$A$3:$A$380,B345),'реестры договоров'!$A$3:$A$380)</f>
        <v>#N/A</v>
      </c>
      <c r="F345" t="e">
        <f>VLOOKUP(E345,'реестры договоров'!A:C,2,FALSE)</f>
        <v>#N/A</v>
      </c>
      <c r="G345" s="1" t="str">
        <f>IFERROR(LOOKUP(2,1/SEARCH('реестры договоров'!$A$3:$A$380,B345),'реестры договоров'!$B$2:$B$379),"")</f>
        <v/>
      </c>
    </row>
    <row r="346" spans="1:7" x14ac:dyDescent="0.25">
      <c r="A346" s="14"/>
      <c r="B346" s="15" t="s">
        <v>159</v>
      </c>
      <c r="C346" s="17">
        <v>1013104</v>
      </c>
      <c r="D346" s="1" t="str">
        <f>IF(ISNA(LOOKUP(2,1/SEARCH('реестры договоров'!$A$3:$A$12,B346))),"Не найден в каталоге","Есть")</f>
        <v>Не найден в каталоге</v>
      </c>
      <c r="E346" s="1" t="e">
        <f>LOOKUP(2,1/SEARCH('реестры договоров'!$A$3:$A$380,B346),'реестры договоров'!$A$3:$A$380)</f>
        <v>#N/A</v>
      </c>
      <c r="F346" t="e">
        <f>VLOOKUP(E346,'реестры договоров'!A:C,2,FALSE)</f>
        <v>#N/A</v>
      </c>
      <c r="G346" s="1" t="str">
        <f>IFERROR(LOOKUP(2,1/SEARCH('реестры договоров'!$A$3:$A$380,B346),'реестры договоров'!$B$2:$B$379),"")</f>
        <v/>
      </c>
    </row>
    <row r="347" spans="1:7" x14ac:dyDescent="0.25">
      <c r="A347" s="14"/>
      <c r="B347" s="15" t="s">
        <v>160</v>
      </c>
      <c r="C347" s="17">
        <v>764236.67</v>
      </c>
      <c r="D347" s="1" t="str">
        <f>IF(ISNA(LOOKUP(2,1/SEARCH('реестры договоров'!$A$3:$A$12,B347))),"Не найден в каталоге","Есть")</f>
        <v>Не найден в каталоге</v>
      </c>
      <c r="E347" s="1" t="e">
        <f>LOOKUP(2,1/SEARCH('реестры договоров'!$A$3:$A$380,B347),'реестры договоров'!$A$3:$A$380)</f>
        <v>#N/A</v>
      </c>
      <c r="F347" t="e">
        <f>VLOOKUP(E347,'реестры договоров'!A:C,2,FALSE)</f>
        <v>#N/A</v>
      </c>
      <c r="G347" s="1" t="str">
        <f>IFERROR(LOOKUP(2,1/SEARCH('реестры договоров'!$A$3:$A$380,B347),'реестры договоров'!$B$2:$B$379),"")</f>
        <v/>
      </c>
    </row>
    <row r="348" spans="1:7" x14ac:dyDescent="0.25">
      <c r="A348" s="14"/>
      <c r="B348" s="15" t="s">
        <v>161</v>
      </c>
      <c r="C348" s="17">
        <v>139738.5</v>
      </c>
      <c r="D348" s="1" t="str">
        <f>IF(ISNA(LOOKUP(2,1/SEARCH('реестры договоров'!$A$3:$A$12,B348))),"Не найден в каталоге","Есть")</f>
        <v>Не найден в каталоге</v>
      </c>
      <c r="E348" s="1" t="e">
        <f>LOOKUP(2,1/SEARCH('реестры договоров'!$A$3:$A$380,B348),'реестры договоров'!$A$3:$A$380)</f>
        <v>#N/A</v>
      </c>
      <c r="F348" t="e">
        <f>VLOOKUP(E348,'реестры договоров'!A:C,2,FALSE)</f>
        <v>#N/A</v>
      </c>
      <c r="G348" s="1" t="str">
        <f>IFERROR(LOOKUP(2,1/SEARCH('реестры договоров'!$A$3:$A$380,B348),'реестры договоров'!$B$2:$B$379),"")</f>
        <v/>
      </c>
    </row>
    <row r="349" spans="1:7" x14ac:dyDescent="0.25">
      <c r="A349" s="14"/>
      <c r="B349" s="15" t="s">
        <v>162</v>
      </c>
      <c r="C349" s="17">
        <v>1279902</v>
      </c>
      <c r="D349" s="1" t="str">
        <f>IF(ISNA(LOOKUP(2,1/SEARCH('реестры договоров'!$A$3:$A$12,B349))),"Не найден в каталоге","Есть")</f>
        <v>Не найден в каталоге</v>
      </c>
      <c r="E349" s="1" t="e">
        <f>LOOKUP(2,1/SEARCH('реестры договоров'!$A$3:$A$380,B349),'реестры договоров'!$A$3:$A$380)</f>
        <v>#N/A</v>
      </c>
      <c r="F349" t="e">
        <f>VLOOKUP(E349,'реестры договоров'!A:C,2,FALSE)</f>
        <v>#N/A</v>
      </c>
      <c r="G349" s="1" t="str">
        <f>IFERROR(LOOKUP(2,1/SEARCH('реестры договоров'!$A$3:$A$380,B349),'реестры договоров'!$B$2:$B$379),"")</f>
        <v/>
      </c>
    </row>
    <row r="350" spans="1:7" x14ac:dyDescent="0.25">
      <c r="A350" s="14"/>
      <c r="B350" s="15" t="s">
        <v>163</v>
      </c>
      <c r="C350" s="17">
        <v>1279902</v>
      </c>
      <c r="D350" s="1" t="str">
        <f>IF(ISNA(LOOKUP(2,1/SEARCH('реестры договоров'!$A$3:$A$12,B350))),"Не найден в каталоге","Есть")</f>
        <v>Не найден в каталоге</v>
      </c>
      <c r="E350" s="1" t="e">
        <f>LOOKUP(2,1/SEARCH('реестры договоров'!$A$3:$A$380,B350),'реестры договоров'!$A$3:$A$380)</f>
        <v>#N/A</v>
      </c>
      <c r="F350" t="e">
        <f>VLOOKUP(E350,'реестры договоров'!A:C,2,FALSE)</f>
        <v>#N/A</v>
      </c>
      <c r="G350" s="1" t="str">
        <f>IFERROR(LOOKUP(2,1/SEARCH('реестры договоров'!$A$3:$A$380,B350),'реестры договоров'!$B$2:$B$379),"")</f>
        <v/>
      </c>
    </row>
    <row r="351" spans="1:7" x14ac:dyDescent="0.25">
      <c r="A351" s="14"/>
      <c r="B351" s="15" t="s">
        <v>168</v>
      </c>
      <c r="C351" s="17">
        <v>540951.80000000005</v>
      </c>
      <c r="D351" s="1" t="str">
        <f>IF(ISNA(LOOKUP(2,1/SEARCH('реестры договоров'!$A$3:$A$12,B351))),"Не найден в каталоге","Есть")</f>
        <v>Не найден в каталоге</v>
      </c>
      <c r="E351" s="1" t="e">
        <f>LOOKUP(2,1/SEARCH('реестры договоров'!$A$3:$A$380,B351),'реестры договоров'!$A$3:$A$380)</f>
        <v>#N/A</v>
      </c>
      <c r="F351" t="e">
        <f>VLOOKUP(E351,'реестры договоров'!A:C,2,FALSE)</f>
        <v>#N/A</v>
      </c>
      <c r="G351" s="1" t="str">
        <f>IFERROR(LOOKUP(2,1/SEARCH('реестры договоров'!$A$3:$A$380,B351),'реестры договоров'!$B$2:$B$379),"")</f>
        <v/>
      </c>
    </row>
    <row r="352" spans="1:7" x14ac:dyDescent="0.25">
      <c r="A352" s="14"/>
      <c r="B352" s="15" t="s">
        <v>169</v>
      </c>
      <c r="C352" s="17">
        <v>1893985.66</v>
      </c>
      <c r="D352" s="1" t="str">
        <f>IF(ISNA(LOOKUP(2,1/SEARCH('реестры договоров'!$A$3:$A$12,B352))),"Не найден в каталоге","Есть")</f>
        <v>Не найден в каталоге</v>
      </c>
      <c r="E352" s="1" t="e">
        <f>LOOKUP(2,1/SEARCH('реестры договоров'!$A$3:$A$380,B352),'реестры договоров'!$A$3:$A$380)</f>
        <v>#N/A</v>
      </c>
      <c r="F352" t="e">
        <f>VLOOKUP(E352,'реестры договоров'!A:C,2,FALSE)</f>
        <v>#N/A</v>
      </c>
      <c r="G352" s="1" t="str">
        <f>IFERROR(LOOKUP(2,1/SEARCH('реестры договоров'!$A$3:$A$380,B352),'реестры договоров'!$B$2:$B$379),"")</f>
        <v/>
      </c>
    </row>
    <row r="353" spans="1:7" x14ac:dyDescent="0.25">
      <c r="A353" s="14"/>
      <c r="B353" s="15" t="s">
        <v>170</v>
      </c>
      <c r="C353" s="17">
        <v>1446610.25</v>
      </c>
      <c r="D353" s="1" t="str">
        <f>IF(ISNA(LOOKUP(2,1/SEARCH('реестры договоров'!$A$3:$A$12,B353))),"Не найден в каталоге","Есть")</f>
        <v>Не найден в каталоге</v>
      </c>
      <c r="E353" s="1" t="e">
        <f>LOOKUP(2,1/SEARCH('реестры договоров'!$A$3:$A$380,B353),'реестры договоров'!$A$3:$A$380)</f>
        <v>#N/A</v>
      </c>
      <c r="F353" t="e">
        <f>VLOOKUP(E353,'реестры договоров'!A:C,2,FALSE)</f>
        <v>#N/A</v>
      </c>
      <c r="G353" s="1" t="str">
        <f>IFERROR(LOOKUP(2,1/SEARCH('реестры договоров'!$A$3:$A$380,B353),'реестры договоров'!$B$2:$B$379),"")</f>
        <v/>
      </c>
    </row>
    <row r="354" spans="1:7" x14ac:dyDescent="0.25">
      <c r="A354" s="14"/>
      <c r="B354" s="15" t="s">
        <v>171</v>
      </c>
      <c r="C354" s="17">
        <v>1196044.0900000001</v>
      </c>
      <c r="D354" s="1" t="str">
        <f>IF(ISNA(LOOKUP(2,1/SEARCH('реестры договоров'!$A$3:$A$12,B354))),"Не найден в каталоге","Есть")</f>
        <v>Не найден в каталоге</v>
      </c>
      <c r="E354" s="1" t="e">
        <f>LOOKUP(2,1/SEARCH('реестры договоров'!$A$3:$A$380,B354),'реестры договоров'!$A$3:$A$380)</f>
        <v>#N/A</v>
      </c>
      <c r="F354" t="e">
        <f>VLOOKUP(E354,'реестры договоров'!A:C,2,FALSE)</f>
        <v>#N/A</v>
      </c>
      <c r="G354" s="1" t="str">
        <f>IFERROR(LOOKUP(2,1/SEARCH('реестры договоров'!$A$3:$A$380,B354),'реестры договоров'!$B$2:$B$379),"")</f>
        <v/>
      </c>
    </row>
    <row r="355" spans="1:7" x14ac:dyDescent="0.25">
      <c r="A355" s="14"/>
      <c r="B355" s="15" t="s">
        <v>172</v>
      </c>
      <c r="C355" s="17">
        <v>150256.16</v>
      </c>
      <c r="D355" s="1" t="str">
        <f>IF(ISNA(LOOKUP(2,1/SEARCH('реестры договоров'!$A$3:$A$12,B355))),"Не найден в каталоге","Есть")</f>
        <v>Не найден в каталоге</v>
      </c>
      <c r="E355" s="1" t="e">
        <f>LOOKUP(2,1/SEARCH('реестры договоров'!$A$3:$A$380,B355),'реестры договоров'!$A$3:$A$380)</f>
        <v>#N/A</v>
      </c>
      <c r="F355" t="e">
        <f>VLOOKUP(E355,'реестры договоров'!A:C,2,FALSE)</f>
        <v>#N/A</v>
      </c>
      <c r="G355" s="1" t="str">
        <f>IFERROR(LOOKUP(2,1/SEARCH('реестры договоров'!$A$3:$A$380,B355),'реестры договоров'!$B$2:$B$379),"")</f>
        <v/>
      </c>
    </row>
    <row r="356" spans="1:7" x14ac:dyDescent="0.25">
      <c r="A356" s="14"/>
      <c r="B356" s="15" t="s">
        <v>173</v>
      </c>
      <c r="C356" s="17">
        <v>2030000</v>
      </c>
      <c r="D356" s="1" t="str">
        <f>IF(ISNA(LOOKUP(2,1/SEARCH('реестры договоров'!$A$3:$A$12,B356))),"Не найден в каталоге","Есть")</f>
        <v>Не найден в каталоге</v>
      </c>
      <c r="E356" s="1" t="e">
        <f>LOOKUP(2,1/SEARCH('реестры договоров'!$A$3:$A$380,B356),'реестры договоров'!$A$3:$A$380)</f>
        <v>#N/A</v>
      </c>
      <c r="F356" t="e">
        <f>VLOOKUP(E356,'реестры договоров'!A:C,2,FALSE)</f>
        <v>#N/A</v>
      </c>
      <c r="G356" s="1" t="str">
        <f>IFERROR(LOOKUP(2,1/SEARCH('реестры договоров'!$A$3:$A$380,B356),'реестры договоров'!$B$2:$B$379),"")</f>
        <v/>
      </c>
    </row>
    <row r="357" spans="1:7" x14ac:dyDescent="0.25">
      <c r="A357" s="14"/>
      <c r="B357" s="15" t="s">
        <v>174</v>
      </c>
      <c r="C357" s="17">
        <v>532234</v>
      </c>
      <c r="D357" s="1" t="str">
        <f>IF(ISNA(LOOKUP(2,1/SEARCH('реестры договоров'!$A$3:$A$12,B357))),"Не найден в каталоге","Есть")</f>
        <v>Не найден в каталоге</v>
      </c>
      <c r="E357" s="1" t="e">
        <f>LOOKUP(2,1/SEARCH('реестры договоров'!$A$3:$A$380,B357),'реестры договоров'!$A$3:$A$380)</f>
        <v>#N/A</v>
      </c>
      <c r="F357" t="e">
        <f>VLOOKUP(E357,'реестры договоров'!A:C,2,FALSE)</f>
        <v>#N/A</v>
      </c>
      <c r="G357" s="1" t="str">
        <f>IFERROR(LOOKUP(2,1/SEARCH('реестры договоров'!$A$3:$A$380,B357),'реестры договоров'!$B$2:$B$379),"")</f>
        <v/>
      </c>
    </row>
    <row r="358" spans="1:7" x14ac:dyDescent="0.25">
      <c r="A358" s="14"/>
      <c r="B358" s="15" t="s">
        <v>175</v>
      </c>
      <c r="C358" s="17">
        <v>856658</v>
      </c>
      <c r="D358" s="1" t="str">
        <f>IF(ISNA(LOOKUP(2,1/SEARCH('реестры договоров'!$A$3:$A$12,B358))),"Не найден в каталоге","Есть")</f>
        <v>Не найден в каталоге</v>
      </c>
      <c r="E358" s="1" t="e">
        <f>LOOKUP(2,1/SEARCH('реестры договоров'!$A$3:$A$380,B358),'реестры договоров'!$A$3:$A$380)</f>
        <v>#N/A</v>
      </c>
      <c r="F358" t="e">
        <f>VLOOKUP(E358,'реестры договоров'!A:C,2,FALSE)</f>
        <v>#N/A</v>
      </c>
      <c r="G358" s="1" t="str">
        <f>IFERROR(LOOKUP(2,1/SEARCH('реестры договоров'!$A$3:$A$380,B358),'реестры договоров'!$B$2:$B$379),"")</f>
        <v/>
      </c>
    </row>
    <row r="359" spans="1:7" x14ac:dyDescent="0.25">
      <c r="A359" s="14"/>
      <c r="B359" s="15" t="s">
        <v>176</v>
      </c>
      <c r="C359" s="17">
        <v>868455</v>
      </c>
      <c r="D359" s="1" t="str">
        <f>IF(ISNA(LOOKUP(2,1/SEARCH('реестры договоров'!$A$3:$A$12,B359))),"Не найден в каталоге","Есть")</f>
        <v>Не найден в каталоге</v>
      </c>
      <c r="E359" s="1" t="e">
        <f>LOOKUP(2,1/SEARCH('реестры договоров'!$A$3:$A$380,B359),'реестры договоров'!$A$3:$A$380)</f>
        <v>#N/A</v>
      </c>
      <c r="F359" t="e">
        <f>VLOOKUP(E359,'реестры договоров'!A:C,2,FALSE)</f>
        <v>#N/A</v>
      </c>
      <c r="G359" s="1" t="str">
        <f>IFERROR(LOOKUP(2,1/SEARCH('реестры договоров'!$A$3:$A$380,B359),'реестры договоров'!$B$2:$B$379),"")</f>
        <v/>
      </c>
    </row>
    <row r="360" spans="1:7" x14ac:dyDescent="0.25">
      <c r="A360" s="14"/>
      <c r="B360" s="15" t="s">
        <v>177</v>
      </c>
      <c r="C360" s="17">
        <v>736561.7</v>
      </c>
      <c r="D360" s="1" t="str">
        <f>IF(ISNA(LOOKUP(2,1/SEARCH('реестры договоров'!$A$3:$A$12,B360))),"Не найден в каталоге","Есть")</f>
        <v>Не найден в каталоге</v>
      </c>
      <c r="E360" s="1" t="e">
        <f>LOOKUP(2,1/SEARCH('реестры договоров'!$A$3:$A$380,B360),'реестры договоров'!$A$3:$A$380)</f>
        <v>#N/A</v>
      </c>
      <c r="F360" t="e">
        <f>VLOOKUP(E360,'реестры договоров'!A:C,2,FALSE)</f>
        <v>#N/A</v>
      </c>
      <c r="G360" s="1" t="str">
        <f>IFERROR(LOOKUP(2,1/SEARCH('реестры договоров'!$A$3:$A$380,B360),'реестры договоров'!$B$2:$B$379),"")</f>
        <v/>
      </c>
    </row>
    <row r="361" spans="1:7" x14ac:dyDescent="0.25">
      <c r="A361" s="14"/>
      <c r="B361" s="15" t="s">
        <v>145</v>
      </c>
      <c r="C361" s="17">
        <v>2451931.15</v>
      </c>
      <c r="D361" s="1" t="str">
        <f>IF(ISNA(LOOKUP(2,1/SEARCH('реестры договоров'!$A$3:$A$12,B361))),"Не найден в каталоге","Есть")</f>
        <v>Не найден в каталоге</v>
      </c>
      <c r="E361" s="1" t="e">
        <f>LOOKUP(2,1/SEARCH('реестры договоров'!$A$3:$A$380,B361),'реестры договоров'!$A$3:$A$380)</f>
        <v>#N/A</v>
      </c>
      <c r="F361" t="e">
        <f>VLOOKUP(E361,'реестры договоров'!A:C,2,FALSE)</f>
        <v>#N/A</v>
      </c>
      <c r="G361" s="1" t="str">
        <f>IFERROR(LOOKUP(2,1/SEARCH('реестры договоров'!$A$3:$A$380,B361),'реестры договоров'!$B$2:$B$379),"")</f>
        <v/>
      </c>
    </row>
    <row r="362" spans="1:7" x14ac:dyDescent="0.25">
      <c r="A362" s="19"/>
      <c r="B362" s="7" t="s">
        <v>30</v>
      </c>
      <c r="C362" s="20">
        <v>34507540.380000003</v>
      </c>
      <c r="D362" s="1" t="str">
        <f>IF(ISNA(LOOKUP(2,1/SEARCH('реестры договоров'!$A$3:$A$12,B362))),"Не найден в каталоге","Есть")</f>
        <v>Не найден в каталоге</v>
      </c>
      <c r="E362" s="1" t="e">
        <f>LOOKUP(2,1/SEARCH('реестры договоров'!$A$3:$A$380,B362),'реестры договоров'!$A$3:$A$380)</f>
        <v>#N/A</v>
      </c>
      <c r="F362" t="e">
        <f>VLOOKUP(E362,'реестры договоров'!A:C,2,FALSE)</f>
        <v>#N/A</v>
      </c>
      <c r="G362" s="1" t="str">
        <f>IFERROR(LOOKUP(2,1/SEARCH('реестры договоров'!$A$3:$A$380,B362),'реестры договоров'!$B$2:$B$379),"")</f>
        <v/>
      </c>
    </row>
    <row r="363" spans="1:7" x14ac:dyDescent="0.25">
      <c r="A363" s="19"/>
      <c r="B363" s="7" t="s">
        <v>31</v>
      </c>
      <c r="C363" s="8"/>
      <c r="D363" s="1" t="str">
        <f>IF(ISNA(LOOKUP(2,1/SEARCH('реестры договоров'!$A$3:$A$12,B363))),"Не найден в каталоге","Есть")</f>
        <v>Не найден в каталоге</v>
      </c>
      <c r="E363" s="1" t="e">
        <f>LOOKUP(2,1/SEARCH('реестры договоров'!$A$3:$A$380,B363),'реестры договоров'!$A$3:$A$380)</f>
        <v>#N/A</v>
      </c>
      <c r="F363" t="e">
        <f>VLOOKUP(E363,'реестры договоров'!A:C,2,FALSE)</f>
        <v>#N/A</v>
      </c>
      <c r="G363" s="1" t="str">
        <f>IFERROR(LOOKUP(2,1/SEARCH('реестры договоров'!$A$3:$A$380,B363),'реестры договоров'!$B$2:$B$379),"")</f>
        <v/>
      </c>
    </row>
    <row r="364" spans="1:7" x14ac:dyDescent="0.25">
      <c r="A364" s="7" t="s">
        <v>179</v>
      </c>
      <c r="B364" s="7" t="s">
        <v>4</v>
      </c>
      <c r="C364" s="8"/>
      <c r="D364" s="1" t="str">
        <f>IF(ISNA(LOOKUP(2,1/SEARCH('реестры договоров'!$A$3:$A$12,B364))),"Не найден в каталоге","Есть")</f>
        <v>Не найден в каталоге</v>
      </c>
      <c r="E364" s="1" t="e">
        <f>LOOKUP(2,1/SEARCH('реестры договоров'!$A$3:$A$380,B364),'реестры договоров'!$A$3:$A$380)</f>
        <v>#N/A</v>
      </c>
      <c r="F364" t="e">
        <f>VLOOKUP(E364,'реестры договоров'!A:C,2,FALSE)</f>
        <v>#N/A</v>
      </c>
      <c r="G364" s="1" t="str">
        <f>IFERROR(LOOKUP(2,1/SEARCH('реестры договоров'!$A$3:$A$380,B364),'реестры договоров'!$B$2:$B$379),"")</f>
        <v/>
      </c>
    </row>
    <row r="365" spans="1:7" x14ac:dyDescent="0.25">
      <c r="A365" s="9"/>
      <c r="B365" s="10" t="s">
        <v>6</v>
      </c>
      <c r="C365" s="12">
        <v>11551250.09</v>
      </c>
      <c r="D365" s="1" t="str">
        <f>IF(ISNA(LOOKUP(2,1/SEARCH('реестры договоров'!$A$3:$A$12,B365))),"Не найден в каталоге","Есть")</f>
        <v>Не найден в каталоге</v>
      </c>
      <c r="E365" s="1" t="e">
        <f>LOOKUP(2,1/SEARCH('реестры договоров'!$A$3:$A$380,B365),'реестры договоров'!$A$3:$A$380)</f>
        <v>#N/A</v>
      </c>
      <c r="F365" t="e">
        <f>VLOOKUP(E365,'реестры договоров'!A:C,2,FALSE)</f>
        <v>#N/A</v>
      </c>
      <c r="G365" s="1" t="str">
        <f>IFERROR(LOOKUP(2,1/SEARCH('реестры договоров'!$A$3:$A$380,B365),'реестры договоров'!$B$2:$B$379),"")</f>
        <v/>
      </c>
    </row>
    <row r="366" spans="1:7" x14ac:dyDescent="0.25">
      <c r="A366" s="9"/>
      <c r="B366" s="13" t="s">
        <v>7</v>
      </c>
      <c r="C366" s="12">
        <v>11551250.09</v>
      </c>
      <c r="D366" s="1" t="str">
        <f>IF(ISNA(LOOKUP(2,1/SEARCH('реестры договоров'!$A$3:$A$12,B366))),"Не найден в каталоге","Есть")</f>
        <v>Не найден в каталоге</v>
      </c>
      <c r="E366" s="1" t="e">
        <f>LOOKUP(2,1/SEARCH('реестры договоров'!$A$3:$A$380,B366),'реестры договоров'!$A$3:$A$380)</f>
        <v>#N/A</v>
      </c>
      <c r="F366" t="e">
        <f>VLOOKUP(E366,'реестры договоров'!A:C,2,FALSE)</f>
        <v>#N/A</v>
      </c>
      <c r="G366" s="1" t="str">
        <f>IFERROR(LOOKUP(2,1/SEARCH('реестры договоров'!$A$3:$A$380,B366),'реестры договоров'!$B$2:$B$379),"")</f>
        <v/>
      </c>
    </row>
    <row r="367" spans="1:7" x14ac:dyDescent="0.25">
      <c r="A367" s="14"/>
      <c r="B367" s="15" t="s">
        <v>182</v>
      </c>
      <c r="C367" s="17">
        <v>30407.83</v>
      </c>
      <c r="D367" s="1" t="str">
        <f>IF(ISNA(LOOKUP(2,1/SEARCH('реестры договоров'!$A$3:$A$12,B367))),"Не найден в каталоге","Есть")</f>
        <v>Не найден в каталоге</v>
      </c>
      <c r="E367" s="1" t="e">
        <f>LOOKUP(2,1/SEARCH('реестры договоров'!$A$3:$A$380,B367),'реестры договоров'!$A$3:$A$380)</f>
        <v>#N/A</v>
      </c>
      <c r="F367" t="e">
        <f>VLOOKUP(E367,'реестры договоров'!A:C,2,FALSE)</f>
        <v>#N/A</v>
      </c>
      <c r="G367" s="1" t="str">
        <f>IFERROR(LOOKUP(2,1/SEARCH('реестры договоров'!$A$3:$A$380,B367),'реестры договоров'!$B$2:$B$379),"")</f>
        <v/>
      </c>
    </row>
    <row r="368" spans="1:7" x14ac:dyDescent="0.25">
      <c r="A368" s="14"/>
      <c r="B368" s="15" t="s">
        <v>184</v>
      </c>
      <c r="C368" s="17">
        <v>94500</v>
      </c>
      <c r="D368" s="1" t="str">
        <f>IF(ISNA(LOOKUP(2,1/SEARCH('реестры договоров'!$A$3:$A$12,B368))),"Не найден в каталоге","Есть")</f>
        <v>Не найден в каталоге</v>
      </c>
      <c r="E368" s="1" t="e">
        <f>LOOKUP(2,1/SEARCH('реестры договоров'!$A$3:$A$380,B368),'реестры договоров'!$A$3:$A$380)</f>
        <v>#N/A</v>
      </c>
      <c r="F368" t="e">
        <f>VLOOKUP(E368,'реестры договоров'!A:C,2,FALSE)</f>
        <v>#N/A</v>
      </c>
      <c r="G368" s="1" t="str">
        <f>IFERROR(LOOKUP(2,1/SEARCH('реестры договоров'!$A$3:$A$380,B368),'реестры договоров'!$B$2:$B$379),"")</f>
        <v/>
      </c>
    </row>
    <row r="369" spans="1:7" x14ac:dyDescent="0.25">
      <c r="A369" s="14"/>
      <c r="B369" s="15" t="s">
        <v>41</v>
      </c>
      <c r="C369" s="18">
        <v>888</v>
      </c>
      <c r="D369" s="1" t="str">
        <f>IF(ISNA(LOOKUP(2,1/SEARCH('реестры договоров'!$A$3:$A$12,B369))),"Не найден в каталоге","Есть")</f>
        <v>Не найден в каталоге</v>
      </c>
      <c r="E369" s="1" t="e">
        <f>LOOKUP(2,1/SEARCH('реестры договоров'!$A$3:$A$380,B369),'реестры договоров'!$A$3:$A$380)</f>
        <v>#N/A</v>
      </c>
      <c r="F369" t="e">
        <f>VLOOKUP(E369,'реестры договоров'!A:C,2,FALSE)</f>
        <v>#N/A</v>
      </c>
      <c r="G369" s="1" t="str">
        <f>IFERROR(LOOKUP(2,1/SEARCH('реестры договоров'!$A$3:$A$380,B369),'реестры договоров'!$B$2:$B$379),"")</f>
        <v/>
      </c>
    </row>
    <row r="370" spans="1:7" x14ac:dyDescent="0.25">
      <c r="A370" s="14"/>
      <c r="B370" s="15" t="s">
        <v>189</v>
      </c>
      <c r="C370" s="17">
        <v>265553.7</v>
      </c>
      <c r="D370" s="1" t="str">
        <f>IF(ISNA(LOOKUP(2,1/SEARCH('реестры договоров'!$A$3:$A$12,B370))),"Не найден в каталоге","Есть")</f>
        <v>Не найден в каталоге</v>
      </c>
      <c r="E370" s="1" t="e">
        <f>LOOKUP(2,1/SEARCH('реестры договоров'!$A$3:$A$380,B370),'реестры договоров'!$A$3:$A$380)</f>
        <v>#N/A</v>
      </c>
      <c r="F370" t="e">
        <f>VLOOKUP(E370,'реестры договоров'!A:C,2,FALSE)</f>
        <v>#N/A</v>
      </c>
      <c r="G370" s="1" t="str">
        <f>IFERROR(LOOKUP(2,1/SEARCH('реестры договоров'!$A$3:$A$380,B370),'реестры договоров'!$B$2:$B$379),"")</f>
        <v/>
      </c>
    </row>
    <row r="371" spans="1:7" x14ac:dyDescent="0.25">
      <c r="A371" s="14"/>
      <c r="B371" s="15" t="s">
        <v>190</v>
      </c>
      <c r="C371" s="17">
        <v>14028</v>
      </c>
      <c r="D371" s="1" t="str">
        <f>IF(ISNA(LOOKUP(2,1/SEARCH('реестры договоров'!$A$3:$A$12,B371))),"Не найден в каталоге","Есть")</f>
        <v>Не найден в каталоге</v>
      </c>
      <c r="E371" s="1" t="e">
        <f>LOOKUP(2,1/SEARCH('реестры договоров'!$A$3:$A$380,B371),'реестры договоров'!$A$3:$A$380)</f>
        <v>#N/A</v>
      </c>
      <c r="F371" t="e">
        <f>VLOOKUP(E371,'реестры договоров'!A:C,2,FALSE)</f>
        <v>#N/A</v>
      </c>
      <c r="G371" s="1" t="str">
        <f>IFERROR(LOOKUP(2,1/SEARCH('реестры договоров'!$A$3:$A$380,B371),'реестры договоров'!$B$2:$B$379),"")</f>
        <v/>
      </c>
    </row>
    <row r="372" spans="1:7" x14ac:dyDescent="0.25">
      <c r="A372" s="14"/>
      <c r="B372" s="15" t="s">
        <v>50</v>
      </c>
      <c r="C372" s="17">
        <v>60270</v>
      </c>
      <c r="D372" s="1" t="str">
        <f>IF(ISNA(LOOKUP(2,1/SEARCH('реестры договоров'!$A$3:$A$12,B372))),"Не найден в каталоге","Есть")</f>
        <v>Не найден в каталоге</v>
      </c>
      <c r="E372" s="1" t="e">
        <f>LOOKUP(2,1/SEARCH('реестры договоров'!$A$3:$A$380,B372),'реестры договоров'!$A$3:$A$380)</f>
        <v>#N/A</v>
      </c>
      <c r="F372" t="e">
        <f>VLOOKUP(E372,'реестры договоров'!A:C,2,FALSE)</f>
        <v>#N/A</v>
      </c>
      <c r="G372" s="1" t="str">
        <f>IFERROR(LOOKUP(2,1/SEARCH('реестры договоров'!$A$3:$A$380,B372),'реестры договоров'!$B$2:$B$379),"")</f>
        <v/>
      </c>
    </row>
    <row r="373" spans="1:7" x14ac:dyDescent="0.25">
      <c r="A373" s="14"/>
      <c r="B373" s="15" t="s">
        <v>50</v>
      </c>
      <c r="C373" s="17">
        <v>5600</v>
      </c>
      <c r="D373" s="1" t="str">
        <f>IF(ISNA(LOOKUP(2,1/SEARCH('реестры договоров'!$A$3:$A$12,B373))),"Не найден в каталоге","Есть")</f>
        <v>Не найден в каталоге</v>
      </c>
      <c r="E373" s="1" t="e">
        <f>LOOKUP(2,1/SEARCH('реестры договоров'!$A$3:$A$380,B373),'реестры договоров'!$A$3:$A$380)</f>
        <v>#N/A</v>
      </c>
      <c r="F373" t="e">
        <f>VLOOKUP(E373,'реестры договоров'!A:C,2,FALSE)</f>
        <v>#N/A</v>
      </c>
      <c r="G373" s="1" t="str">
        <f>IFERROR(LOOKUP(2,1/SEARCH('реестры договоров'!$A$3:$A$380,B373),'реестры договоров'!$B$2:$B$379),"")</f>
        <v/>
      </c>
    </row>
    <row r="374" spans="1:7" x14ac:dyDescent="0.25">
      <c r="A374" s="14"/>
      <c r="B374" s="15" t="s">
        <v>50</v>
      </c>
      <c r="C374" s="17">
        <v>93976</v>
      </c>
      <c r="D374" s="1" t="str">
        <f>IF(ISNA(LOOKUP(2,1/SEARCH('реестры договоров'!$A$3:$A$12,B374))),"Не найден в каталоге","Есть")</f>
        <v>Не найден в каталоге</v>
      </c>
      <c r="E374" s="1" t="e">
        <f>LOOKUP(2,1/SEARCH('реестры договоров'!$A$3:$A$380,B374),'реестры договоров'!$A$3:$A$380)</f>
        <v>#N/A</v>
      </c>
      <c r="F374" t="e">
        <f>VLOOKUP(E374,'реестры договоров'!A:C,2,FALSE)</f>
        <v>#N/A</v>
      </c>
      <c r="G374" s="1" t="str">
        <f>IFERROR(LOOKUP(2,1/SEARCH('реестры договоров'!$A$3:$A$380,B374),'реестры договоров'!$B$2:$B$379),"")</f>
        <v/>
      </c>
    </row>
    <row r="375" spans="1:7" x14ac:dyDescent="0.25">
      <c r="A375" s="14"/>
      <c r="B375" s="15" t="s">
        <v>50</v>
      </c>
      <c r="C375" s="17">
        <v>17250</v>
      </c>
      <c r="D375" s="1" t="str">
        <f>IF(ISNA(LOOKUP(2,1/SEARCH('реестры договоров'!$A$3:$A$12,B375))),"Не найден в каталоге","Есть")</f>
        <v>Не найден в каталоге</v>
      </c>
      <c r="E375" s="1" t="e">
        <f>LOOKUP(2,1/SEARCH('реестры договоров'!$A$3:$A$380,B375),'реестры договоров'!$A$3:$A$380)</f>
        <v>#N/A</v>
      </c>
      <c r="F375" t="e">
        <f>VLOOKUP(E375,'реестры договоров'!A:C,2,FALSE)</f>
        <v>#N/A</v>
      </c>
      <c r="G375" s="1" t="str">
        <f>IFERROR(LOOKUP(2,1/SEARCH('реестры договоров'!$A$3:$A$380,B375),'реестры договоров'!$B$2:$B$379),"")</f>
        <v/>
      </c>
    </row>
    <row r="376" spans="1:7" x14ac:dyDescent="0.25">
      <c r="A376" s="14"/>
      <c r="B376" s="15" t="s">
        <v>50</v>
      </c>
      <c r="C376" s="17">
        <v>23400</v>
      </c>
      <c r="D376" s="1" t="str">
        <f>IF(ISNA(LOOKUP(2,1/SEARCH('реестры договоров'!$A$3:$A$12,B376))),"Не найден в каталоге","Есть")</f>
        <v>Не найден в каталоге</v>
      </c>
      <c r="E376" s="1" t="e">
        <f>LOOKUP(2,1/SEARCH('реестры договоров'!$A$3:$A$380,B376),'реестры договоров'!$A$3:$A$380)</f>
        <v>#N/A</v>
      </c>
      <c r="F376" t="e">
        <f>VLOOKUP(E376,'реестры договоров'!A:C,2,FALSE)</f>
        <v>#N/A</v>
      </c>
      <c r="G376" s="1" t="str">
        <f>IFERROR(LOOKUP(2,1/SEARCH('реестры договоров'!$A$3:$A$380,B376),'реестры договоров'!$B$2:$B$379),"")</f>
        <v/>
      </c>
    </row>
    <row r="377" spans="1:7" x14ac:dyDescent="0.25">
      <c r="A377" s="14"/>
      <c r="B377" s="15" t="s">
        <v>50</v>
      </c>
      <c r="C377" s="17">
        <v>5671</v>
      </c>
      <c r="D377" s="1" t="str">
        <f>IF(ISNA(LOOKUP(2,1/SEARCH('реестры договоров'!$A$3:$A$12,B377))),"Не найден в каталоге","Есть")</f>
        <v>Не найден в каталоге</v>
      </c>
      <c r="E377" s="1" t="e">
        <f>LOOKUP(2,1/SEARCH('реестры договоров'!$A$3:$A$380,B377),'реестры договоров'!$A$3:$A$380)</f>
        <v>#N/A</v>
      </c>
      <c r="F377" t="e">
        <f>VLOOKUP(E377,'реестры договоров'!A:C,2,FALSE)</f>
        <v>#N/A</v>
      </c>
      <c r="G377" s="1" t="str">
        <f>IFERROR(LOOKUP(2,1/SEARCH('реестры договоров'!$A$3:$A$380,B377),'реестры договоров'!$B$2:$B$379),"")</f>
        <v/>
      </c>
    </row>
    <row r="378" spans="1:7" x14ac:dyDescent="0.25">
      <c r="A378" s="14"/>
      <c r="B378" s="15" t="s">
        <v>192</v>
      </c>
      <c r="C378" s="17">
        <v>45259.87</v>
      </c>
      <c r="D378" s="1" t="str">
        <f>IF(ISNA(LOOKUP(2,1/SEARCH('реестры договоров'!$A$3:$A$12,B378))),"Не найден в каталоге","Есть")</f>
        <v>Не найден в каталоге</v>
      </c>
      <c r="E378" s="1" t="e">
        <f>LOOKUP(2,1/SEARCH('реестры договоров'!$A$3:$A$380,B378),'реестры договоров'!$A$3:$A$380)</f>
        <v>#N/A</v>
      </c>
      <c r="F378" t="e">
        <f>VLOOKUP(E378,'реестры договоров'!A:C,2,FALSE)</f>
        <v>#N/A</v>
      </c>
      <c r="G378" s="1" t="str">
        <f>IFERROR(LOOKUP(2,1/SEARCH('реестры договоров'!$A$3:$A$380,B378),'реестры договоров'!$B$2:$B$379),"")</f>
        <v/>
      </c>
    </row>
    <row r="379" spans="1:7" x14ac:dyDescent="0.25">
      <c r="A379" s="14"/>
      <c r="B379" s="15" t="s">
        <v>195</v>
      </c>
      <c r="C379" s="17">
        <v>4880528.22</v>
      </c>
      <c r="D379" s="1" t="str">
        <f>IF(ISNA(LOOKUP(2,1/SEARCH('реестры договоров'!$A$3:$A$12,B379))),"Не найден в каталоге","Есть")</f>
        <v>Не найден в каталоге</v>
      </c>
      <c r="E379" s="1" t="e">
        <f>LOOKUP(2,1/SEARCH('реестры договоров'!$A$3:$A$380,B379),'реестры договоров'!$A$3:$A$380)</f>
        <v>#N/A</v>
      </c>
      <c r="F379" t="e">
        <f>VLOOKUP(E379,'реестры договоров'!A:C,2,FALSE)</f>
        <v>#N/A</v>
      </c>
      <c r="G379" s="1" t="str">
        <f>IFERROR(LOOKUP(2,1/SEARCH('реестры договоров'!$A$3:$A$380,B379),'реестры договоров'!$B$2:$B$379),"")</f>
        <v/>
      </c>
    </row>
    <row r="380" spans="1:7" x14ac:dyDescent="0.25">
      <c r="A380" s="14"/>
      <c r="B380" s="15" t="s">
        <v>196</v>
      </c>
      <c r="C380" s="17">
        <v>440860</v>
      </c>
      <c r="D380" s="1" t="str">
        <f>IF(ISNA(LOOKUP(2,1/SEARCH('реестры договоров'!$A$3:$A$12,B380))),"Не найден в каталоге","Есть")</f>
        <v>Не найден в каталоге</v>
      </c>
      <c r="E380" s="1" t="e">
        <f>LOOKUP(2,1/SEARCH('реестры договоров'!$A$3:$A$380,B380),'реестры договоров'!$A$3:$A$380)</f>
        <v>#N/A</v>
      </c>
      <c r="F380" t="e">
        <f>VLOOKUP(E380,'реестры договоров'!A:C,2,FALSE)</f>
        <v>#N/A</v>
      </c>
      <c r="G380" s="1" t="str">
        <f>IFERROR(LOOKUP(2,1/SEARCH('реестры договоров'!$A$3:$A$380,B380),'реестры договоров'!$B$2:$B$379),"")</f>
        <v/>
      </c>
    </row>
    <row r="381" spans="1:7" x14ac:dyDescent="0.25">
      <c r="A381" s="14"/>
      <c r="B381" s="15" t="s">
        <v>198</v>
      </c>
      <c r="C381" s="17">
        <v>150338.16</v>
      </c>
      <c r="D381" s="1" t="str">
        <f>IF(ISNA(LOOKUP(2,1/SEARCH('реестры договоров'!$A$3:$A$12,B381))),"Не найден в каталоге","Есть")</f>
        <v>Не найден в каталоге</v>
      </c>
      <c r="E381" s="1" t="e">
        <f>LOOKUP(2,1/SEARCH('реестры договоров'!$A$3:$A$380,B381),'реестры договоров'!$A$3:$A$380)</f>
        <v>#N/A</v>
      </c>
      <c r="F381" t="e">
        <f>VLOOKUP(E381,'реестры договоров'!A:C,2,FALSE)</f>
        <v>#N/A</v>
      </c>
      <c r="G381" s="1" t="str">
        <f>IFERROR(LOOKUP(2,1/SEARCH('реестры договоров'!$A$3:$A$380,B381),'реестры договоров'!$B$2:$B$379),"")</f>
        <v/>
      </c>
    </row>
    <row r="382" spans="1:7" x14ac:dyDescent="0.25">
      <c r="A382" s="14"/>
      <c r="B382" s="15" t="s">
        <v>199</v>
      </c>
      <c r="C382" s="17">
        <v>245520</v>
      </c>
      <c r="D382" s="1" t="str">
        <f>IF(ISNA(LOOKUP(2,1/SEARCH('реестры договоров'!$A$3:$A$12,B382))),"Не найден в каталоге","Есть")</f>
        <v>Не найден в каталоге</v>
      </c>
      <c r="E382" s="1" t="e">
        <f>LOOKUP(2,1/SEARCH('реестры договоров'!$A$3:$A$380,B382),'реестры договоров'!$A$3:$A$380)</f>
        <v>#N/A</v>
      </c>
      <c r="F382" t="e">
        <f>VLOOKUP(E382,'реестры договоров'!A:C,2,FALSE)</f>
        <v>#N/A</v>
      </c>
      <c r="G382" s="1" t="str">
        <f>IFERROR(LOOKUP(2,1/SEARCH('реестры договоров'!$A$3:$A$380,B382),'реестры договоров'!$B$2:$B$379),"")</f>
        <v/>
      </c>
    </row>
    <row r="383" spans="1:7" x14ac:dyDescent="0.25">
      <c r="A383" s="14"/>
      <c r="B383" s="15" t="s">
        <v>201</v>
      </c>
      <c r="C383" s="17">
        <v>65943.839999999997</v>
      </c>
      <c r="D383" s="1" t="str">
        <f>IF(ISNA(LOOKUP(2,1/SEARCH('реестры договоров'!$A$3:$A$12,B383))),"Не найден в каталоге","Есть")</f>
        <v>Не найден в каталоге</v>
      </c>
      <c r="E383" s="1" t="e">
        <f>LOOKUP(2,1/SEARCH('реестры договоров'!$A$3:$A$380,B383),'реестры договоров'!$A$3:$A$380)</f>
        <v>#N/A</v>
      </c>
      <c r="F383" t="e">
        <f>VLOOKUP(E383,'реестры договоров'!A:C,2,FALSE)</f>
        <v>#N/A</v>
      </c>
      <c r="G383" s="1" t="str">
        <f>IFERROR(LOOKUP(2,1/SEARCH('реестры договоров'!$A$3:$A$380,B383),'реестры договоров'!$B$2:$B$379),"")</f>
        <v/>
      </c>
    </row>
    <row r="384" spans="1:7" x14ac:dyDescent="0.25">
      <c r="A384" s="14"/>
      <c r="B384" s="15" t="s">
        <v>203</v>
      </c>
      <c r="C384" s="17">
        <v>660333</v>
      </c>
      <c r="D384" s="1" t="str">
        <f>IF(ISNA(LOOKUP(2,1/SEARCH('реестры договоров'!$A$3:$A$12,B384))),"Не найден в каталоге","Есть")</f>
        <v>Не найден в каталоге</v>
      </c>
      <c r="E384" s="1" t="e">
        <f>LOOKUP(2,1/SEARCH('реестры договоров'!$A$3:$A$380,B384),'реестры договоров'!$A$3:$A$380)</f>
        <v>#N/A</v>
      </c>
      <c r="F384" t="e">
        <f>VLOOKUP(E384,'реестры договоров'!A:C,2,FALSE)</f>
        <v>#N/A</v>
      </c>
      <c r="G384" s="1" t="str">
        <f>IFERROR(LOOKUP(2,1/SEARCH('реестры договоров'!$A$3:$A$380,B384),'реестры договоров'!$B$2:$B$379),"")</f>
        <v/>
      </c>
    </row>
    <row r="385" spans="1:7" x14ac:dyDescent="0.25">
      <c r="A385" s="14"/>
      <c r="B385" s="15" t="s">
        <v>204</v>
      </c>
      <c r="C385" s="17">
        <v>5500</v>
      </c>
      <c r="D385" s="1" t="str">
        <f>IF(ISNA(LOOKUP(2,1/SEARCH('реестры договоров'!$A$3:$A$12,B385))),"Не найден в каталоге","Есть")</f>
        <v>Не найден в каталоге</v>
      </c>
      <c r="E385" s="1" t="e">
        <f>LOOKUP(2,1/SEARCH('реестры договоров'!$A$3:$A$380,B385),'реестры договоров'!$A$3:$A$380)</f>
        <v>#N/A</v>
      </c>
      <c r="F385" t="e">
        <f>VLOOKUP(E385,'реестры договоров'!A:C,2,FALSE)</f>
        <v>#N/A</v>
      </c>
      <c r="G385" s="1" t="str">
        <f>IFERROR(LOOKUP(2,1/SEARCH('реестры договоров'!$A$3:$A$380,B385),'реестры договоров'!$B$2:$B$379),"")</f>
        <v/>
      </c>
    </row>
    <row r="386" spans="1:7" x14ac:dyDescent="0.25">
      <c r="A386" s="19"/>
      <c r="B386" s="7" t="s">
        <v>30</v>
      </c>
      <c r="C386" s="20">
        <v>11551250.09</v>
      </c>
      <c r="D386" s="1" t="str">
        <f>IF(ISNA(LOOKUP(2,1/SEARCH('реестры договоров'!$A$3:$A$12,B386))),"Не найден в каталоге","Есть")</f>
        <v>Не найден в каталоге</v>
      </c>
      <c r="E386" s="1" t="e">
        <f>LOOKUP(2,1/SEARCH('реестры договоров'!$A$3:$A$380,B386),'реестры договоров'!$A$3:$A$380)</f>
        <v>#N/A</v>
      </c>
      <c r="F386" t="e">
        <f>VLOOKUP(E386,'реестры договоров'!A:C,2,FALSE)</f>
        <v>#N/A</v>
      </c>
      <c r="G386" s="1" t="str">
        <f>IFERROR(LOOKUP(2,1/SEARCH('реестры договоров'!$A$3:$A$380,B386),'реестры договоров'!$B$2:$B$379),"")</f>
        <v/>
      </c>
    </row>
    <row r="387" spans="1:7" x14ac:dyDescent="0.25">
      <c r="A387" s="19"/>
      <c r="B387" s="7" t="s">
        <v>31</v>
      </c>
      <c r="C387" s="8"/>
      <c r="D387" s="1" t="str">
        <f>IF(ISNA(LOOKUP(2,1/SEARCH('реестры договоров'!$A$3:$A$12,B387))),"Не найден в каталоге","Есть")</f>
        <v>Не найден в каталоге</v>
      </c>
      <c r="E387" s="1" t="e">
        <f>LOOKUP(2,1/SEARCH('реестры договоров'!$A$3:$A$380,B387),'реестры договоров'!$A$3:$A$380)</f>
        <v>#N/A</v>
      </c>
      <c r="F387" t="e">
        <f>VLOOKUP(E387,'реестры договоров'!A:C,2,FALSE)</f>
        <v>#N/A</v>
      </c>
      <c r="G387" s="1" t="str">
        <f>IFERROR(LOOKUP(2,1/SEARCH('реестры договоров'!$A$3:$A$380,B387),'реестры договоров'!$B$2:$B$379),"")</f>
        <v/>
      </c>
    </row>
    <row r="388" spans="1:7" x14ac:dyDescent="0.25">
      <c r="A388" s="7" t="s">
        <v>209</v>
      </c>
      <c r="B388" s="7" t="s">
        <v>4</v>
      </c>
      <c r="C388" s="8"/>
      <c r="D388" s="1" t="str">
        <f>IF(ISNA(LOOKUP(2,1/SEARCH('реестры договоров'!$A$3:$A$12,B388))),"Не найден в каталоге","Есть")</f>
        <v>Не найден в каталоге</v>
      </c>
      <c r="E388" s="1" t="e">
        <f>LOOKUP(2,1/SEARCH('реестры договоров'!$A$3:$A$380,B388),'реестры договоров'!$A$3:$A$380)</f>
        <v>#N/A</v>
      </c>
      <c r="F388" t="e">
        <f>VLOOKUP(E388,'реестры договоров'!A:C,2,FALSE)</f>
        <v>#N/A</v>
      </c>
      <c r="G388" s="1" t="str">
        <f>IFERROR(LOOKUP(2,1/SEARCH('реестры договоров'!$A$3:$A$380,B388),'реестры договоров'!$B$2:$B$379),"")</f>
        <v/>
      </c>
    </row>
    <row r="389" spans="1:7" x14ac:dyDescent="0.25">
      <c r="A389" s="9"/>
      <c r="B389" s="10" t="s">
        <v>6</v>
      </c>
      <c r="C389" s="12">
        <v>7492845.8799999999</v>
      </c>
      <c r="D389" s="1" t="str">
        <f>IF(ISNA(LOOKUP(2,1/SEARCH('реестры договоров'!$A$3:$A$12,B389))),"Не найден в каталоге","Есть")</f>
        <v>Не найден в каталоге</v>
      </c>
      <c r="E389" s="1" t="e">
        <f>LOOKUP(2,1/SEARCH('реестры договоров'!$A$3:$A$380,B389),'реестры договоров'!$A$3:$A$380)</f>
        <v>#N/A</v>
      </c>
      <c r="F389" t="e">
        <f>VLOOKUP(E389,'реестры договоров'!A:C,2,FALSE)</f>
        <v>#N/A</v>
      </c>
      <c r="G389" s="1" t="str">
        <f>IFERROR(LOOKUP(2,1/SEARCH('реестры договоров'!$A$3:$A$380,B389),'реестры договоров'!$B$2:$B$379),"")</f>
        <v/>
      </c>
    </row>
    <row r="390" spans="1:7" x14ac:dyDescent="0.25">
      <c r="A390" s="9"/>
      <c r="B390" s="13" t="s">
        <v>7</v>
      </c>
      <c r="C390" s="12">
        <v>7492845.8799999999</v>
      </c>
      <c r="D390" s="1" t="str">
        <f>IF(ISNA(LOOKUP(2,1/SEARCH('реестры договоров'!$A$3:$A$12,B390))),"Не найден в каталоге","Есть")</f>
        <v>Не найден в каталоге</v>
      </c>
      <c r="E390" s="1" t="e">
        <f>LOOKUP(2,1/SEARCH('реестры договоров'!$A$3:$A$380,B390),'реестры договоров'!$A$3:$A$380)</f>
        <v>#N/A</v>
      </c>
      <c r="F390" t="e">
        <f>VLOOKUP(E390,'реестры договоров'!A:C,2,FALSE)</f>
        <v>#N/A</v>
      </c>
      <c r="G390" s="1" t="str">
        <f>IFERROR(LOOKUP(2,1/SEARCH('реестры договоров'!$A$3:$A$380,B390),'реестры договоров'!$B$2:$B$379),"")</f>
        <v/>
      </c>
    </row>
    <row r="391" spans="1:7" x14ac:dyDescent="0.25">
      <c r="A391" s="14"/>
      <c r="B391" s="15" t="s">
        <v>210</v>
      </c>
      <c r="C391" s="17">
        <v>96000</v>
      </c>
      <c r="D391" s="1" t="str">
        <f>IF(ISNA(LOOKUP(2,1/SEARCH('реестры договоров'!$A$3:$A$12,B391))),"Не найден в каталоге","Есть")</f>
        <v>Не найден в каталоге</v>
      </c>
      <c r="E391" s="1" t="e">
        <f>LOOKUP(2,1/SEARCH('реестры договоров'!$A$3:$A$380,B391),'реестры договоров'!$A$3:$A$380)</f>
        <v>#N/A</v>
      </c>
      <c r="F391" t="e">
        <f>VLOOKUP(E391,'реестры договоров'!A:C,2,FALSE)</f>
        <v>#N/A</v>
      </c>
      <c r="G391" s="1" t="str">
        <f>IFERROR(LOOKUP(2,1/SEARCH('реестры договоров'!$A$3:$A$380,B391),'реестры договоров'!$B$2:$B$379),"")</f>
        <v/>
      </c>
    </row>
    <row r="392" spans="1:7" x14ac:dyDescent="0.25">
      <c r="A392" s="14"/>
      <c r="B392" s="15" t="s">
        <v>220</v>
      </c>
      <c r="C392" s="17">
        <v>101966.9</v>
      </c>
      <c r="D392" s="1" t="str">
        <f>IF(ISNA(LOOKUP(2,1/SEARCH('реестры договоров'!$A$3:$A$12,B392))),"Не найден в каталоге","Есть")</f>
        <v>Не найден в каталоге</v>
      </c>
      <c r="E392" s="1" t="e">
        <f>LOOKUP(2,1/SEARCH('реестры договоров'!$A$3:$A$380,B392),'реестры договоров'!$A$3:$A$380)</f>
        <v>#N/A</v>
      </c>
      <c r="F392" t="e">
        <f>VLOOKUP(E392,'реестры договоров'!A:C,2,FALSE)</f>
        <v>#N/A</v>
      </c>
      <c r="G392" s="1" t="str">
        <f>IFERROR(LOOKUP(2,1/SEARCH('реестры договоров'!$A$3:$A$380,B392),'реестры договоров'!$B$2:$B$379),"")</f>
        <v/>
      </c>
    </row>
    <row r="393" spans="1:7" x14ac:dyDescent="0.25">
      <c r="A393" s="14"/>
      <c r="B393" s="15" t="s">
        <v>221</v>
      </c>
      <c r="C393" s="17">
        <v>455803</v>
      </c>
      <c r="D393" s="1" t="str">
        <f>IF(ISNA(LOOKUP(2,1/SEARCH('реестры договоров'!$A$3:$A$12,B393))),"Не найден в каталоге","Есть")</f>
        <v>Не найден в каталоге</v>
      </c>
      <c r="E393" s="1" t="e">
        <f>LOOKUP(2,1/SEARCH('реестры договоров'!$A$3:$A$380,B393),'реестры договоров'!$A$3:$A$380)</f>
        <v>#N/A</v>
      </c>
      <c r="F393" t="e">
        <f>VLOOKUP(E393,'реестры договоров'!A:C,2,FALSE)</f>
        <v>#N/A</v>
      </c>
      <c r="G393" s="1" t="str">
        <f>IFERROR(LOOKUP(2,1/SEARCH('реестры договоров'!$A$3:$A$380,B393),'реестры договоров'!$B$2:$B$379),"")</f>
        <v/>
      </c>
    </row>
    <row r="394" spans="1:7" x14ac:dyDescent="0.25">
      <c r="A394" s="19"/>
      <c r="B394" s="7" t="s">
        <v>30</v>
      </c>
      <c r="C394" s="20">
        <v>7492845.8799999999</v>
      </c>
      <c r="D394" s="1" t="str">
        <f>IF(ISNA(LOOKUP(2,1/SEARCH('реестры договоров'!$A$3:$A$12,B394))),"Не найден в каталоге","Есть")</f>
        <v>Не найден в каталоге</v>
      </c>
      <c r="E394" s="1" t="e">
        <f>LOOKUP(2,1/SEARCH('реестры договоров'!$A$3:$A$380,B394),'реестры договоров'!$A$3:$A$380)</f>
        <v>#N/A</v>
      </c>
      <c r="F394" t="e">
        <f>VLOOKUP(E394,'реестры договоров'!A:C,2,FALSE)</f>
        <v>#N/A</v>
      </c>
      <c r="G394" s="1" t="str">
        <f>IFERROR(LOOKUP(2,1/SEARCH('реестры договоров'!$A$3:$A$380,B394),'реестры договоров'!$B$2:$B$379),"")</f>
        <v/>
      </c>
    </row>
    <row r="395" spans="1:7" x14ac:dyDescent="0.25">
      <c r="A395" s="19"/>
      <c r="B395" s="7" t="s">
        <v>31</v>
      </c>
      <c r="C395" s="8"/>
      <c r="D395" s="1" t="str">
        <f>IF(ISNA(LOOKUP(2,1/SEARCH('реестры договоров'!$A$3:$A$12,B395))),"Не найден в каталоге","Есть")</f>
        <v>Не найден в каталоге</v>
      </c>
      <c r="E395" s="1" t="e">
        <f>LOOKUP(2,1/SEARCH('реестры договоров'!$A$3:$A$380,B395),'реестры договоров'!$A$3:$A$380)</f>
        <v>#N/A</v>
      </c>
      <c r="F395" t="e">
        <f>VLOOKUP(E395,'реестры договоров'!A:C,2,FALSE)</f>
        <v>#N/A</v>
      </c>
      <c r="G395" s="1" t="str">
        <f>IFERROR(LOOKUP(2,1/SEARCH('реестры договоров'!$A$3:$A$380,B395),'реестры договоров'!$B$2:$B$379),"")</f>
        <v/>
      </c>
    </row>
    <row r="396" spans="1:7" ht="24" x14ac:dyDescent="0.25">
      <c r="A396" s="7" t="s">
        <v>222</v>
      </c>
      <c r="B396" s="7" t="s">
        <v>4</v>
      </c>
      <c r="C396" s="8"/>
      <c r="D396" s="1" t="str">
        <f>IF(ISNA(LOOKUP(2,1/SEARCH('реестры договоров'!$A$3:$A$12,B396))),"Не найден в каталоге","Есть")</f>
        <v>Не найден в каталоге</v>
      </c>
      <c r="E396" s="1" t="e">
        <f>LOOKUP(2,1/SEARCH('реестры договоров'!$A$3:$A$380,B396),'реестры договоров'!$A$3:$A$380)</f>
        <v>#N/A</v>
      </c>
      <c r="F396" t="e">
        <f>VLOOKUP(E396,'реестры договоров'!A:C,2,FALSE)</f>
        <v>#N/A</v>
      </c>
      <c r="G396" s="1" t="str">
        <f>IFERROR(LOOKUP(2,1/SEARCH('реестры договоров'!$A$3:$A$380,B396),'реестры договоров'!$B$2:$B$379),"")</f>
        <v/>
      </c>
    </row>
    <row r="397" spans="1:7" x14ac:dyDescent="0.25">
      <c r="A397" s="9"/>
      <c r="B397" s="10" t="s">
        <v>6</v>
      </c>
      <c r="C397" s="21">
        <v>230</v>
      </c>
      <c r="D397" s="1" t="str">
        <f>IF(ISNA(LOOKUP(2,1/SEARCH('реестры договоров'!$A$3:$A$12,B397))),"Не найден в каталоге","Есть")</f>
        <v>Не найден в каталоге</v>
      </c>
      <c r="E397" s="1" t="e">
        <f>LOOKUP(2,1/SEARCH('реестры договоров'!$A$3:$A$380,B397),'реестры договоров'!$A$3:$A$380)</f>
        <v>#N/A</v>
      </c>
      <c r="F397" t="e">
        <f>VLOOKUP(E397,'реестры договоров'!A:C,2,FALSE)</f>
        <v>#N/A</v>
      </c>
      <c r="G397" s="1" t="str">
        <f>IFERROR(LOOKUP(2,1/SEARCH('реестры договоров'!$A$3:$A$380,B397),'реестры договоров'!$B$2:$B$379),"")</f>
        <v/>
      </c>
    </row>
    <row r="398" spans="1:7" x14ac:dyDescent="0.25">
      <c r="A398" s="9"/>
      <c r="B398" s="13" t="s">
        <v>7</v>
      </c>
      <c r="C398" s="21">
        <v>230</v>
      </c>
      <c r="D398" s="1" t="str">
        <f>IF(ISNA(LOOKUP(2,1/SEARCH('реестры договоров'!$A$3:$A$12,B398))),"Не найден в каталоге","Есть")</f>
        <v>Не найден в каталоге</v>
      </c>
      <c r="E398" s="1" t="e">
        <f>LOOKUP(2,1/SEARCH('реестры договоров'!$A$3:$A$380,B398),'реестры договоров'!$A$3:$A$380)</f>
        <v>#N/A</v>
      </c>
      <c r="F398" t="e">
        <f>VLOOKUP(E398,'реестры договоров'!A:C,2,FALSE)</f>
        <v>#N/A</v>
      </c>
      <c r="G398" s="1" t="str">
        <f>IFERROR(LOOKUP(2,1/SEARCH('реестры договоров'!$A$3:$A$380,B398),'реестры договоров'!$B$2:$B$379),"")</f>
        <v/>
      </c>
    </row>
    <row r="399" spans="1:7" x14ac:dyDescent="0.25">
      <c r="A399" s="14"/>
      <c r="B399" s="15" t="s">
        <v>223</v>
      </c>
      <c r="C399" s="18">
        <v>230</v>
      </c>
      <c r="D399" s="1" t="str">
        <f>IF(ISNA(LOOKUP(2,1/SEARCH('реестры договоров'!$A$3:$A$12,B399))),"Не найден в каталоге","Есть")</f>
        <v>Не найден в каталоге</v>
      </c>
      <c r="E399" s="1" t="e">
        <f>LOOKUP(2,1/SEARCH('реестры договоров'!$A$3:$A$380,B399),'реестры договоров'!$A$3:$A$380)</f>
        <v>#N/A</v>
      </c>
      <c r="F399" t="e">
        <f>VLOOKUP(E399,'реестры договоров'!A:C,2,FALSE)</f>
        <v>#N/A</v>
      </c>
      <c r="G399" s="1" t="str">
        <f>IFERROR(LOOKUP(2,1/SEARCH('реестры договоров'!$A$3:$A$380,B399),'реестры договоров'!$B$2:$B$379),"")</f>
        <v/>
      </c>
    </row>
    <row r="400" spans="1:7" x14ac:dyDescent="0.25">
      <c r="A400" s="19"/>
      <c r="B400" s="7" t="s">
        <v>30</v>
      </c>
      <c r="C400" s="22">
        <v>230</v>
      </c>
      <c r="D400" s="1" t="str">
        <f>IF(ISNA(LOOKUP(2,1/SEARCH('реестры договоров'!$A$3:$A$12,B400))),"Не найден в каталоге","Есть")</f>
        <v>Не найден в каталоге</v>
      </c>
      <c r="E400" s="1" t="e">
        <f>LOOKUP(2,1/SEARCH('реестры договоров'!$A$3:$A$380,B400),'реестры договоров'!$A$3:$A$380)</f>
        <v>#N/A</v>
      </c>
      <c r="F400" t="e">
        <f>VLOOKUP(E400,'реестры договоров'!A:C,2,FALSE)</f>
        <v>#N/A</v>
      </c>
      <c r="G400" s="1" t="str">
        <f>IFERROR(LOOKUP(2,1/SEARCH('реестры договоров'!$A$3:$A$380,B400),'реестры договоров'!$B$2:$B$379),"")</f>
        <v/>
      </c>
    </row>
    <row r="401" spans="1:7" x14ac:dyDescent="0.25">
      <c r="A401" s="19"/>
      <c r="B401" s="7" t="s">
        <v>31</v>
      </c>
      <c r="C401" s="8"/>
      <c r="D401" s="1" t="str">
        <f>IF(ISNA(LOOKUP(2,1/SEARCH('реестры договоров'!$A$3:$A$12,B401))),"Не найден в каталоге","Есть")</f>
        <v>Не найден в каталоге</v>
      </c>
      <c r="E401" s="1" t="e">
        <f>LOOKUP(2,1/SEARCH('реестры договоров'!$A$3:$A$380,B401),'реестры договоров'!$A$3:$A$380)</f>
        <v>#N/A</v>
      </c>
      <c r="F401" t="e">
        <f>VLOOKUP(E401,'реестры договоров'!A:C,2,FALSE)</f>
        <v>#N/A</v>
      </c>
      <c r="G401" s="1" t="str">
        <f>IFERROR(LOOKUP(2,1/SEARCH('реестры договоров'!$A$3:$A$380,B401),'реестры договоров'!$B$2:$B$379),"")</f>
        <v/>
      </c>
    </row>
    <row r="402" spans="1:7" x14ac:dyDescent="0.25">
      <c r="A402" s="7" t="s">
        <v>224</v>
      </c>
      <c r="B402" s="7" t="s">
        <v>4</v>
      </c>
      <c r="C402" s="8"/>
      <c r="D402" s="1" t="str">
        <f>IF(ISNA(LOOKUP(2,1/SEARCH('реестры договоров'!$A$3:$A$12,B402))),"Не найден в каталоге","Есть")</f>
        <v>Не найден в каталоге</v>
      </c>
      <c r="E402" s="1" t="e">
        <f>LOOKUP(2,1/SEARCH('реестры договоров'!$A$3:$A$380,B402),'реестры договоров'!$A$3:$A$380)</f>
        <v>#N/A</v>
      </c>
      <c r="F402" t="e">
        <f>VLOOKUP(E402,'реестры договоров'!A:C,2,FALSE)</f>
        <v>#N/A</v>
      </c>
      <c r="G402" s="1" t="str">
        <f>IFERROR(LOOKUP(2,1/SEARCH('реестры договоров'!$A$3:$A$380,B402),'реестры договоров'!$B$2:$B$379),"")</f>
        <v/>
      </c>
    </row>
    <row r="403" spans="1:7" x14ac:dyDescent="0.25">
      <c r="A403" s="9"/>
      <c r="B403" s="10" t="s">
        <v>6</v>
      </c>
      <c r="C403" s="12">
        <v>27690</v>
      </c>
      <c r="D403" s="1" t="str">
        <f>IF(ISNA(LOOKUP(2,1/SEARCH('реестры договоров'!$A$3:$A$12,B403))),"Не найден в каталоге","Есть")</f>
        <v>Не найден в каталоге</v>
      </c>
      <c r="E403" s="1" t="e">
        <f>LOOKUP(2,1/SEARCH('реестры договоров'!$A$3:$A$380,B403),'реестры договоров'!$A$3:$A$380)</f>
        <v>#N/A</v>
      </c>
      <c r="F403" t="e">
        <f>VLOOKUP(E403,'реестры договоров'!A:C,2,FALSE)</f>
        <v>#N/A</v>
      </c>
      <c r="G403" s="1" t="str">
        <f>IFERROR(LOOKUP(2,1/SEARCH('реестры договоров'!$A$3:$A$380,B403),'реестры договоров'!$B$2:$B$379),"")</f>
        <v/>
      </c>
    </row>
    <row r="404" spans="1:7" x14ac:dyDescent="0.25">
      <c r="A404" s="9"/>
      <c r="B404" s="13" t="s">
        <v>7</v>
      </c>
      <c r="C404" s="12">
        <v>27690</v>
      </c>
      <c r="D404" s="1" t="str">
        <f>IF(ISNA(LOOKUP(2,1/SEARCH('реестры договоров'!$A$3:$A$12,B404))),"Не найден в каталоге","Есть")</f>
        <v>Не найден в каталоге</v>
      </c>
      <c r="E404" s="1" t="e">
        <f>LOOKUP(2,1/SEARCH('реестры договоров'!$A$3:$A$380,B404),'реестры договоров'!$A$3:$A$380)</f>
        <v>#N/A</v>
      </c>
      <c r="F404" t="e">
        <f>VLOOKUP(E404,'реестры договоров'!A:C,2,FALSE)</f>
        <v>#N/A</v>
      </c>
      <c r="G404" s="1" t="str">
        <f>IFERROR(LOOKUP(2,1/SEARCH('реестры договоров'!$A$3:$A$380,B404),'реестры договоров'!$B$2:$B$379),"")</f>
        <v/>
      </c>
    </row>
    <row r="405" spans="1:7" x14ac:dyDescent="0.25">
      <c r="A405" s="14"/>
      <c r="B405" s="15" t="s">
        <v>225</v>
      </c>
      <c r="C405" s="17">
        <v>27690</v>
      </c>
      <c r="D405" s="1" t="str">
        <f>IF(ISNA(LOOKUP(2,1/SEARCH('реестры договоров'!$A$3:$A$12,B405))),"Не найден в каталоге","Есть")</f>
        <v>Не найден в каталоге</v>
      </c>
      <c r="E405" s="1" t="e">
        <f>LOOKUP(2,1/SEARCH('реестры договоров'!$A$3:$A$380,B405),'реестры договоров'!$A$3:$A$380)</f>
        <v>#N/A</v>
      </c>
      <c r="F405" t="e">
        <f>VLOOKUP(E405,'реестры договоров'!A:C,2,FALSE)</f>
        <v>#N/A</v>
      </c>
      <c r="G405" s="1" t="str">
        <f>IFERROR(LOOKUP(2,1/SEARCH('реестры договоров'!$A$3:$A$380,B405),'реестры договоров'!$B$2:$B$379),"")</f>
        <v/>
      </c>
    </row>
    <row r="406" spans="1:7" x14ac:dyDescent="0.25">
      <c r="A406" s="19"/>
      <c r="B406" s="7" t="s">
        <v>30</v>
      </c>
      <c r="C406" s="20">
        <v>27690</v>
      </c>
      <c r="D406" s="1" t="str">
        <f>IF(ISNA(LOOKUP(2,1/SEARCH('реестры договоров'!$A$3:$A$12,B406))),"Не найден в каталоге","Есть")</f>
        <v>Не найден в каталоге</v>
      </c>
      <c r="E406" s="1" t="e">
        <f>LOOKUP(2,1/SEARCH('реестры договоров'!$A$3:$A$380,B406),'реестры договоров'!$A$3:$A$380)</f>
        <v>#N/A</v>
      </c>
      <c r="F406" t="e">
        <f>VLOOKUP(E406,'реестры договоров'!A:C,2,FALSE)</f>
        <v>#N/A</v>
      </c>
      <c r="G406" s="1" t="str">
        <f>IFERROR(LOOKUP(2,1/SEARCH('реестры договоров'!$A$3:$A$380,B406),'реестры договоров'!$B$2:$B$379),"")</f>
        <v/>
      </c>
    </row>
    <row r="407" spans="1:7" x14ac:dyDescent="0.25">
      <c r="A407" s="19"/>
      <c r="B407" s="7" t="s">
        <v>31</v>
      </c>
      <c r="C407" s="8"/>
      <c r="D407" s="1" t="str">
        <f>IF(ISNA(LOOKUP(2,1/SEARCH('реестры договоров'!$A$3:$A$12,B407))),"Не найден в каталоге","Есть")</f>
        <v>Не найден в каталоге</v>
      </c>
      <c r="E407" s="1" t="e">
        <f>LOOKUP(2,1/SEARCH('реестры договоров'!$A$3:$A$380,B407),'реестры договоров'!$A$3:$A$380)</f>
        <v>#N/A</v>
      </c>
      <c r="F407" t="e">
        <f>VLOOKUP(E407,'реестры договоров'!A:C,2,FALSE)</f>
        <v>#N/A</v>
      </c>
      <c r="G407" s="1" t="str">
        <f>IFERROR(LOOKUP(2,1/SEARCH('реестры договоров'!$A$3:$A$380,B407),'реестры договоров'!$B$2:$B$379),"")</f>
        <v/>
      </c>
    </row>
    <row r="408" spans="1:7" ht="36" x14ac:dyDescent="0.25">
      <c r="A408" s="7" t="s">
        <v>226</v>
      </c>
      <c r="B408" s="7" t="s">
        <v>4</v>
      </c>
      <c r="C408" s="8"/>
      <c r="D408" s="1" t="str">
        <f>IF(ISNA(LOOKUP(2,1/SEARCH('реестры договоров'!$A$3:$A$12,B408))),"Не найден в каталоге","Есть")</f>
        <v>Не найден в каталоге</v>
      </c>
      <c r="E408" s="1" t="e">
        <f>LOOKUP(2,1/SEARCH('реестры договоров'!$A$3:$A$380,B408),'реестры договоров'!$A$3:$A$380)</f>
        <v>#N/A</v>
      </c>
      <c r="F408" t="e">
        <f>VLOOKUP(E408,'реестры договоров'!A:C,2,FALSE)</f>
        <v>#N/A</v>
      </c>
      <c r="G408" s="1" t="str">
        <f>IFERROR(LOOKUP(2,1/SEARCH('реестры договоров'!$A$3:$A$380,B408),'реестры договоров'!$B$2:$B$379),"")</f>
        <v/>
      </c>
    </row>
    <row r="409" spans="1:7" x14ac:dyDescent="0.25">
      <c r="A409" s="9"/>
      <c r="B409" s="10" t="s">
        <v>6</v>
      </c>
      <c r="C409" s="12">
        <v>13376009.220000001</v>
      </c>
      <c r="D409" s="1" t="str">
        <f>IF(ISNA(LOOKUP(2,1/SEARCH('реестры договоров'!$A$3:$A$12,B409))),"Не найден в каталоге","Есть")</f>
        <v>Не найден в каталоге</v>
      </c>
      <c r="E409" s="1" t="e">
        <f>LOOKUP(2,1/SEARCH('реестры договоров'!$A$3:$A$380,B409),'реестры договоров'!$A$3:$A$380)</f>
        <v>#N/A</v>
      </c>
      <c r="F409" t="e">
        <f>VLOOKUP(E409,'реестры договоров'!A:C,2,FALSE)</f>
        <v>#N/A</v>
      </c>
      <c r="G409" s="1" t="str">
        <f>IFERROR(LOOKUP(2,1/SEARCH('реестры договоров'!$A$3:$A$380,B409),'реестры договоров'!$B$2:$B$379),"")</f>
        <v/>
      </c>
    </row>
    <row r="410" spans="1:7" x14ac:dyDescent="0.25">
      <c r="A410" s="9"/>
      <c r="B410" s="13" t="s">
        <v>7</v>
      </c>
      <c r="C410" s="12">
        <v>13376009.220000001</v>
      </c>
      <c r="D410" s="1" t="str">
        <f>IF(ISNA(LOOKUP(2,1/SEARCH('реестры договоров'!$A$3:$A$12,B410))),"Не найден в каталоге","Есть")</f>
        <v>Не найден в каталоге</v>
      </c>
      <c r="E410" s="1" t="e">
        <f>LOOKUP(2,1/SEARCH('реестры договоров'!$A$3:$A$380,B410),'реестры договоров'!$A$3:$A$380)</f>
        <v>#N/A</v>
      </c>
      <c r="F410" t="e">
        <f>VLOOKUP(E410,'реестры договоров'!A:C,2,FALSE)</f>
        <v>#N/A</v>
      </c>
      <c r="G410" s="1" t="str">
        <f>IFERROR(LOOKUP(2,1/SEARCH('реестры договоров'!$A$3:$A$380,B410),'реестры договоров'!$B$2:$B$379),"")</f>
        <v/>
      </c>
    </row>
    <row r="411" spans="1:7" x14ac:dyDescent="0.25">
      <c r="A411" s="14"/>
      <c r="B411" s="15" t="s">
        <v>228</v>
      </c>
      <c r="C411" s="17">
        <v>18968</v>
      </c>
      <c r="D411" s="1" t="str">
        <f>IF(ISNA(LOOKUP(2,1/SEARCH('реестры договоров'!$A$3:$A$12,B411))),"Не найден в каталоге","Есть")</f>
        <v>Не найден в каталоге</v>
      </c>
      <c r="E411" s="1" t="e">
        <f>LOOKUP(2,1/SEARCH('реестры договоров'!$A$3:$A$380,B411),'реестры договоров'!$A$3:$A$380)</f>
        <v>#N/A</v>
      </c>
      <c r="F411" t="e">
        <f>VLOOKUP(E411,'реестры договоров'!A:C,2,FALSE)</f>
        <v>#N/A</v>
      </c>
      <c r="G411" s="1" t="str">
        <f>IFERROR(LOOKUP(2,1/SEARCH('реестры договоров'!$A$3:$A$380,B411),'реестры договоров'!$B$2:$B$379),"")</f>
        <v/>
      </c>
    </row>
    <row r="412" spans="1:7" x14ac:dyDescent="0.25">
      <c r="A412" s="14"/>
      <c r="B412" s="15" t="s">
        <v>230</v>
      </c>
      <c r="C412" s="17">
        <v>19896.79</v>
      </c>
      <c r="D412" s="1" t="str">
        <f>IF(ISNA(LOOKUP(2,1/SEARCH('реестры договоров'!$A$3:$A$12,B412))),"Не найден в каталоге","Есть")</f>
        <v>Не найден в каталоге</v>
      </c>
      <c r="E412" s="1" t="e">
        <f>LOOKUP(2,1/SEARCH('реестры договоров'!$A$3:$A$380,B412),'реестры договоров'!$A$3:$A$380)</f>
        <v>#N/A</v>
      </c>
      <c r="F412" t="e">
        <f>VLOOKUP(E412,'реестры договоров'!A:C,2,FALSE)</f>
        <v>#N/A</v>
      </c>
      <c r="G412" s="1" t="str">
        <f>IFERROR(LOOKUP(2,1/SEARCH('реестры договоров'!$A$3:$A$380,B412),'реестры договоров'!$B$2:$B$379),"")</f>
        <v/>
      </c>
    </row>
    <row r="413" spans="1:7" x14ac:dyDescent="0.25">
      <c r="A413" s="14"/>
      <c r="B413" s="15" t="s">
        <v>41</v>
      </c>
      <c r="C413" s="17">
        <v>4197.29</v>
      </c>
      <c r="D413" s="1" t="str">
        <f>IF(ISNA(LOOKUP(2,1/SEARCH('реестры договоров'!$A$3:$A$12,B413))),"Не найден в каталоге","Есть")</f>
        <v>Не найден в каталоге</v>
      </c>
      <c r="E413" s="1" t="e">
        <f>LOOKUP(2,1/SEARCH('реестры договоров'!$A$3:$A$380,B413),'реестры договоров'!$A$3:$A$380)</f>
        <v>#N/A</v>
      </c>
      <c r="F413" t="e">
        <f>VLOOKUP(E413,'реестры договоров'!A:C,2,FALSE)</f>
        <v>#N/A</v>
      </c>
      <c r="G413" s="1" t="str">
        <f>IFERROR(LOOKUP(2,1/SEARCH('реестры договоров'!$A$3:$A$380,B413),'реестры договоров'!$B$2:$B$379),"")</f>
        <v/>
      </c>
    </row>
    <row r="414" spans="1:7" x14ac:dyDescent="0.25">
      <c r="A414" s="14"/>
      <c r="B414" s="15" t="s">
        <v>189</v>
      </c>
      <c r="C414" s="17">
        <v>250953.58</v>
      </c>
      <c r="D414" s="1" t="str">
        <f>IF(ISNA(LOOKUP(2,1/SEARCH('реестры договоров'!$A$3:$A$12,B414))),"Не найден в каталоге","Есть")</f>
        <v>Не найден в каталоге</v>
      </c>
      <c r="E414" s="1" t="e">
        <f>LOOKUP(2,1/SEARCH('реестры договоров'!$A$3:$A$380,B414),'реестры договоров'!$A$3:$A$380)</f>
        <v>#N/A</v>
      </c>
      <c r="F414" t="e">
        <f>VLOOKUP(E414,'реестры договоров'!A:C,2,FALSE)</f>
        <v>#N/A</v>
      </c>
      <c r="G414" s="1" t="str">
        <f>IFERROR(LOOKUP(2,1/SEARCH('реестры договоров'!$A$3:$A$380,B414),'реестры договоров'!$B$2:$B$379),"")</f>
        <v/>
      </c>
    </row>
    <row r="415" spans="1:7" x14ac:dyDescent="0.25">
      <c r="A415" s="14"/>
      <c r="B415" s="15" t="s">
        <v>55</v>
      </c>
      <c r="C415" s="17">
        <v>6260</v>
      </c>
      <c r="D415" s="1" t="str">
        <f>IF(ISNA(LOOKUP(2,1/SEARCH('реестры договоров'!$A$3:$A$12,B415))),"Не найден в каталоге","Есть")</f>
        <v>Не найден в каталоге</v>
      </c>
      <c r="E415" s="1" t="e">
        <f>LOOKUP(2,1/SEARCH('реестры договоров'!$A$3:$A$380,B415),'реестры договоров'!$A$3:$A$380)</f>
        <v>#N/A</v>
      </c>
      <c r="F415" t="e">
        <f>VLOOKUP(E415,'реестры договоров'!A:C,2,FALSE)</f>
        <v>#N/A</v>
      </c>
      <c r="G415" s="1" t="str">
        <f>IFERROR(LOOKUP(2,1/SEARCH('реестры договоров'!$A$3:$A$380,B415),'реестры договоров'!$B$2:$B$379),"")</f>
        <v/>
      </c>
    </row>
    <row r="416" spans="1:7" x14ac:dyDescent="0.25">
      <c r="A416" s="14"/>
      <c r="B416" s="15" t="s">
        <v>241</v>
      </c>
      <c r="C416" s="17">
        <v>25300</v>
      </c>
      <c r="D416" s="1" t="str">
        <f>IF(ISNA(LOOKUP(2,1/SEARCH('реестры договоров'!$A$3:$A$12,B416))),"Не найден в каталоге","Есть")</f>
        <v>Не найден в каталоге</v>
      </c>
      <c r="E416" s="1" t="e">
        <f>LOOKUP(2,1/SEARCH('реестры договоров'!$A$3:$A$380,B416),'реестры договоров'!$A$3:$A$380)</f>
        <v>#N/A</v>
      </c>
      <c r="F416" t="e">
        <f>VLOOKUP(E416,'реестры договоров'!A:C,2,FALSE)</f>
        <v>#N/A</v>
      </c>
      <c r="G416" s="1" t="str">
        <f>IFERROR(LOOKUP(2,1/SEARCH('реестры договоров'!$A$3:$A$380,B416),'реестры договоров'!$B$2:$B$379),"")</f>
        <v/>
      </c>
    </row>
    <row r="417" spans="1:7" x14ac:dyDescent="0.25">
      <c r="A417" s="14"/>
      <c r="B417" s="15" t="s">
        <v>50</v>
      </c>
      <c r="C417" s="17">
        <v>44000</v>
      </c>
      <c r="D417" s="1" t="str">
        <f>IF(ISNA(LOOKUP(2,1/SEARCH('реестры договоров'!$A$3:$A$12,B417))),"Не найден в каталоге","Есть")</f>
        <v>Не найден в каталоге</v>
      </c>
      <c r="E417" s="1" t="e">
        <f>LOOKUP(2,1/SEARCH('реестры договоров'!$A$3:$A$380,B417),'реестры договоров'!$A$3:$A$380)</f>
        <v>#N/A</v>
      </c>
      <c r="F417" t="e">
        <f>VLOOKUP(E417,'реестры договоров'!A:C,2,FALSE)</f>
        <v>#N/A</v>
      </c>
      <c r="G417" s="1" t="str">
        <f>IFERROR(LOOKUP(2,1/SEARCH('реестры договоров'!$A$3:$A$380,B417),'реестры договоров'!$B$2:$B$379),"")</f>
        <v/>
      </c>
    </row>
    <row r="418" spans="1:7" x14ac:dyDescent="0.25">
      <c r="A418" s="14"/>
      <c r="B418" s="15" t="s">
        <v>85</v>
      </c>
      <c r="C418" s="17">
        <v>696847</v>
      </c>
      <c r="D418" s="1" t="str">
        <f>IF(ISNA(LOOKUP(2,1/SEARCH('реестры договоров'!$A$3:$A$12,B418))),"Не найден в каталоге","Есть")</f>
        <v>Не найден в каталоге</v>
      </c>
      <c r="E418" s="1" t="e">
        <f>LOOKUP(2,1/SEARCH('реестры договоров'!$A$3:$A$380,B418),'реестры договоров'!$A$3:$A$380)</f>
        <v>#N/A</v>
      </c>
      <c r="F418" t="e">
        <f>VLOOKUP(E418,'реестры договоров'!A:C,2,FALSE)</f>
        <v>#N/A</v>
      </c>
      <c r="G418" s="1" t="str">
        <f>IFERROR(LOOKUP(2,1/SEARCH('реестры договоров'!$A$3:$A$380,B418),'реестры договоров'!$B$2:$B$379),"")</f>
        <v/>
      </c>
    </row>
    <row r="419" spans="1:7" x14ac:dyDescent="0.25">
      <c r="A419" s="14"/>
      <c r="B419" s="15" t="s">
        <v>50</v>
      </c>
      <c r="C419" s="17">
        <v>96693.3</v>
      </c>
      <c r="D419" s="1" t="str">
        <f>IF(ISNA(LOOKUP(2,1/SEARCH('реестры договоров'!$A$3:$A$12,B419))),"Не найден в каталоге","Есть")</f>
        <v>Не найден в каталоге</v>
      </c>
      <c r="E419" s="1" t="e">
        <f>LOOKUP(2,1/SEARCH('реестры договоров'!$A$3:$A$380,B419),'реестры договоров'!$A$3:$A$380)</f>
        <v>#N/A</v>
      </c>
      <c r="F419" t="e">
        <f>VLOOKUP(E419,'реестры договоров'!A:C,2,FALSE)</f>
        <v>#N/A</v>
      </c>
      <c r="G419" s="1" t="str">
        <f>IFERROR(LOOKUP(2,1/SEARCH('реестры договоров'!$A$3:$A$380,B419),'реестры договоров'!$B$2:$B$379),"")</f>
        <v/>
      </c>
    </row>
    <row r="420" spans="1:7" x14ac:dyDescent="0.25">
      <c r="A420" s="14"/>
      <c r="B420" s="15" t="s">
        <v>50</v>
      </c>
      <c r="C420" s="17">
        <v>27500</v>
      </c>
      <c r="D420" s="1" t="str">
        <f>IF(ISNA(LOOKUP(2,1/SEARCH('реестры договоров'!$A$3:$A$12,B420))),"Не найден в каталоге","Есть")</f>
        <v>Не найден в каталоге</v>
      </c>
      <c r="E420" s="1" t="e">
        <f>LOOKUP(2,1/SEARCH('реестры договоров'!$A$3:$A$380,B420),'реестры договоров'!$A$3:$A$380)</f>
        <v>#N/A</v>
      </c>
      <c r="F420" t="e">
        <f>VLOOKUP(E420,'реестры договоров'!A:C,2,FALSE)</f>
        <v>#N/A</v>
      </c>
      <c r="G420" s="1" t="str">
        <f>IFERROR(LOOKUP(2,1/SEARCH('реестры договоров'!$A$3:$A$380,B420),'реестры договоров'!$B$2:$B$379),"")</f>
        <v/>
      </c>
    </row>
    <row r="421" spans="1:7" x14ac:dyDescent="0.25">
      <c r="A421" s="14"/>
      <c r="B421" s="15" t="s">
        <v>50</v>
      </c>
      <c r="C421" s="17">
        <v>108558</v>
      </c>
      <c r="D421" s="1" t="str">
        <f>IF(ISNA(LOOKUP(2,1/SEARCH('реестры договоров'!$A$3:$A$12,B421))),"Не найден в каталоге","Есть")</f>
        <v>Не найден в каталоге</v>
      </c>
      <c r="E421" s="1" t="e">
        <f>LOOKUP(2,1/SEARCH('реестры договоров'!$A$3:$A$380,B421),'реестры договоров'!$A$3:$A$380)</f>
        <v>#N/A</v>
      </c>
      <c r="F421" t="e">
        <f>VLOOKUP(E421,'реестры договоров'!A:C,2,FALSE)</f>
        <v>#N/A</v>
      </c>
      <c r="G421" s="1" t="str">
        <f>IFERROR(LOOKUP(2,1/SEARCH('реестры договоров'!$A$3:$A$380,B421),'реестры договоров'!$B$2:$B$379),"")</f>
        <v/>
      </c>
    </row>
    <row r="422" spans="1:7" x14ac:dyDescent="0.25">
      <c r="A422" s="14"/>
      <c r="B422" s="15" t="s">
        <v>50</v>
      </c>
      <c r="C422" s="17">
        <v>102308</v>
      </c>
      <c r="D422" s="1" t="str">
        <f>IF(ISNA(LOOKUP(2,1/SEARCH('реестры договоров'!$A$3:$A$12,B422))),"Не найден в каталоге","Есть")</f>
        <v>Не найден в каталоге</v>
      </c>
      <c r="E422" s="1" t="e">
        <f>LOOKUP(2,1/SEARCH('реестры договоров'!$A$3:$A$380,B422),'реестры договоров'!$A$3:$A$380)</f>
        <v>#N/A</v>
      </c>
      <c r="F422" t="e">
        <f>VLOOKUP(E422,'реестры договоров'!A:C,2,FALSE)</f>
        <v>#N/A</v>
      </c>
      <c r="G422" s="1" t="str">
        <f>IFERROR(LOOKUP(2,1/SEARCH('реестры договоров'!$A$3:$A$380,B422),'реестры договоров'!$B$2:$B$379),"")</f>
        <v/>
      </c>
    </row>
    <row r="423" spans="1:7" x14ac:dyDescent="0.25">
      <c r="A423" s="14"/>
      <c r="B423" s="15" t="s">
        <v>85</v>
      </c>
      <c r="C423" s="17">
        <v>27540</v>
      </c>
      <c r="D423" s="1" t="str">
        <f>IF(ISNA(LOOKUP(2,1/SEARCH('реестры договоров'!$A$3:$A$12,B423))),"Не найден в каталоге","Есть")</f>
        <v>Не найден в каталоге</v>
      </c>
      <c r="E423" s="1" t="e">
        <f>LOOKUP(2,1/SEARCH('реестры договоров'!$A$3:$A$380,B423),'реестры договоров'!$A$3:$A$380)</f>
        <v>#N/A</v>
      </c>
      <c r="F423" t="e">
        <f>VLOOKUP(E423,'реестры договоров'!A:C,2,FALSE)</f>
        <v>#N/A</v>
      </c>
      <c r="G423" s="1" t="str">
        <f>IFERROR(LOOKUP(2,1/SEARCH('реестры договоров'!$A$3:$A$380,B423),'реестры договоров'!$B$2:$B$379),"")</f>
        <v/>
      </c>
    </row>
    <row r="424" spans="1:7" x14ac:dyDescent="0.25">
      <c r="A424" s="14"/>
      <c r="B424" s="15" t="s">
        <v>50</v>
      </c>
      <c r="C424" s="17">
        <v>89840</v>
      </c>
      <c r="D424" s="1" t="str">
        <f>IF(ISNA(LOOKUP(2,1/SEARCH('реестры договоров'!$A$3:$A$12,B424))),"Не найден в каталоге","Есть")</f>
        <v>Не найден в каталоге</v>
      </c>
      <c r="E424" s="1" t="e">
        <f>LOOKUP(2,1/SEARCH('реестры договоров'!$A$3:$A$380,B424),'реестры договоров'!$A$3:$A$380)</f>
        <v>#N/A</v>
      </c>
      <c r="F424" t="e">
        <f>VLOOKUP(E424,'реестры договоров'!A:C,2,FALSE)</f>
        <v>#N/A</v>
      </c>
      <c r="G424" s="1" t="str">
        <f>IFERROR(LOOKUP(2,1/SEARCH('реестры договоров'!$A$3:$A$380,B424),'реестры договоров'!$B$2:$B$379),"")</f>
        <v/>
      </c>
    </row>
    <row r="425" spans="1:7" x14ac:dyDescent="0.25">
      <c r="A425" s="14"/>
      <c r="B425" s="15" t="s">
        <v>50</v>
      </c>
      <c r="C425" s="17">
        <v>6251</v>
      </c>
      <c r="D425" s="1" t="str">
        <f>IF(ISNA(LOOKUP(2,1/SEARCH('реестры договоров'!$A$3:$A$12,B425))),"Не найден в каталоге","Есть")</f>
        <v>Не найден в каталоге</v>
      </c>
      <c r="E425" s="1" t="e">
        <f>LOOKUP(2,1/SEARCH('реестры договоров'!$A$3:$A$380,B425),'реестры договоров'!$A$3:$A$380)</f>
        <v>#N/A</v>
      </c>
      <c r="F425" t="e">
        <f>VLOOKUP(E425,'реестры договоров'!A:C,2,FALSE)</f>
        <v>#N/A</v>
      </c>
      <c r="G425" s="1" t="str">
        <f>IFERROR(LOOKUP(2,1/SEARCH('реестры договоров'!$A$3:$A$380,B425),'реестры договоров'!$B$2:$B$379),"")</f>
        <v/>
      </c>
    </row>
    <row r="426" spans="1:7" x14ac:dyDescent="0.25">
      <c r="A426" s="14"/>
      <c r="B426" s="15" t="s">
        <v>50</v>
      </c>
      <c r="C426" s="17">
        <v>9870</v>
      </c>
      <c r="D426" s="1" t="str">
        <f>IF(ISNA(LOOKUP(2,1/SEARCH('реестры договоров'!$A$3:$A$12,B426))),"Не найден в каталоге","Есть")</f>
        <v>Не найден в каталоге</v>
      </c>
      <c r="E426" s="1" t="e">
        <f>LOOKUP(2,1/SEARCH('реестры договоров'!$A$3:$A$380,B426),'реестры договоров'!$A$3:$A$380)</f>
        <v>#N/A</v>
      </c>
      <c r="F426" t="e">
        <f>VLOOKUP(E426,'реестры договоров'!A:C,2,FALSE)</f>
        <v>#N/A</v>
      </c>
      <c r="G426" s="1" t="str">
        <f>IFERROR(LOOKUP(2,1/SEARCH('реестры договоров'!$A$3:$A$380,B426),'реестры договоров'!$B$2:$B$379),"")</f>
        <v/>
      </c>
    </row>
    <row r="427" spans="1:7" x14ac:dyDescent="0.25">
      <c r="A427" s="14"/>
      <c r="B427" s="15" t="s">
        <v>243</v>
      </c>
      <c r="C427" s="17">
        <v>4734</v>
      </c>
      <c r="D427" s="1" t="str">
        <f>IF(ISNA(LOOKUP(2,1/SEARCH('реестры договоров'!$A$3:$A$12,B427))),"Не найден в каталоге","Есть")</f>
        <v>Не найден в каталоге</v>
      </c>
      <c r="E427" s="1" t="e">
        <f>LOOKUP(2,1/SEARCH('реестры договоров'!$A$3:$A$380,B427),'реестры договоров'!$A$3:$A$380)</f>
        <v>#N/A</v>
      </c>
      <c r="F427" t="e">
        <f>VLOOKUP(E427,'реестры договоров'!A:C,2,FALSE)</f>
        <v>#N/A</v>
      </c>
      <c r="G427" s="1" t="str">
        <f>IFERROR(LOOKUP(2,1/SEARCH('реестры договоров'!$A$3:$A$380,B427),'реестры договоров'!$B$2:$B$379),"")</f>
        <v/>
      </c>
    </row>
    <row r="428" spans="1:7" x14ac:dyDescent="0.25">
      <c r="A428" s="14"/>
      <c r="B428" s="15" t="s">
        <v>50</v>
      </c>
      <c r="C428" s="17">
        <v>308061</v>
      </c>
      <c r="D428" s="1" t="str">
        <f>IF(ISNA(LOOKUP(2,1/SEARCH('реестры договоров'!$A$3:$A$12,B428))),"Не найден в каталоге","Есть")</f>
        <v>Не найден в каталоге</v>
      </c>
      <c r="E428" s="1" t="e">
        <f>LOOKUP(2,1/SEARCH('реестры договоров'!$A$3:$A$380,B428),'реестры договоров'!$A$3:$A$380)</f>
        <v>#N/A</v>
      </c>
      <c r="F428" t="e">
        <f>VLOOKUP(E428,'реестры договоров'!A:C,2,FALSE)</f>
        <v>#N/A</v>
      </c>
      <c r="G428" s="1" t="str">
        <f>IFERROR(LOOKUP(2,1/SEARCH('реестры договоров'!$A$3:$A$380,B428),'реестры договоров'!$B$2:$B$379),"")</f>
        <v/>
      </c>
    </row>
    <row r="429" spans="1:7" x14ac:dyDescent="0.25">
      <c r="A429" s="14"/>
      <c r="B429" s="15" t="s">
        <v>50</v>
      </c>
      <c r="C429" s="17">
        <v>117360.94</v>
      </c>
      <c r="D429" s="1" t="str">
        <f>IF(ISNA(LOOKUP(2,1/SEARCH('реестры договоров'!$A$3:$A$12,B429))),"Не найден в каталоге","Есть")</f>
        <v>Не найден в каталоге</v>
      </c>
      <c r="E429" s="1" t="e">
        <f>LOOKUP(2,1/SEARCH('реестры договоров'!$A$3:$A$380,B429),'реестры договоров'!$A$3:$A$380)</f>
        <v>#N/A</v>
      </c>
      <c r="F429" t="e">
        <f>VLOOKUP(E429,'реестры договоров'!A:C,2,FALSE)</f>
        <v>#N/A</v>
      </c>
      <c r="G429" s="1" t="str">
        <f>IFERROR(LOOKUP(2,1/SEARCH('реестры договоров'!$A$3:$A$380,B429),'реестры договоров'!$B$2:$B$379),"")</f>
        <v/>
      </c>
    </row>
    <row r="430" spans="1:7" x14ac:dyDescent="0.25">
      <c r="A430" s="14"/>
      <c r="B430" s="15" t="s">
        <v>50</v>
      </c>
      <c r="C430" s="17">
        <v>404446.64</v>
      </c>
      <c r="D430" s="1" t="str">
        <f>IF(ISNA(LOOKUP(2,1/SEARCH('реестры договоров'!$A$3:$A$12,B430))),"Не найден в каталоге","Есть")</f>
        <v>Не найден в каталоге</v>
      </c>
      <c r="E430" s="1" t="e">
        <f>LOOKUP(2,1/SEARCH('реестры договоров'!$A$3:$A$380,B430),'реестры договоров'!$A$3:$A$380)</f>
        <v>#N/A</v>
      </c>
      <c r="F430" t="e">
        <f>VLOOKUP(E430,'реестры договоров'!A:C,2,FALSE)</f>
        <v>#N/A</v>
      </c>
      <c r="G430" s="1" t="str">
        <f>IFERROR(LOOKUP(2,1/SEARCH('реестры договоров'!$A$3:$A$380,B430),'реестры договоров'!$B$2:$B$379),"")</f>
        <v/>
      </c>
    </row>
    <row r="431" spans="1:7" x14ac:dyDescent="0.25">
      <c r="A431" s="14"/>
      <c r="B431" s="15" t="s">
        <v>50</v>
      </c>
      <c r="C431" s="17">
        <v>37500</v>
      </c>
      <c r="D431" s="1" t="str">
        <f>IF(ISNA(LOOKUP(2,1/SEARCH('реестры договоров'!$A$3:$A$12,B431))),"Не найден в каталоге","Есть")</f>
        <v>Не найден в каталоге</v>
      </c>
      <c r="E431" s="1" t="e">
        <f>LOOKUP(2,1/SEARCH('реестры договоров'!$A$3:$A$380,B431),'реестры договоров'!$A$3:$A$380)</f>
        <v>#N/A</v>
      </c>
      <c r="F431" t="e">
        <f>VLOOKUP(E431,'реестры договоров'!A:C,2,FALSE)</f>
        <v>#N/A</v>
      </c>
      <c r="G431" s="1" t="str">
        <f>IFERROR(LOOKUP(2,1/SEARCH('реестры договоров'!$A$3:$A$380,B431),'реестры договоров'!$B$2:$B$379),"")</f>
        <v/>
      </c>
    </row>
    <row r="432" spans="1:7" x14ac:dyDescent="0.25">
      <c r="A432" s="14"/>
      <c r="B432" s="15" t="s">
        <v>50</v>
      </c>
      <c r="C432" s="17">
        <v>1750.64</v>
      </c>
      <c r="D432" s="1" t="str">
        <f>IF(ISNA(LOOKUP(2,1/SEARCH('реестры договоров'!$A$3:$A$12,B432))),"Не найден в каталоге","Есть")</f>
        <v>Не найден в каталоге</v>
      </c>
      <c r="E432" s="1" t="e">
        <f>LOOKUP(2,1/SEARCH('реестры договоров'!$A$3:$A$380,B432),'реестры договоров'!$A$3:$A$380)</f>
        <v>#N/A</v>
      </c>
      <c r="F432" t="e">
        <f>VLOOKUP(E432,'реестры договоров'!A:C,2,FALSE)</f>
        <v>#N/A</v>
      </c>
      <c r="G432" s="1" t="str">
        <f>IFERROR(LOOKUP(2,1/SEARCH('реестры договоров'!$A$3:$A$380,B432),'реестры договоров'!$B$2:$B$379),"")</f>
        <v/>
      </c>
    </row>
    <row r="433" spans="1:7" x14ac:dyDescent="0.25">
      <c r="A433" s="14"/>
      <c r="B433" s="15" t="s">
        <v>50</v>
      </c>
      <c r="C433" s="17">
        <v>9360</v>
      </c>
      <c r="D433" s="1" t="str">
        <f>IF(ISNA(LOOKUP(2,1/SEARCH('реестры договоров'!$A$3:$A$12,B433))),"Не найден в каталоге","Есть")</f>
        <v>Не найден в каталоге</v>
      </c>
      <c r="E433" s="1" t="e">
        <f>LOOKUP(2,1/SEARCH('реестры договоров'!$A$3:$A$380,B433),'реестры договоров'!$A$3:$A$380)</f>
        <v>#N/A</v>
      </c>
      <c r="F433" t="e">
        <f>VLOOKUP(E433,'реестры договоров'!A:C,2,FALSE)</f>
        <v>#N/A</v>
      </c>
      <c r="G433" s="1" t="str">
        <f>IFERROR(LOOKUP(2,1/SEARCH('реестры договоров'!$A$3:$A$380,B433),'реестры договоров'!$B$2:$B$379),"")</f>
        <v/>
      </c>
    </row>
    <row r="434" spans="1:7" x14ac:dyDescent="0.25">
      <c r="A434" s="14"/>
      <c r="B434" s="15" t="s">
        <v>50</v>
      </c>
      <c r="C434" s="17">
        <v>35000</v>
      </c>
      <c r="D434" s="1" t="str">
        <f>IF(ISNA(LOOKUP(2,1/SEARCH('реестры договоров'!$A$3:$A$12,B434))),"Не найден в каталоге","Есть")</f>
        <v>Не найден в каталоге</v>
      </c>
      <c r="E434" s="1" t="e">
        <f>LOOKUP(2,1/SEARCH('реестры договоров'!$A$3:$A$380,B434),'реестры договоров'!$A$3:$A$380)</f>
        <v>#N/A</v>
      </c>
      <c r="F434" t="e">
        <f>VLOOKUP(E434,'реестры договоров'!A:C,2,FALSE)</f>
        <v>#N/A</v>
      </c>
      <c r="G434" s="1" t="str">
        <f>IFERROR(LOOKUP(2,1/SEARCH('реестры договоров'!$A$3:$A$380,B434),'реестры договоров'!$B$2:$B$379),"")</f>
        <v/>
      </c>
    </row>
    <row r="435" spans="1:7" x14ac:dyDescent="0.25">
      <c r="A435" s="14"/>
      <c r="B435" s="15" t="s">
        <v>85</v>
      </c>
      <c r="C435" s="17">
        <v>84600.19</v>
      </c>
      <c r="D435" s="1" t="str">
        <f>IF(ISNA(LOOKUP(2,1/SEARCH('реестры договоров'!$A$3:$A$12,B435))),"Не найден в каталоге","Есть")</f>
        <v>Не найден в каталоге</v>
      </c>
      <c r="E435" s="1" t="e">
        <f>LOOKUP(2,1/SEARCH('реестры договоров'!$A$3:$A$380,B435),'реестры договоров'!$A$3:$A$380)</f>
        <v>#N/A</v>
      </c>
      <c r="F435" t="e">
        <f>VLOOKUP(E435,'реестры договоров'!A:C,2,FALSE)</f>
        <v>#N/A</v>
      </c>
      <c r="G435" s="1" t="str">
        <f>IFERROR(LOOKUP(2,1/SEARCH('реестры договоров'!$A$3:$A$380,B435),'реестры договоров'!$B$2:$B$379),"")</f>
        <v/>
      </c>
    </row>
    <row r="436" spans="1:7" x14ac:dyDescent="0.25">
      <c r="A436" s="14"/>
      <c r="B436" s="15" t="s">
        <v>50</v>
      </c>
      <c r="C436" s="17">
        <v>19000</v>
      </c>
      <c r="D436" s="1" t="str">
        <f>IF(ISNA(LOOKUP(2,1/SEARCH('реестры договоров'!$A$3:$A$12,B436))),"Не найден в каталоге","Есть")</f>
        <v>Не найден в каталоге</v>
      </c>
      <c r="E436" s="1" t="e">
        <f>LOOKUP(2,1/SEARCH('реестры договоров'!$A$3:$A$380,B436),'реестры договоров'!$A$3:$A$380)</f>
        <v>#N/A</v>
      </c>
      <c r="F436" t="e">
        <f>VLOOKUP(E436,'реестры договоров'!A:C,2,FALSE)</f>
        <v>#N/A</v>
      </c>
      <c r="G436" s="1" t="str">
        <f>IFERROR(LOOKUP(2,1/SEARCH('реестры договоров'!$A$3:$A$380,B436),'реестры договоров'!$B$2:$B$379),"")</f>
        <v/>
      </c>
    </row>
    <row r="437" spans="1:7" x14ac:dyDescent="0.25">
      <c r="A437" s="14"/>
      <c r="B437" s="15" t="s">
        <v>50</v>
      </c>
      <c r="C437" s="17">
        <v>4150</v>
      </c>
      <c r="D437" s="1" t="str">
        <f>IF(ISNA(LOOKUP(2,1/SEARCH('реестры договоров'!$A$3:$A$12,B437))),"Не найден в каталоге","Есть")</f>
        <v>Не найден в каталоге</v>
      </c>
      <c r="E437" s="1" t="e">
        <f>LOOKUP(2,1/SEARCH('реестры договоров'!$A$3:$A$380,B437),'реестры договоров'!$A$3:$A$380)</f>
        <v>#N/A</v>
      </c>
      <c r="F437" t="e">
        <f>VLOOKUP(E437,'реестры договоров'!A:C,2,FALSE)</f>
        <v>#N/A</v>
      </c>
      <c r="G437" s="1" t="str">
        <f>IFERROR(LOOKUP(2,1/SEARCH('реестры договоров'!$A$3:$A$380,B437),'реестры договоров'!$B$2:$B$379),"")</f>
        <v/>
      </c>
    </row>
    <row r="438" spans="1:7" x14ac:dyDescent="0.25">
      <c r="A438" s="14"/>
      <c r="B438" s="15" t="s">
        <v>50</v>
      </c>
      <c r="C438" s="17">
        <v>20142</v>
      </c>
      <c r="D438" s="1" t="str">
        <f>IF(ISNA(LOOKUP(2,1/SEARCH('реестры договоров'!$A$3:$A$12,B438))),"Не найден в каталоге","Есть")</f>
        <v>Не найден в каталоге</v>
      </c>
      <c r="E438" s="1" t="e">
        <f>LOOKUP(2,1/SEARCH('реестры договоров'!$A$3:$A$380,B438),'реестры договоров'!$A$3:$A$380)</f>
        <v>#N/A</v>
      </c>
      <c r="F438" t="e">
        <f>VLOOKUP(E438,'реестры договоров'!A:C,2,FALSE)</f>
        <v>#N/A</v>
      </c>
      <c r="G438" s="1" t="str">
        <f>IFERROR(LOOKUP(2,1/SEARCH('реестры договоров'!$A$3:$A$380,B438),'реестры договоров'!$B$2:$B$379),"")</f>
        <v/>
      </c>
    </row>
    <row r="439" spans="1:7" x14ac:dyDescent="0.25">
      <c r="A439" s="14"/>
      <c r="B439" s="15" t="s">
        <v>50</v>
      </c>
      <c r="C439" s="17">
        <v>54266.84</v>
      </c>
      <c r="D439" s="1" t="str">
        <f>IF(ISNA(LOOKUP(2,1/SEARCH('реестры договоров'!$A$3:$A$12,B439))),"Не найден в каталоге","Есть")</f>
        <v>Не найден в каталоге</v>
      </c>
      <c r="E439" s="1" t="e">
        <f>LOOKUP(2,1/SEARCH('реестры договоров'!$A$3:$A$380,B439),'реестры договоров'!$A$3:$A$380)</f>
        <v>#N/A</v>
      </c>
      <c r="F439" t="e">
        <f>VLOOKUP(E439,'реестры договоров'!A:C,2,FALSE)</f>
        <v>#N/A</v>
      </c>
      <c r="G439" s="1" t="str">
        <f>IFERROR(LOOKUP(2,1/SEARCH('реестры договоров'!$A$3:$A$380,B439),'реестры договоров'!$B$2:$B$379),"")</f>
        <v/>
      </c>
    </row>
    <row r="440" spans="1:7" x14ac:dyDescent="0.25">
      <c r="A440" s="14"/>
      <c r="B440" s="15" t="s">
        <v>50</v>
      </c>
      <c r="C440" s="17">
        <v>9000</v>
      </c>
      <c r="D440" s="1" t="str">
        <f>IF(ISNA(LOOKUP(2,1/SEARCH('реестры договоров'!$A$3:$A$12,B440))),"Не найден в каталоге","Есть")</f>
        <v>Не найден в каталоге</v>
      </c>
      <c r="E440" s="1" t="e">
        <f>LOOKUP(2,1/SEARCH('реестры договоров'!$A$3:$A$380,B440),'реестры договоров'!$A$3:$A$380)</f>
        <v>#N/A</v>
      </c>
      <c r="F440" t="e">
        <f>VLOOKUP(E440,'реестры договоров'!A:C,2,FALSE)</f>
        <v>#N/A</v>
      </c>
      <c r="G440" s="1" t="str">
        <f>IFERROR(LOOKUP(2,1/SEARCH('реестры договоров'!$A$3:$A$380,B440),'реестры договоров'!$B$2:$B$379),"")</f>
        <v/>
      </c>
    </row>
    <row r="441" spans="1:7" x14ac:dyDescent="0.25">
      <c r="A441" s="14"/>
      <c r="B441" s="15" t="s">
        <v>50</v>
      </c>
      <c r="C441" s="17">
        <v>114931.3</v>
      </c>
      <c r="D441" s="1" t="str">
        <f>IF(ISNA(LOOKUP(2,1/SEARCH('реестры договоров'!$A$3:$A$12,B441))),"Не найден в каталоге","Есть")</f>
        <v>Не найден в каталоге</v>
      </c>
      <c r="E441" s="1" t="e">
        <f>LOOKUP(2,1/SEARCH('реестры договоров'!$A$3:$A$380,B441),'реестры договоров'!$A$3:$A$380)</f>
        <v>#N/A</v>
      </c>
      <c r="F441" t="e">
        <f>VLOOKUP(E441,'реестры договоров'!A:C,2,FALSE)</f>
        <v>#N/A</v>
      </c>
      <c r="G441" s="1" t="str">
        <f>IFERROR(LOOKUP(2,1/SEARCH('реестры договоров'!$A$3:$A$380,B441),'реестры договоров'!$B$2:$B$379),"")</f>
        <v/>
      </c>
    </row>
    <row r="442" spans="1:7" x14ac:dyDescent="0.25">
      <c r="A442" s="14"/>
      <c r="B442" s="15" t="s">
        <v>50</v>
      </c>
      <c r="C442" s="17">
        <v>7575</v>
      </c>
      <c r="D442" s="1" t="str">
        <f>IF(ISNA(LOOKUP(2,1/SEARCH('реестры договоров'!$A$3:$A$12,B442))),"Не найден в каталоге","Есть")</f>
        <v>Не найден в каталоге</v>
      </c>
      <c r="E442" s="1" t="e">
        <f>LOOKUP(2,1/SEARCH('реестры договоров'!$A$3:$A$380,B442),'реестры договоров'!$A$3:$A$380)</f>
        <v>#N/A</v>
      </c>
      <c r="F442" t="e">
        <f>VLOOKUP(E442,'реестры договоров'!A:C,2,FALSE)</f>
        <v>#N/A</v>
      </c>
      <c r="G442" s="1" t="str">
        <f>IFERROR(LOOKUP(2,1/SEARCH('реестры договоров'!$A$3:$A$380,B442),'реестры договоров'!$B$2:$B$379),"")</f>
        <v/>
      </c>
    </row>
    <row r="443" spans="1:7" x14ac:dyDescent="0.25">
      <c r="A443" s="14"/>
      <c r="B443" s="15" t="s">
        <v>50</v>
      </c>
      <c r="C443" s="17">
        <v>35150</v>
      </c>
      <c r="D443" s="1" t="str">
        <f>IF(ISNA(LOOKUP(2,1/SEARCH('реестры договоров'!$A$3:$A$12,B443))),"Не найден в каталоге","Есть")</f>
        <v>Не найден в каталоге</v>
      </c>
      <c r="E443" s="1" t="e">
        <f>LOOKUP(2,1/SEARCH('реестры договоров'!$A$3:$A$380,B443),'реестры договоров'!$A$3:$A$380)</f>
        <v>#N/A</v>
      </c>
      <c r="F443" t="e">
        <f>VLOOKUP(E443,'реестры договоров'!A:C,2,FALSE)</f>
        <v>#N/A</v>
      </c>
      <c r="G443" s="1" t="str">
        <f>IFERROR(LOOKUP(2,1/SEARCH('реестры договоров'!$A$3:$A$380,B443),'реестры договоров'!$B$2:$B$379),"")</f>
        <v/>
      </c>
    </row>
    <row r="444" spans="1:7" x14ac:dyDescent="0.25">
      <c r="A444" s="14"/>
      <c r="B444" s="15" t="s">
        <v>244</v>
      </c>
      <c r="C444" s="17">
        <v>67919</v>
      </c>
      <c r="D444" s="1" t="str">
        <f>IF(ISNA(LOOKUP(2,1/SEARCH('реестры договоров'!$A$3:$A$12,B444))),"Не найден в каталоге","Есть")</f>
        <v>Не найден в каталоге</v>
      </c>
      <c r="E444" s="1" t="e">
        <f>LOOKUP(2,1/SEARCH('реестры договоров'!$A$3:$A$380,B444),'реестры договоров'!$A$3:$A$380)</f>
        <v>#N/A</v>
      </c>
      <c r="F444" t="e">
        <f>VLOOKUP(E444,'реестры договоров'!A:C,2,FALSE)</f>
        <v>#N/A</v>
      </c>
      <c r="G444" s="1" t="str">
        <f>IFERROR(LOOKUP(2,1/SEARCH('реестры договоров'!$A$3:$A$380,B444),'реестры договоров'!$B$2:$B$379),"")</f>
        <v/>
      </c>
    </row>
    <row r="445" spans="1:7" x14ac:dyDescent="0.25">
      <c r="A445" s="14"/>
      <c r="B445" s="15" t="s">
        <v>245</v>
      </c>
      <c r="C445" s="17">
        <v>4800</v>
      </c>
      <c r="D445" s="1" t="str">
        <f>IF(ISNA(LOOKUP(2,1/SEARCH('реестры договоров'!$A$3:$A$12,B445))),"Не найден в каталоге","Есть")</f>
        <v>Не найден в каталоге</v>
      </c>
      <c r="E445" s="1" t="e">
        <f>LOOKUP(2,1/SEARCH('реестры договоров'!$A$3:$A$380,B445),'реестры договоров'!$A$3:$A$380)</f>
        <v>#N/A</v>
      </c>
      <c r="F445" t="e">
        <f>VLOOKUP(E445,'реестры договоров'!A:C,2,FALSE)</f>
        <v>#N/A</v>
      </c>
      <c r="G445" s="1" t="str">
        <f>IFERROR(LOOKUP(2,1/SEARCH('реестры договоров'!$A$3:$A$380,B445),'реестры договоров'!$B$2:$B$379),"")</f>
        <v/>
      </c>
    </row>
    <row r="446" spans="1:7" x14ac:dyDescent="0.25">
      <c r="A446" s="14"/>
      <c r="B446" s="15" t="s">
        <v>246</v>
      </c>
      <c r="C446" s="17">
        <v>30027</v>
      </c>
      <c r="D446" s="1" t="str">
        <f>IF(ISNA(LOOKUP(2,1/SEARCH('реестры договоров'!$A$3:$A$12,B446))),"Не найден в каталоге","Есть")</f>
        <v>Не найден в каталоге</v>
      </c>
      <c r="E446" s="1" t="e">
        <f>LOOKUP(2,1/SEARCH('реестры договоров'!$A$3:$A$380,B446),'реестры договоров'!$A$3:$A$380)</f>
        <v>#N/A</v>
      </c>
      <c r="F446" t="e">
        <f>VLOOKUP(E446,'реестры договоров'!A:C,2,FALSE)</f>
        <v>#N/A</v>
      </c>
      <c r="G446" s="1" t="str">
        <f>IFERROR(LOOKUP(2,1/SEARCH('реестры договоров'!$A$3:$A$380,B446),'реестры договоров'!$B$2:$B$379),"")</f>
        <v/>
      </c>
    </row>
    <row r="447" spans="1:7" x14ac:dyDescent="0.25">
      <c r="A447" s="14"/>
      <c r="B447" s="15" t="s">
        <v>247</v>
      </c>
      <c r="C447" s="17">
        <v>3000</v>
      </c>
      <c r="D447" s="1" t="str">
        <f>IF(ISNA(LOOKUP(2,1/SEARCH('реестры договоров'!$A$3:$A$12,B447))),"Не найден в каталоге","Есть")</f>
        <v>Не найден в каталоге</v>
      </c>
      <c r="E447" s="1" t="e">
        <f>LOOKUP(2,1/SEARCH('реестры договоров'!$A$3:$A$380,B447),'реестры договоров'!$A$3:$A$380)</f>
        <v>#N/A</v>
      </c>
      <c r="F447" t="e">
        <f>VLOOKUP(E447,'реестры договоров'!A:C,2,FALSE)</f>
        <v>#N/A</v>
      </c>
      <c r="G447" s="1" t="str">
        <f>IFERROR(LOOKUP(2,1/SEARCH('реестры договоров'!$A$3:$A$380,B447),'реестры договоров'!$B$2:$B$379),"")</f>
        <v/>
      </c>
    </row>
    <row r="448" spans="1:7" x14ac:dyDescent="0.25">
      <c r="A448" s="14"/>
      <c r="B448" s="15" t="s">
        <v>248</v>
      </c>
      <c r="C448" s="17">
        <v>1603.7</v>
      </c>
      <c r="D448" s="1" t="str">
        <f>IF(ISNA(LOOKUP(2,1/SEARCH('реестры договоров'!$A$3:$A$12,B448))),"Не найден в каталоге","Есть")</f>
        <v>Не найден в каталоге</v>
      </c>
      <c r="E448" s="1" t="e">
        <f>LOOKUP(2,1/SEARCH('реестры договоров'!$A$3:$A$380,B448),'реестры договоров'!$A$3:$A$380)</f>
        <v>#N/A</v>
      </c>
      <c r="F448" t="e">
        <f>VLOOKUP(E448,'реестры договоров'!A:C,2,FALSE)</f>
        <v>#N/A</v>
      </c>
      <c r="G448" s="1" t="str">
        <f>IFERROR(LOOKUP(2,1/SEARCH('реестры договоров'!$A$3:$A$380,B448),'реестры договоров'!$B$2:$B$379),"")</f>
        <v/>
      </c>
    </row>
    <row r="449" spans="1:7" x14ac:dyDescent="0.25">
      <c r="A449" s="14"/>
      <c r="B449" s="15" t="s">
        <v>249</v>
      </c>
      <c r="C449" s="17">
        <v>2420.5</v>
      </c>
      <c r="D449" s="1" t="str">
        <f>IF(ISNA(LOOKUP(2,1/SEARCH('реестры договоров'!$A$3:$A$12,B449))),"Не найден в каталоге","Есть")</f>
        <v>Не найден в каталоге</v>
      </c>
      <c r="E449" s="1" t="e">
        <f>LOOKUP(2,1/SEARCH('реестры договоров'!$A$3:$A$380,B449),'реестры договоров'!$A$3:$A$380)</f>
        <v>#N/A</v>
      </c>
      <c r="F449" t="e">
        <f>VLOOKUP(E449,'реестры договоров'!A:C,2,FALSE)</f>
        <v>#N/A</v>
      </c>
      <c r="G449" s="1" t="str">
        <f>IFERROR(LOOKUP(2,1/SEARCH('реестры договоров'!$A$3:$A$380,B449),'реестры договоров'!$B$2:$B$379),"")</f>
        <v/>
      </c>
    </row>
    <row r="450" spans="1:7" x14ac:dyDescent="0.25">
      <c r="A450" s="14"/>
      <c r="B450" s="15" t="s">
        <v>255</v>
      </c>
      <c r="C450" s="17">
        <v>42000</v>
      </c>
      <c r="D450" s="1" t="str">
        <f>IF(ISNA(LOOKUP(2,1/SEARCH('реестры договоров'!$A$3:$A$12,B450))),"Не найден в каталоге","Есть")</f>
        <v>Не найден в каталоге</v>
      </c>
      <c r="E450" s="1" t="e">
        <f>LOOKUP(2,1/SEARCH('реестры договоров'!$A$3:$A$380,B450),'реестры договоров'!$A$3:$A$380)</f>
        <v>#N/A</v>
      </c>
      <c r="F450" t="e">
        <f>VLOOKUP(E450,'реестры договоров'!A:C,2,FALSE)</f>
        <v>#N/A</v>
      </c>
      <c r="G450" s="1" t="str">
        <f>IFERROR(LOOKUP(2,1/SEARCH('реестры договоров'!$A$3:$A$380,B450),'реестры договоров'!$B$2:$B$379),"")</f>
        <v/>
      </c>
    </row>
    <row r="451" spans="1:7" x14ac:dyDescent="0.25">
      <c r="A451" s="14"/>
      <c r="B451" s="15" t="s">
        <v>19</v>
      </c>
      <c r="C451" s="18">
        <v>18.41</v>
      </c>
      <c r="D451" s="1" t="str">
        <f>IF(ISNA(LOOKUP(2,1/SEARCH('реестры договоров'!$A$3:$A$12,B451))),"Не найден в каталоге","Есть")</f>
        <v>Не найден в каталоге</v>
      </c>
      <c r="E451" s="1" t="e">
        <f>LOOKUP(2,1/SEARCH('реестры договоров'!$A$3:$A$380,B451),'реестры договоров'!$A$3:$A$380)</f>
        <v>#N/A</v>
      </c>
      <c r="F451" t="e">
        <f>VLOOKUP(E451,'реестры договоров'!A:C,2,FALSE)</f>
        <v>#N/A</v>
      </c>
      <c r="G451" s="1" t="str">
        <f>IFERROR(LOOKUP(2,1/SEARCH('реестры договоров'!$A$3:$A$380,B451),'реестры договоров'!$B$2:$B$379),"")</f>
        <v/>
      </c>
    </row>
    <row r="452" spans="1:7" x14ac:dyDescent="0.25">
      <c r="A452" s="14"/>
      <c r="B452" s="15" t="s">
        <v>276</v>
      </c>
      <c r="C452" s="17">
        <v>112570</v>
      </c>
      <c r="D452" s="1" t="str">
        <f>IF(ISNA(LOOKUP(2,1/SEARCH('реестры договоров'!$A$3:$A$12,B452))),"Не найден в каталоге","Есть")</f>
        <v>Не найден в каталоге</v>
      </c>
      <c r="E452" s="1" t="e">
        <f>LOOKUP(2,1/SEARCH('реестры договоров'!$A$3:$A$380,B452),'реестры договоров'!$A$3:$A$380)</f>
        <v>#N/A</v>
      </c>
      <c r="F452" t="e">
        <f>VLOOKUP(E452,'реестры договоров'!A:C,2,FALSE)</f>
        <v>#N/A</v>
      </c>
      <c r="G452" s="1" t="str">
        <f>IFERROR(LOOKUP(2,1/SEARCH('реестры договоров'!$A$3:$A$380,B452),'реестры договоров'!$B$2:$B$379),"")</f>
        <v/>
      </c>
    </row>
    <row r="453" spans="1:7" x14ac:dyDescent="0.25">
      <c r="A453" s="14"/>
      <c r="B453" s="15" t="s">
        <v>278</v>
      </c>
      <c r="C453" s="17">
        <v>58630</v>
      </c>
      <c r="D453" s="1" t="str">
        <f>IF(ISNA(LOOKUP(2,1/SEARCH('реестры договоров'!$A$3:$A$12,B453))),"Не найден в каталоге","Есть")</f>
        <v>Не найден в каталоге</v>
      </c>
      <c r="E453" s="1" t="e">
        <f>LOOKUP(2,1/SEARCH('реестры договоров'!$A$3:$A$380,B453),'реестры договоров'!$A$3:$A$380)</f>
        <v>#N/A</v>
      </c>
      <c r="F453" t="e">
        <f>VLOOKUP(E453,'реестры договоров'!A:C,2,FALSE)</f>
        <v>#N/A</v>
      </c>
      <c r="G453" s="1" t="str">
        <f>IFERROR(LOOKUP(2,1/SEARCH('реестры договоров'!$A$3:$A$380,B453),'реестры договоров'!$B$2:$B$379),"")</f>
        <v/>
      </c>
    </row>
    <row r="454" spans="1:7" x14ac:dyDescent="0.25">
      <c r="A454" s="14"/>
      <c r="B454" s="15" t="s">
        <v>279</v>
      </c>
      <c r="C454" s="17">
        <v>187540.8</v>
      </c>
      <c r="D454" s="1" t="str">
        <f>IF(ISNA(LOOKUP(2,1/SEARCH('реестры договоров'!$A$3:$A$12,B454))),"Не найден в каталоге","Есть")</f>
        <v>Не найден в каталоге</v>
      </c>
      <c r="E454" s="1" t="e">
        <f>LOOKUP(2,1/SEARCH('реестры договоров'!$A$3:$A$380,B454),'реестры договоров'!$A$3:$A$380)</f>
        <v>#N/A</v>
      </c>
      <c r="F454" t="e">
        <f>VLOOKUP(E454,'реестры договоров'!A:C,2,FALSE)</f>
        <v>#N/A</v>
      </c>
      <c r="G454" s="1" t="str">
        <f>IFERROR(LOOKUP(2,1/SEARCH('реестры договоров'!$A$3:$A$380,B454),'реестры договоров'!$B$2:$B$379),"")</f>
        <v/>
      </c>
    </row>
    <row r="455" spans="1:7" x14ac:dyDescent="0.25">
      <c r="A455" s="14"/>
      <c r="B455" s="15" t="s">
        <v>280</v>
      </c>
      <c r="C455" s="17">
        <v>130000</v>
      </c>
      <c r="D455" s="1" t="str">
        <f>IF(ISNA(LOOKUP(2,1/SEARCH('реестры договоров'!$A$3:$A$12,B455))),"Не найден в каталоге","Есть")</f>
        <v>Не найден в каталоге</v>
      </c>
      <c r="E455" s="1" t="e">
        <f>LOOKUP(2,1/SEARCH('реестры договоров'!$A$3:$A$380,B455),'реестры договоров'!$A$3:$A$380)</f>
        <v>#N/A</v>
      </c>
      <c r="F455" t="e">
        <f>VLOOKUP(E455,'реестры договоров'!A:C,2,FALSE)</f>
        <v>#N/A</v>
      </c>
      <c r="G455" s="1" t="str">
        <f>IFERROR(LOOKUP(2,1/SEARCH('реестры договоров'!$A$3:$A$380,B455),'реестры договоров'!$B$2:$B$379),"")</f>
        <v/>
      </c>
    </row>
    <row r="456" spans="1:7" x14ac:dyDescent="0.25">
      <c r="A456" s="14"/>
      <c r="B456" s="15" t="s">
        <v>281</v>
      </c>
      <c r="C456" s="17">
        <v>117491</v>
      </c>
      <c r="D456" s="1" t="str">
        <f>IF(ISNA(LOOKUP(2,1/SEARCH('реестры договоров'!$A$3:$A$12,B456))),"Не найден в каталоге","Есть")</f>
        <v>Не найден в каталоге</v>
      </c>
      <c r="E456" s="1" t="e">
        <f>LOOKUP(2,1/SEARCH('реестры договоров'!$A$3:$A$380,B456),'реестры договоров'!$A$3:$A$380)</f>
        <v>#N/A</v>
      </c>
      <c r="F456" t="e">
        <f>VLOOKUP(E456,'реестры договоров'!A:C,2,FALSE)</f>
        <v>#N/A</v>
      </c>
      <c r="G456" s="1" t="str">
        <f>IFERROR(LOOKUP(2,1/SEARCH('реестры договоров'!$A$3:$A$380,B456),'реестры договоров'!$B$2:$B$379),"")</f>
        <v/>
      </c>
    </row>
    <row r="457" spans="1:7" x14ac:dyDescent="0.25">
      <c r="A457" s="14"/>
      <c r="B457" s="15" t="s">
        <v>283</v>
      </c>
      <c r="C457" s="17">
        <v>7000</v>
      </c>
      <c r="D457" s="1" t="str">
        <f>IF(ISNA(LOOKUP(2,1/SEARCH('реестры договоров'!$A$3:$A$12,B457))),"Не найден в каталоге","Есть")</f>
        <v>Не найден в каталоге</v>
      </c>
      <c r="E457" s="1" t="e">
        <f>LOOKUP(2,1/SEARCH('реестры договоров'!$A$3:$A$380,B457),'реестры договоров'!$A$3:$A$380)</f>
        <v>#N/A</v>
      </c>
      <c r="F457" t="e">
        <f>VLOOKUP(E457,'реестры договоров'!A:C,2,FALSE)</f>
        <v>#N/A</v>
      </c>
      <c r="G457" s="1" t="str">
        <f>IFERROR(LOOKUP(2,1/SEARCH('реестры договоров'!$A$3:$A$380,B457),'реестры договоров'!$B$2:$B$379),"")</f>
        <v/>
      </c>
    </row>
    <row r="458" spans="1:7" x14ac:dyDescent="0.25">
      <c r="A458" s="14"/>
      <c r="B458" s="15" t="s">
        <v>286</v>
      </c>
      <c r="C458" s="17">
        <v>6200.71</v>
      </c>
      <c r="D458" s="1" t="str">
        <f>IF(ISNA(LOOKUP(2,1/SEARCH('реестры договоров'!$A$3:$A$12,B458))),"Не найден в каталоге","Есть")</f>
        <v>Не найден в каталоге</v>
      </c>
      <c r="E458" s="1" t="e">
        <f>LOOKUP(2,1/SEARCH('реестры договоров'!$A$3:$A$380,B458),'реестры договоров'!$A$3:$A$380)</f>
        <v>#N/A</v>
      </c>
      <c r="F458" t="e">
        <f>VLOOKUP(E458,'реестры договоров'!A:C,2,FALSE)</f>
        <v>#N/A</v>
      </c>
      <c r="G458" s="1" t="str">
        <f>IFERROR(LOOKUP(2,1/SEARCH('реестры договоров'!$A$3:$A$380,B458),'реестры договоров'!$B$2:$B$379),"")</f>
        <v/>
      </c>
    </row>
    <row r="459" spans="1:7" x14ac:dyDescent="0.25">
      <c r="A459" s="14"/>
      <c r="B459" s="15" t="s">
        <v>288</v>
      </c>
      <c r="C459" s="17">
        <v>188490.6</v>
      </c>
      <c r="D459" s="1" t="str">
        <f>IF(ISNA(LOOKUP(2,1/SEARCH('реестры договоров'!$A$3:$A$12,B459))),"Не найден в каталоге","Есть")</f>
        <v>Не найден в каталоге</v>
      </c>
      <c r="E459" s="1" t="e">
        <f>LOOKUP(2,1/SEARCH('реестры договоров'!$A$3:$A$380,B459),'реестры договоров'!$A$3:$A$380)</f>
        <v>#N/A</v>
      </c>
      <c r="F459" t="e">
        <f>VLOOKUP(E459,'реестры договоров'!A:C,2,FALSE)</f>
        <v>#N/A</v>
      </c>
      <c r="G459" s="1" t="str">
        <f>IFERROR(LOOKUP(2,1/SEARCH('реестры договоров'!$A$3:$A$380,B459),'реестры договоров'!$B$2:$B$379),"")</f>
        <v/>
      </c>
    </row>
    <row r="460" spans="1:7" x14ac:dyDescent="0.25">
      <c r="A460" s="19"/>
      <c r="B460" s="7" t="s">
        <v>30</v>
      </c>
      <c r="C460" s="20">
        <v>13376009.220000001</v>
      </c>
      <c r="D460" s="1" t="str">
        <f>IF(ISNA(LOOKUP(2,1/SEARCH('реестры договоров'!$A$3:$A$12,B460))),"Не найден в каталоге","Есть")</f>
        <v>Не найден в каталоге</v>
      </c>
      <c r="E460" s="1" t="e">
        <f>LOOKUP(2,1/SEARCH('реестры договоров'!$A$3:$A$380,B460),'реестры договоров'!$A$3:$A$380)</f>
        <v>#N/A</v>
      </c>
      <c r="F460" t="e">
        <f>VLOOKUP(E460,'реестры договоров'!A:C,2,FALSE)</f>
        <v>#N/A</v>
      </c>
      <c r="G460" s="1" t="str">
        <f>IFERROR(LOOKUP(2,1/SEARCH('реестры договоров'!$A$3:$A$380,B460),'реестры договоров'!$B$2:$B$379),"")</f>
        <v/>
      </c>
    </row>
    <row r="461" spans="1:7" x14ac:dyDescent="0.25">
      <c r="A461" s="19"/>
      <c r="B461" s="7" t="s">
        <v>31</v>
      </c>
      <c r="C461" s="8"/>
      <c r="D461" s="1" t="str">
        <f>IF(ISNA(LOOKUP(2,1/SEARCH('реестры договоров'!$A$3:$A$12,B461))),"Не найден в каталоге","Есть")</f>
        <v>Не найден в каталоге</v>
      </c>
      <c r="E461" s="1" t="e">
        <f>LOOKUP(2,1/SEARCH('реестры договоров'!$A$3:$A$380,B461),'реестры договоров'!$A$3:$A$380)</f>
        <v>#N/A</v>
      </c>
      <c r="F461" t="e">
        <f>VLOOKUP(E461,'реестры договоров'!A:C,2,FALSE)</f>
        <v>#N/A</v>
      </c>
      <c r="G461" s="1" t="str">
        <f>IFERROR(LOOKUP(2,1/SEARCH('реестры договоров'!$A$3:$A$380,B461),'реестры договоров'!$B$2:$B$379),"")</f>
        <v/>
      </c>
    </row>
    <row r="462" spans="1:7" x14ac:dyDescent="0.25">
      <c r="A462" s="7" t="s">
        <v>289</v>
      </c>
      <c r="B462" s="7" t="s">
        <v>4</v>
      </c>
      <c r="C462" s="8"/>
      <c r="D462" s="1" t="str">
        <f>IF(ISNA(LOOKUP(2,1/SEARCH('реестры договоров'!$A$3:$A$12,B462))),"Не найден в каталоге","Есть")</f>
        <v>Не найден в каталоге</v>
      </c>
      <c r="E462" s="1" t="e">
        <f>LOOKUP(2,1/SEARCH('реестры договоров'!$A$3:$A$380,B462),'реестры договоров'!$A$3:$A$380)</f>
        <v>#N/A</v>
      </c>
      <c r="F462" t="e">
        <f>VLOOKUP(E462,'реестры договоров'!A:C,2,FALSE)</f>
        <v>#N/A</v>
      </c>
      <c r="G462" s="1" t="str">
        <f>IFERROR(LOOKUP(2,1/SEARCH('реестры договоров'!$A$3:$A$380,B462),'реестры договоров'!$B$2:$B$379),"")</f>
        <v/>
      </c>
    </row>
    <row r="463" spans="1:7" x14ac:dyDescent="0.25">
      <c r="A463" s="9"/>
      <c r="B463" s="10" t="s">
        <v>6</v>
      </c>
      <c r="C463" s="12">
        <v>77850</v>
      </c>
      <c r="D463" s="1" t="str">
        <f>IF(ISNA(LOOKUP(2,1/SEARCH('реестры договоров'!$A$3:$A$12,B463))),"Не найден в каталоге","Есть")</f>
        <v>Не найден в каталоге</v>
      </c>
      <c r="E463" s="1" t="e">
        <f>LOOKUP(2,1/SEARCH('реестры договоров'!$A$3:$A$380,B463),'реестры договоров'!$A$3:$A$380)</f>
        <v>#N/A</v>
      </c>
      <c r="F463" t="e">
        <f>VLOOKUP(E463,'реестры договоров'!A:C,2,FALSE)</f>
        <v>#N/A</v>
      </c>
      <c r="G463" s="1" t="str">
        <f>IFERROR(LOOKUP(2,1/SEARCH('реестры договоров'!$A$3:$A$380,B463),'реестры договоров'!$B$2:$B$379),"")</f>
        <v/>
      </c>
    </row>
    <row r="464" spans="1:7" x14ac:dyDescent="0.25">
      <c r="A464" s="9"/>
      <c r="B464" s="13" t="s">
        <v>7</v>
      </c>
      <c r="C464" s="12">
        <v>77850</v>
      </c>
      <c r="D464" s="1" t="str">
        <f>IF(ISNA(LOOKUP(2,1/SEARCH('реестры договоров'!$A$3:$A$12,B464))),"Не найден в каталоге","Есть")</f>
        <v>Не найден в каталоге</v>
      </c>
      <c r="E464" s="1" t="e">
        <f>LOOKUP(2,1/SEARCH('реестры договоров'!$A$3:$A$380,B464),'реестры договоров'!$A$3:$A$380)</f>
        <v>#N/A</v>
      </c>
      <c r="F464" t="e">
        <f>VLOOKUP(E464,'реестры договоров'!A:C,2,FALSE)</f>
        <v>#N/A</v>
      </c>
      <c r="G464" s="1" t="str">
        <f>IFERROR(LOOKUP(2,1/SEARCH('реестры договоров'!$A$3:$A$380,B464),'реестры договоров'!$B$2:$B$379),"")</f>
        <v/>
      </c>
    </row>
    <row r="465" spans="1:7" x14ac:dyDescent="0.25">
      <c r="A465" s="14"/>
      <c r="B465" s="15" t="s">
        <v>291</v>
      </c>
      <c r="C465" s="17">
        <v>55650</v>
      </c>
      <c r="D465" s="1" t="str">
        <f>IF(ISNA(LOOKUP(2,1/SEARCH('реестры договоров'!$A$3:$A$12,B465))),"Не найден в каталоге","Есть")</f>
        <v>Не найден в каталоге</v>
      </c>
      <c r="E465" s="1" t="e">
        <f>LOOKUP(2,1/SEARCH('реестры договоров'!$A$3:$A$380,B465),'реестры договоров'!$A$3:$A$380)</f>
        <v>#N/A</v>
      </c>
      <c r="F465" t="e">
        <f>VLOOKUP(E465,'реестры договоров'!A:C,2,FALSE)</f>
        <v>#N/A</v>
      </c>
      <c r="G465" s="1" t="str">
        <f>IFERROR(LOOKUP(2,1/SEARCH('реестры договоров'!$A$3:$A$380,B465),'реестры договоров'!$B$2:$B$379),"")</f>
        <v/>
      </c>
    </row>
    <row r="466" spans="1:7" x14ac:dyDescent="0.25">
      <c r="A466" s="19"/>
      <c r="B466" s="7" t="s">
        <v>30</v>
      </c>
      <c r="C466" s="20">
        <v>77850</v>
      </c>
      <c r="D466" s="1" t="str">
        <f>IF(ISNA(LOOKUP(2,1/SEARCH('реестры договоров'!$A$3:$A$12,B466))),"Не найден в каталоге","Есть")</f>
        <v>Не найден в каталоге</v>
      </c>
      <c r="E466" s="1" t="e">
        <f>LOOKUP(2,1/SEARCH('реестры договоров'!$A$3:$A$380,B466),'реестры договоров'!$A$3:$A$380)</f>
        <v>#N/A</v>
      </c>
      <c r="F466" t="e">
        <f>VLOOKUP(E466,'реестры договоров'!A:C,2,FALSE)</f>
        <v>#N/A</v>
      </c>
      <c r="G466" s="1" t="str">
        <f>IFERROR(LOOKUP(2,1/SEARCH('реестры договоров'!$A$3:$A$380,B466),'реестры договоров'!$B$2:$B$379),"")</f>
        <v/>
      </c>
    </row>
    <row r="467" spans="1:7" x14ac:dyDescent="0.25">
      <c r="A467" s="19"/>
      <c r="B467" s="7" t="s">
        <v>31</v>
      </c>
      <c r="C467" s="8"/>
      <c r="D467" s="1" t="str">
        <f>IF(ISNA(LOOKUP(2,1/SEARCH('реестры договоров'!$A$3:$A$12,B467))),"Не найден в каталоге","Есть")</f>
        <v>Не найден в каталоге</v>
      </c>
      <c r="E467" s="1" t="e">
        <f>LOOKUP(2,1/SEARCH('реестры договоров'!$A$3:$A$380,B467),'реестры договоров'!$A$3:$A$380)</f>
        <v>#N/A</v>
      </c>
      <c r="F467" t="e">
        <f>VLOOKUP(E467,'реестры договоров'!A:C,2,FALSE)</f>
        <v>#N/A</v>
      </c>
      <c r="G467" s="1" t="str">
        <f>IFERROR(LOOKUP(2,1/SEARCH('реестры договоров'!$A$3:$A$380,B467),'реестры договоров'!$B$2:$B$379),"")</f>
        <v/>
      </c>
    </row>
    <row r="468" spans="1:7" x14ac:dyDescent="0.25">
      <c r="A468" s="7" t="s">
        <v>292</v>
      </c>
      <c r="B468" s="7" t="s">
        <v>4</v>
      </c>
      <c r="C468" s="8"/>
      <c r="D468" s="1" t="str">
        <f>IF(ISNA(LOOKUP(2,1/SEARCH('реестры договоров'!$A$3:$A$12,B468))),"Не найден в каталоге","Есть")</f>
        <v>Не найден в каталоге</v>
      </c>
      <c r="E468" s="1" t="e">
        <f>LOOKUP(2,1/SEARCH('реестры договоров'!$A$3:$A$380,B468),'реестры договоров'!$A$3:$A$380)</f>
        <v>#N/A</v>
      </c>
      <c r="F468" t="e">
        <f>VLOOKUP(E468,'реестры договоров'!A:C,2,FALSE)</f>
        <v>#N/A</v>
      </c>
      <c r="G468" s="1" t="str">
        <f>IFERROR(LOOKUP(2,1/SEARCH('реестры договоров'!$A$3:$A$380,B468),'реестры договоров'!$B$2:$B$379),"")</f>
        <v/>
      </c>
    </row>
    <row r="469" spans="1:7" x14ac:dyDescent="0.25">
      <c r="A469" s="9"/>
      <c r="B469" s="10" t="s">
        <v>6</v>
      </c>
      <c r="C469" s="12">
        <v>3012867.2</v>
      </c>
      <c r="D469" s="1" t="str">
        <f>IF(ISNA(LOOKUP(2,1/SEARCH('реестры договоров'!$A$3:$A$12,B469))),"Не найден в каталоге","Есть")</f>
        <v>Не найден в каталоге</v>
      </c>
      <c r="E469" s="1" t="e">
        <f>LOOKUP(2,1/SEARCH('реестры договоров'!$A$3:$A$380,B469),'реестры договоров'!$A$3:$A$380)</f>
        <v>#N/A</v>
      </c>
      <c r="F469" t="e">
        <f>VLOOKUP(E469,'реестры договоров'!A:C,2,FALSE)</f>
        <v>#N/A</v>
      </c>
      <c r="G469" s="1" t="str">
        <f>IFERROR(LOOKUP(2,1/SEARCH('реестры договоров'!$A$3:$A$380,B469),'реестры договоров'!$B$2:$B$379),"")</f>
        <v/>
      </c>
    </row>
    <row r="470" spans="1:7" x14ac:dyDescent="0.25">
      <c r="A470" s="9"/>
      <c r="B470" s="13" t="s">
        <v>7</v>
      </c>
      <c r="C470" s="12">
        <v>3012867.2</v>
      </c>
      <c r="D470" s="1" t="str">
        <f>IF(ISNA(LOOKUP(2,1/SEARCH('реестры договоров'!$A$3:$A$12,B470))),"Не найден в каталоге","Есть")</f>
        <v>Не найден в каталоге</v>
      </c>
      <c r="E470" s="1" t="e">
        <f>LOOKUP(2,1/SEARCH('реестры договоров'!$A$3:$A$380,B470),'реестры договоров'!$A$3:$A$380)</f>
        <v>#N/A</v>
      </c>
      <c r="F470" t="e">
        <f>VLOOKUP(E470,'реестры договоров'!A:C,2,FALSE)</f>
        <v>#N/A</v>
      </c>
      <c r="G470" s="1" t="str">
        <f>IFERROR(LOOKUP(2,1/SEARCH('реестры договоров'!$A$3:$A$380,B470),'реестры договоров'!$B$2:$B$379),"")</f>
        <v/>
      </c>
    </row>
    <row r="471" spans="1:7" x14ac:dyDescent="0.25">
      <c r="A471" s="14"/>
      <c r="B471" s="15" t="s">
        <v>294</v>
      </c>
      <c r="C471" s="17">
        <v>1528800</v>
      </c>
      <c r="D471" s="1" t="str">
        <f>IF(ISNA(LOOKUP(2,1/SEARCH('реестры договоров'!$A$3:$A$12,B471))),"Не найден в каталоге","Есть")</f>
        <v>Не найден в каталоге</v>
      </c>
      <c r="E471" s="1" t="e">
        <f>LOOKUP(2,1/SEARCH('реестры договоров'!$A$3:$A$380,B471),'реестры договоров'!$A$3:$A$380)</f>
        <v>#N/A</v>
      </c>
      <c r="F471" t="e">
        <f>VLOOKUP(E471,'реестры договоров'!A:C,2,FALSE)</f>
        <v>#N/A</v>
      </c>
      <c r="G471" s="1" t="str">
        <f>IFERROR(LOOKUP(2,1/SEARCH('реестры договоров'!$A$3:$A$380,B471),'реестры договоров'!$B$2:$B$379),"")</f>
        <v/>
      </c>
    </row>
    <row r="472" spans="1:7" x14ac:dyDescent="0.25">
      <c r="A472" s="19"/>
      <c r="B472" s="7" t="s">
        <v>30</v>
      </c>
      <c r="C472" s="20">
        <v>3012867.2</v>
      </c>
      <c r="D472" s="1" t="str">
        <f>IF(ISNA(LOOKUP(2,1/SEARCH('реестры договоров'!$A$3:$A$12,B472))),"Не найден в каталоге","Есть")</f>
        <v>Не найден в каталоге</v>
      </c>
      <c r="E472" s="1" t="e">
        <f>LOOKUP(2,1/SEARCH('реестры договоров'!$A$3:$A$380,B472),'реестры договоров'!$A$3:$A$380)</f>
        <v>#N/A</v>
      </c>
      <c r="F472" t="e">
        <f>VLOOKUP(E472,'реестры договоров'!A:C,2,FALSE)</f>
        <v>#N/A</v>
      </c>
      <c r="G472" s="1" t="str">
        <f>IFERROR(LOOKUP(2,1/SEARCH('реестры договоров'!$A$3:$A$380,B472),'реестры договоров'!$B$2:$B$379),"")</f>
        <v/>
      </c>
    </row>
    <row r="473" spans="1:7" x14ac:dyDescent="0.25">
      <c r="A473" s="19"/>
      <c r="B473" s="7" t="s">
        <v>31</v>
      </c>
      <c r="C473" s="8"/>
      <c r="D473" s="1" t="str">
        <f>IF(ISNA(LOOKUP(2,1/SEARCH('реестры договоров'!$A$3:$A$12,B473))),"Не найден в каталоге","Есть")</f>
        <v>Не найден в каталоге</v>
      </c>
      <c r="E473" s="1" t="e">
        <f>LOOKUP(2,1/SEARCH('реестры договоров'!$A$3:$A$380,B473),'реестры договоров'!$A$3:$A$380)</f>
        <v>#N/A</v>
      </c>
      <c r="F473" t="e">
        <f>VLOOKUP(E473,'реестры договоров'!A:C,2,FALSE)</f>
        <v>#N/A</v>
      </c>
      <c r="G473" s="1" t="str">
        <f>IFERROR(LOOKUP(2,1/SEARCH('реестры договоров'!$A$3:$A$380,B473),'реестры договоров'!$B$2:$B$379),"")</f>
        <v/>
      </c>
    </row>
    <row r="474" spans="1:7" ht="24" x14ac:dyDescent="0.25">
      <c r="A474" s="7" t="s">
        <v>295</v>
      </c>
      <c r="B474" s="7" t="s">
        <v>4</v>
      </c>
      <c r="C474" s="8"/>
      <c r="D474" s="1" t="str">
        <f>IF(ISNA(LOOKUP(2,1/SEARCH('реестры договоров'!$A$3:$A$12,B474))),"Не найден в каталоге","Есть")</f>
        <v>Не найден в каталоге</v>
      </c>
      <c r="E474" s="1" t="e">
        <f>LOOKUP(2,1/SEARCH('реестры договоров'!$A$3:$A$380,B474),'реестры договоров'!$A$3:$A$380)</f>
        <v>#N/A</v>
      </c>
      <c r="F474" t="e">
        <f>VLOOKUP(E474,'реестры договоров'!A:C,2,FALSE)</f>
        <v>#N/A</v>
      </c>
      <c r="G474" s="1" t="str">
        <f>IFERROR(LOOKUP(2,1/SEARCH('реестры договоров'!$A$3:$A$380,B474),'реестры договоров'!$B$2:$B$379),"")</f>
        <v/>
      </c>
    </row>
    <row r="475" spans="1:7" x14ac:dyDescent="0.25">
      <c r="A475" s="9"/>
      <c r="B475" s="10" t="s">
        <v>6</v>
      </c>
      <c r="C475" s="12">
        <v>16368</v>
      </c>
      <c r="D475" s="1" t="str">
        <f>IF(ISNA(LOOKUP(2,1/SEARCH('реестры договоров'!$A$3:$A$12,B475))),"Не найден в каталоге","Есть")</f>
        <v>Не найден в каталоге</v>
      </c>
      <c r="E475" s="1" t="e">
        <f>LOOKUP(2,1/SEARCH('реестры договоров'!$A$3:$A$380,B475),'реестры договоров'!$A$3:$A$380)</f>
        <v>#N/A</v>
      </c>
      <c r="F475" t="e">
        <f>VLOOKUP(E475,'реестры договоров'!A:C,2,FALSE)</f>
        <v>#N/A</v>
      </c>
      <c r="G475" s="1" t="str">
        <f>IFERROR(LOOKUP(2,1/SEARCH('реестры договоров'!$A$3:$A$380,B475),'реестры договоров'!$B$2:$B$379),"")</f>
        <v/>
      </c>
    </row>
    <row r="476" spans="1:7" x14ac:dyDescent="0.25">
      <c r="A476" s="9"/>
      <c r="B476" s="13" t="s">
        <v>7</v>
      </c>
      <c r="C476" s="12">
        <v>16368</v>
      </c>
      <c r="D476" s="1" t="str">
        <f>IF(ISNA(LOOKUP(2,1/SEARCH('реестры договоров'!$A$3:$A$12,B476))),"Не найден в каталоге","Есть")</f>
        <v>Не найден в каталоге</v>
      </c>
      <c r="E476" s="1" t="e">
        <f>LOOKUP(2,1/SEARCH('реестры договоров'!$A$3:$A$380,B476),'реестры договоров'!$A$3:$A$380)</f>
        <v>#N/A</v>
      </c>
      <c r="F476" t="e">
        <f>VLOOKUP(E476,'реестры договоров'!A:C,2,FALSE)</f>
        <v>#N/A</v>
      </c>
      <c r="G476" s="1" t="str">
        <f>IFERROR(LOOKUP(2,1/SEARCH('реестры договоров'!$A$3:$A$380,B476),'реестры договоров'!$B$2:$B$379),"")</f>
        <v/>
      </c>
    </row>
    <row r="477" spans="1:7" x14ac:dyDescent="0.25">
      <c r="A477" s="19"/>
      <c r="B477" s="7" t="s">
        <v>30</v>
      </c>
      <c r="C477" s="20">
        <v>16368</v>
      </c>
      <c r="D477" s="1" t="str">
        <f>IF(ISNA(LOOKUP(2,1/SEARCH('реестры договоров'!$A$3:$A$12,B477))),"Не найден в каталоге","Есть")</f>
        <v>Не найден в каталоге</v>
      </c>
      <c r="E477" s="1" t="e">
        <f>LOOKUP(2,1/SEARCH('реестры договоров'!$A$3:$A$380,B477),'реестры договоров'!$A$3:$A$380)</f>
        <v>#N/A</v>
      </c>
      <c r="F477" t="e">
        <f>VLOOKUP(E477,'реестры договоров'!A:C,2,FALSE)</f>
        <v>#N/A</v>
      </c>
      <c r="G477" s="1" t="str">
        <f>IFERROR(LOOKUP(2,1/SEARCH('реестры договоров'!$A$3:$A$380,B477),'реестры договоров'!$B$2:$B$379),"")</f>
        <v/>
      </c>
    </row>
    <row r="478" spans="1:7" x14ac:dyDescent="0.25">
      <c r="A478" s="19"/>
      <c r="B478" s="7" t="s">
        <v>31</v>
      </c>
      <c r="C478" s="8"/>
      <c r="D478" s="1" t="str">
        <f>IF(ISNA(LOOKUP(2,1/SEARCH('реестры договоров'!$A$3:$A$12,B478))),"Не найден в каталоге","Есть")</f>
        <v>Не найден в каталоге</v>
      </c>
      <c r="E478" s="1" t="e">
        <f>LOOKUP(2,1/SEARCH('реестры договоров'!$A$3:$A$380,B478),'реестры договоров'!$A$3:$A$380)</f>
        <v>#N/A</v>
      </c>
      <c r="F478" t="e">
        <f>VLOOKUP(E478,'реестры договоров'!A:C,2,FALSE)</f>
        <v>#N/A</v>
      </c>
      <c r="G478" s="1" t="str">
        <f>IFERROR(LOOKUP(2,1/SEARCH('реестры договоров'!$A$3:$A$380,B478),'реестры договоров'!$B$2:$B$379),"")</f>
        <v/>
      </c>
    </row>
    <row r="479" spans="1:7" ht="24" x14ac:dyDescent="0.25">
      <c r="A479" s="7" t="s">
        <v>296</v>
      </c>
      <c r="B479" s="7" t="s">
        <v>4</v>
      </c>
      <c r="C479" s="8"/>
      <c r="D479" s="1" t="str">
        <f>IF(ISNA(LOOKUP(2,1/SEARCH('реестры договоров'!$A$3:$A$12,B479))),"Не найден в каталоге","Есть")</f>
        <v>Не найден в каталоге</v>
      </c>
      <c r="E479" s="1" t="e">
        <f>LOOKUP(2,1/SEARCH('реестры договоров'!$A$3:$A$380,B479),'реестры договоров'!$A$3:$A$380)</f>
        <v>#N/A</v>
      </c>
      <c r="F479" t="e">
        <f>VLOOKUP(E479,'реестры договоров'!A:C,2,FALSE)</f>
        <v>#N/A</v>
      </c>
      <c r="G479" s="1" t="str">
        <f>IFERROR(LOOKUP(2,1/SEARCH('реестры договоров'!$A$3:$A$380,B479),'реестры договоров'!$B$2:$B$379),"")</f>
        <v/>
      </c>
    </row>
    <row r="480" spans="1:7" x14ac:dyDescent="0.25">
      <c r="A480" s="9"/>
      <c r="B480" s="10" t="s">
        <v>6</v>
      </c>
      <c r="C480" s="12">
        <v>56250</v>
      </c>
      <c r="D480" s="1" t="str">
        <f>IF(ISNA(LOOKUP(2,1/SEARCH('реестры договоров'!$A$3:$A$12,B480))),"Не найден в каталоге","Есть")</f>
        <v>Не найден в каталоге</v>
      </c>
      <c r="E480" s="1" t="e">
        <f>LOOKUP(2,1/SEARCH('реестры договоров'!$A$3:$A$380,B480),'реестры договоров'!$A$3:$A$380)</f>
        <v>#N/A</v>
      </c>
      <c r="F480" t="e">
        <f>VLOOKUP(E480,'реестры договоров'!A:C,2,FALSE)</f>
        <v>#N/A</v>
      </c>
      <c r="G480" s="1" t="str">
        <f>IFERROR(LOOKUP(2,1/SEARCH('реестры договоров'!$A$3:$A$380,B480),'реестры договоров'!$B$2:$B$379),"")</f>
        <v/>
      </c>
    </row>
    <row r="481" spans="1:7" x14ac:dyDescent="0.25">
      <c r="A481" s="9"/>
      <c r="B481" s="13" t="s">
        <v>7</v>
      </c>
      <c r="C481" s="12">
        <v>56250</v>
      </c>
      <c r="D481" s="1" t="str">
        <f>IF(ISNA(LOOKUP(2,1/SEARCH('реестры договоров'!$A$3:$A$12,B481))),"Не найден в каталоге","Есть")</f>
        <v>Не найден в каталоге</v>
      </c>
      <c r="E481" s="1" t="e">
        <f>LOOKUP(2,1/SEARCH('реестры договоров'!$A$3:$A$380,B481),'реестры договоров'!$A$3:$A$380)</f>
        <v>#N/A</v>
      </c>
      <c r="F481" t="e">
        <f>VLOOKUP(E481,'реестры договоров'!A:C,2,FALSE)</f>
        <v>#N/A</v>
      </c>
      <c r="G481" s="1" t="str">
        <f>IFERROR(LOOKUP(2,1/SEARCH('реестры договоров'!$A$3:$A$380,B481),'реестры договоров'!$B$2:$B$379),"")</f>
        <v/>
      </c>
    </row>
    <row r="482" spans="1:7" x14ac:dyDescent="0.25">
      <c r="A482" s="14"/>
      <c r="B482" s="15" t="s">
        <v>297</v>
      </c>
      <c r="C482" s="17">
        <v>56250</v>
      </c>
      <c r="D482" s="1" t="str">
        <f>IF(ISNA(LOOKUP(2,1/SEARCH('реестры договоров'!$A$3:$A$12,B482))),"Не найден в каталоге","Есть")</f>
        <v>Не найден в каталоге</v>
      </c>
      <c r="E482" s="1" t="e">
        <f>LOOKUP(2,1/SEARCH('реестры договоров'!$A$3:$A$380,B482),'реестры договоров'!$A$3:$A$380)</f>
        <v>#N/A</v>
      </c>
      <c r="F482" t="e">
        <f>VLOOKUP(E482,'реестры договоров'!A:C,2,FALSE)</f>
        <v>#N/A</v>
      </c>
      <c r="G482" s="1" t="str">
        <f>IFERROR(LOOKUP(2,1/SEARCH('реестры договоров'!$A$3:$A$380,B482),'реестры договоров'!$B$2:$B$379),"")</f>
        <v/>
      </c>
    </row>
    <row r="483" spans="1:7" x14ac:dyDescent="0.25">
      <c r="A483" s="19"/>
      <c r="B483" s="7" t="s">
        <v>30</v>
      </c>
      <c r="C483" s="20">
        <v>56250</v>
      </c>
      <c r="D483" s="1" t="str">
        <f>IF(ISNA(LOOKUP(2,1/SEARCH('реестры договоров'!$A$3:$A$12,B483))),"Не найден в каталоге","Есть")</f>
        <v>Не найден в каталоге</v>
      </c>
      <c r="E483" s="1" t="e">
        <f>LOOKUP(2,1/SEARCH('реестры договоров'!$A$3:$A$380,B483),'реестры договоров'!$A$3:$A$380)</f>
        <v>#N/A</v>
      </c>
      <c r="F483" t="e">
        <f>VLOOKUP(E483,'реестры договоров'!A:C,2,FALSE)</f>
        <v>#N/A</v>
      </c>
      <c r="G483" s="1" t="str">
        <f>IFERROR(LOOKUP(2,1/SEARCH('реестры договоров'!$A$3:$A$380,B483),'реестры договоров'!$B$2:$B$379),"")</f>
        <v/>
      </c>
    </row>
    <row r="484" spans="1:7" x14ac:dyDescent="0.25">
      <c r="A484" s="19"/>
      <c r="B484" s="7" t="s">
        <v>31</v>
      </c>
      <c r="C484" s="8"/>
      <c r="D484" s="1" t="str">
        <f>IF(ISNA(LOOKUP(2,1/SEARCH('реестры договоров'!$A$3:$A$12,B484))),"Не найден в каталоге","Есть")</f>
        <v>Не найден в каталоге</v>
      </c>
      <c r="E484" s="1" t="e">
        <f>LOOKUP(2,1/SEARCH('реестры договоров'!$A$3:$A$380,B484),'реестры договоров'!$A$3:$A$380)</f>
        <v>#N/A</v>
      </c>
      <c r="F484" t="e">
        <f>VLOOKUP(E484,'реестры договоров'!A:C,2,FALSE)</f>
        <v>#N/A</v>
      </c>
      <c r="G484" s="1" t="str">
        <f>IFERROR(LOOKUP(2,1/SEARCH('реестры договоров'!$A$3:$A$380,B484),'реестры договоров'!$B$2:$B$379),"")</f>
        <v/>
      </c>
    </row>
    <row r="485" spans="1:7" x14ac:dyDescent="0.25">
      <c r="A485" s="7" t="s">
        <v>298</v>
      </c>
      <c r="B485" s="7" t="s">
        <v>4</v>
      </c>
      <c r="C485" s="8"/>
      <c r="D485" s="1" t="str">
        <f>IF(ISNA(LOOKUP(2,1/SEARCH('реестры договоров'!$A$3:$A$12,B485))),"Не найден в каталоге","Есть")</f>
        <v>Не найден в каталоге</v>
      </c>
      <c r="E485" s="1" t="e">
        <f>LOOKUP(2,1/SEARCH('реестры договоров'!$A$3:$A$380,B485),'реестры договоров'!$A$3:$A$380)</f>
        <v>#N/A</v>
      </c>
      <c r="F485" t="e">
        <f>VLOOKUP(E485,'реестры договоров'!A:C,2,FALSE)</f>
        <v>#N/A</v>
      </c>
      <c r="G485" s="1" t="str">
        <f>IFERROR(LOOKUP(2,1/SEARCH('реестры договоров'!$A$3:$A$380,B485),'реестры договоров'!$B$2:$B$379),"")</f>
        <v/>
      </c>
    </row>
    <row r="486" spans="1:7" x14ac:dyDescent="0.25">
      <c r="A486" s="9"/>
      <c r="B486" s="10" t="s">
        <v>6</v>
      </c>
      <c r="C486" s="12">
        <v>55597.599999999999</v>
      </c>
      <c r="D486" s="1" t="str">
        <f>IF(ISNA(LOOKUP(2,1/SEARCH('реестры договоров'!$A$3:$A$12,B486))),"Не найден в каталоге","Есть")</f>
        <v>Не найден в каталоге</v>
      </c>
      <c r="E486" s="1" t="e">
        <f>LOOKUP(2,1/SEARCH('реестры договоров'!$A$3:$A$380,B486),'реестры договоров'!$A$3:$A$380)</f>
        <v>#N/A</v>
      </c>
      <c r="F486" t="e">
        <f>VLOOKUP(E486,'реестры договоров'!A:C,2,FALSE)</f>
        <v>#N/A</v>
      </c>
      <c r="G486" s="1" t="str">
        <f>IFERROR(LOOKUP(2,1/SEARCH('реестры договоров'!$A$3:$A$380,B486),'реестры договоров'!$B$2:$B$379),"")</f>
        <v/>
      </c>
    </row>
    <row r="487" spans="1:7" x14ac:dyDescent="0.25">
      <c r="A487" s="9"/>
      <c r="B487" s="13" t="s">
        <v>7</v>
      </c>
      <c r="C487" s="12">
        <v>55597.599999999999</v>
      </c>
      <c r="D487" s="1" t="str">
        <f>IF(ISNA(LOOKUP(2,1/SEARCH('реестры договоров'!$A$3:$A$12,B487))),"Не найден в каталоге","Есть")</f>
        <v>Не найден в каталоге</v>
      </c>
      <c r="E487" s="1" t="e">
        <f>LOOKUP(2,1/SEARCH('реестры договоров'!$A$3:$A$380,B487),'реестры договоров'!$A$3:$A$380)</f>
        <v>#N/A</v>
      </c>
      <c r="F487" t="e">
        <f>VLOOKUP(E487,'реестры договоров'!A:C,2,FALSE)</f>
        <v>#N/A</v>
      </c>
      <c r="G487" s="1" t="str">
        <f>IFERROR(LOOKUP(2,1/SEARCH('реестры договоров'!$A$3:$A$380,B487),'реестры договоров'!$B$2:$B$379),"")</f>
        <v/>
      </c>
    </row>
    <row r="488" spans="1:7" x14ac:dyDescent="0.25">
      <c r="A488" s="19"/>
      <c r="B488" s="7" t="s">
        <v>30</v>
      </c>
      <c r="C488" s="20">
        <v>55597.599999999999</v>
      </c>
      <c r="D488" s="1" t="str">
        <f>IF(ISNA(LOOKUP(2,1/SEARCH('реестры договоров'!$A$3:$A$12,B488))),"Не найден в каталоге","Есть")</f>
        <v>Не найден в каталоге</v>
      </c>
      <c r="E488" s="1" t="e">
        <f>LOOKUP(2,1/SEARCH('реестры договоров'!$A$3:$A$380,B488),'реестры договоров'!$A$3:$A$380)</f>
        <v>#N/A</v>
      </c>
      <c r="F488" t="e">
        <f>VLOOKUP(E488,'реестры договоров'!A:C,2,FALSE)</f>
        <v>#N/A</v>
      </c>
      <c r="G488" s="1" t="str">
        <f>IFERROR(LOOKUP(2,1/SEARCH('реестры договоров'!$A$3:$A$380,B488),'реестры договоров'!$B$2:$B$379),"")</f>
        <v/>
      </c>
    </row>
    <row r="489" spans="1:7" x14ac:dyDescent="0.25">
      <c r="A489" s="19"/>
      <c r="B489" s="7" t="s">
        <v>31</v>
      </c>
      <c r="C489" s="8"/>
      <c r="D489" s="1" t="str">
        <f>IF(ISNA(LOOKUP(2,1/SEARCH('реестры договоров'!$A$3:$A$12,B489))),"Не найден в каталоге","Есть")</f>
        <v>Не найден в каталоге</v>
      </c>
      <c r="E489" s="1" t="e">
        <f>LOOKUP(2,1/SEARCH('реестры договоров'!$A$3:$A$380,B489),'реестры договоров'!$A$3:$A$380)</f>
        <v>#N/A</v>
      </c>
      <c r="F489" t="e">
        <f>VLOOKUP(E489,'реестры договоров'!A:C,2,FALSE)</f>
        <v>#N/A</v>
      </c>
      <c r="G489" s="1" t="str">
        <f>IFERROR(LOOKUP(2,1/SEARCH('реестры договоров'!$A$3:$A$380,B489),'реестры договоров'!$B$2:$B$379),"")</f>
        <v/>
      </c>
    </row>
    <row r="490" spans="1:7" x14ac:dyDescent="0.25">
      <c r="A490" s="7" t="s">
        <v>300</v>
      </c>
      <c r="B490" s="7" t="s">
        <v>4</v>
      </c>
      <c r="C490" s="8"/>
      <c r="D490" s="1" t="str">
        <f>IF(ISNA(LOOKUP(2,1/SEARCH('реестры договоров'!$A$3:$A$12,B490))),"Не найден в каталоге","Есть")</f>
        <v>Не найден в каталоге</v>
      </c>
      <c r="E490" s="1" t="e">
        <f>LOOKUP(2,1/SEARCH('реестры договоров'!$A$3:$A$380,B490),'реестры договоров'!$A$3:$A$380)</f>
        <v>#N/A</v>
      </c>
      <c r="F490" t="e">
        <f>VLOOKUP(E490,'реестры договоров'!A:C,2,FALSE)</f>
        <v>#N/A</v>
      </c>
      <c r="G490" s="1" t="str">
        <f>IFERROR(LOOKUP(2,1/SEARCH('реестры договоров'!$A$3:$A$380,B490),'реестры договоров'!$B$2:$B$379),"")</f>
        <v/>
      </c>
    </row>
    <row r="491" spans="1:7" x14ac:dyDescent="0.25">
      <c r="A491" s="9"/>
      <c r="B491" s="10" t="s">
        <v>6</v>
      </c>
      <c r="C491" s="12">
        <v>4797.82</v>
      </c>
      <c r="D491" s="1" t="str">
        <f>IF(ISNA(LOOKUP(2,1/SEARCH('реестры договоров'!$A$3:$A$12,B491))),"Не найден в каталоге","Есть")</f>
        <v>Не найден в каталоге</v>
      </c>
      <c r="E491" s="1" t="e">
        <f>LOOKUP(2,1/SEARCH('реестры договоров'!$A$3:$A$380,B491),'реестры договоров'!$A$3:$A$380)</f>
        <v>#N/A</v>
      </c>
      <c r="F491" t="e">
        <f>VLOOKUP(E491,'реестры договоров'!A:C,2,FALSE)</f>
        <v>#N/A</v>
      </c>
      <c r="G491" s="1" t="str">
        <f>IFERROR(LOOKUP(2,1/SEARCH('реестры договоров'!$A$3:$A$380,B491),'реестры договоров'!$B$2:$B$379),"")</f>
        <v/>
      </c>
    </row>
    <row r="492" spans="1:7" x14ac:dyDescent="0.25">
      <c r="A492" s="9"/>
      <c r="B492" s="13" t="s">
        <v>7</v>
      </c>
      <c r="C492" s="12">
        <v>4797.82</v>
      </c>
      <c r="D492" s="1" t="str">
        <f>IF(ISNA(LOOKUP(2,1/SEARCH('реестры договоров'!$A$3:$A$12,B492))),"Не найден в каталоге","Есть")</f>
        <v>Не найден в каталоге</v>
      </c>
      <c r="E492" s="1" t="e">
        <f>LOOKUP(2,1/SEARCH('реестры договоров'!$A$3:$A$380,B492),'реестры договоров'!$A$3:$A$380)</f>
        <v>#N/A</v>
      </c>
      <c r="F492" t="e">
        <f>VLOOKUP(E492,'реестры договоров'!A:C,2,FALSE)</f>
        <v>#N/A</v>
      </c>
      <c r="G492" s="1" t="str">
        <f>IFERROR(LOOKUP(2,1/SEARCH('реестры договоров'!$A$3:$A$380,B492),'реестры договоров'!$B$2:$B$379),"")</f>
        <v/>
      </c>
    </row>
    <row r="493" spans="1:7" x14ac:dyDescent="0.25">
      <c r="A493" s="14"/>
      <c r="B493" s="15" t="s">
        <v>248</v>
      </c>
      <c r="C493" s="17">
        <v>4797.82</v>
      </c>
      <c r="D493" s="1" t="str">
        <f>IF(ISNA(LOOKUP(2,1/SEARCH('реестры договоров'!$A$3:$A$12,B493))),"Не найден в каталоге","Есть")</f>
        <v>Не найден в каталоге</v>
      </c>
      <c r="E493" s="1" t="e">
        <f>LOOKUP(2,1/SEARCH('реестры договоров'!$A$3:$A$380,B493),'реестры договоров'!$A$3:$A$380)</f>
        <v>#N/A</v>
      </c>
      <c r="F493" t="e">
        <f>VLOOKUP(E493,'реестры договоров'!A:C,2,FALSE)</f>
        <v>#N/A</v>
      </c>
      <c r="G493" s="1" t="str">
        <f>IFERROR(LOOKUP(2,1/SEARCH('реестры договоров'!$A$3:$A$380,B493),'реестры договоров'!$B$2:$B$379),"")</f>
        <v/>
      </c>
    </row>
    <row r="494" spans="1:7" x14ac:dyDescent="0.25">
      <c r="A494" s="19"/>
      <c r="B494" s="7" t="s">
        <v>30</v>
      </c>
      <c r="C494" s="20">
        <v>4797.82</v>
      </c>
      <c r="D494" s="1" t="str">
        <f>IF(ISNA(LOOKUP(2,1/SEARCH('реестры договоров'!$A$3:$A$12,B494))),"Не найден в каталоге","Есть")</f>
        <v>Не найден в каталоге</v>
      </c>
      <c r="E494" s="1" t="e">
        <f>LOOKUP(2,1/SEARCH('реестры договоров'!$A$3:$A$380,B494),'реестры договоров'!$A$3:$A$380)</f>
        <v>#N/A</v>
      </c>
      <c r="F494" t="e">
        <f>VLOOKUP(E494,'реестры договоров'!A:C,2,FALSE)</f>
        <v>#N/A</v>
      </c>
      <c r="G494" s="1" t="str">
        <f>IFERROR(LOOKUP(2,1/SEARCH('реестры договоров'!$A$3:$A$380,B494),'реестры договоров'!$B$2:$B$379),"")</f>
        <v/>
      </c>
    </row>
    <row r="495" spans="1:7" x14ac:dyDescent="0.25">
      <c r="A495" s="19"/>
      <c r="B495" s="7" t="s">
        <v>31</v>
      </c>
      <c r="C495" s="8"/>
      <c r="D495" s="1" t="str">
        <f>IF(ISNA(LOOKUP(2,1/SEARCH('реестры договоров'!$A$3:$A$12,B495))),"Не найден в каталоге","Есть")</f>
        <v>Не найден в каталоге</v>
      </c>
      <c r="E495" s="1" t="e">
        <f>LOOKUP(2,1/SEARCH('реестры договоров'!$A$3:$A$380,B495),'реестры договоров'!$A$3:$A$380)</f>
        <v>#N/A</v>
      </c>
      <c r="F495" t="e">
        <f>VLOOKUP(E495,'реестры договоров'!A:C,2,FALSE)</f>
        <v>#N/A</v>
      </c>
      <c r="G495" s="1" t="str">
        <f>IFERROR(LOOKUP(2,1/SEARCH('реестры договоров'!$A$3:$A$380,B495),'реестры договоров'!$B$2:$B$379),"")</f>
        <v/>
      </c>
    </row>
    <row r="496" spans="1:7" x14ac:dyDescent="0.25">
      <c r="A496" s="7" t="s">
        <v>301</v>
      </c>
      <c r="B496" s="7" t="s">
        <v>4</v>
      </c>
      <c r="C496" s="8"/>
      <c r="D496" s="1" t="str">
        <f>IF(ISNA(LOOKUP(2,1/SEARCH('реестры договоров'!$A$3:$A$12,B496))),"Не найден в каталоге","Есть")</f>
        <v>Не найден в каталоге</v>
      </c>
      <c r="E496" s="1" t="e">
        <f>LOOKUP(2,1/SEARCH('реестры договоров'!$A$3:$A$380,B496),'реестры договоров'!$A$3:$A$380)</f>
        <v>#N/A</v>
      </c>
      <c r="F496" t="e">
        <f>VLOOKUP(E496,'реестры договоров'!A:C,2,FALSE)</f>
        <v>#N/A</v>
      </c>
      <c r="G496" s="1" t="str">
        <f>IFERROR(LOOKUP(2,1/SEARCH('реестры договоров'!$A$3:$A$380,B496),'реестры договоров'!$B$2:$B$379),"")</f>
        <v/>
      </c>
    </row>
    <row r="497" spans="1:7" x14ac:dyDescent="0.25">
      <c r="A497" s="9"/>
      <c r="B497" s="10" t="s">
        <v>6</v>
      </c>
      <c r="C497" s="12">
        <v>184000</v>
      </c>
      <c r="D497" s="1" t="str">
        <f>IF(ISNA(LOOKUP(2,1/SEARCH('реестры договоров'!$A$3:$A$12,B497))),"Не найден в каталоге","Есть")</f>
        <v>Не найден в каталоге</v>
      </c>
      <c r="E497" s="1" t="e">
        <f>LOOKUP(2,1/SEARCH('реестры договоров'!$A$3:$A$380,B497),'реестры договоров'!$A$3:$A$380)</f>
        <v>#N/A</v>
      </c>
      <c r="F497" t="e">
        <f>VLOOKUP(E497,'реестры договоров'!A:C,2,FALSE)</f>
        <v>#N/A</v>
      </c>
      <c r="G497" s="1" t="str">
        <f>IFERROR(LOOKUP(2,1/SEARCH('реестры договоров'!$A$3:$A$380,B497),'реестры договоров'!$B$2:$B$379),"")</f>
        <v/>
      </c>
    </row>
    <row r="498" spans="1:7" x14ac:dyDescent="0.25">
      <c r="A498" s="9"/>
      <c r="B498" s="13" t="s">
        <v>7</v>
      </c>
      <c r="C498" s="12">
        <v>184000</v>
      </c>
      <c r="D498" s="1" t="str">
        <f>IF(ISNA(LOOKUP(2,1/SEARCH('реестры договоров'!$A$3:$A$12,B498))),"Не найден в каталоге","Есть")</f>
        <v>Не найден в каталоге</v>
      </c>
      <c r="E498" s="1" t="e">
        <f>LOOKUP(2,1/SEARCH('реестры договоров'!$A$3:$A$380,B498),'реестры договоров'!$A$3:$A$380)</f>
        <v>#N/A</v>
      </c>
      <c r="F498" t="e">
        <f>VLOOKUP(E498,'реестры договоров'!A:C,2,FALSE)</f>
        <v>#N/A</v>
      </c>
      <c r="G498" s="1" t="str">
        <f>IFERROR(LOOKUP(2,1/SEARCH('реестры договоров'!$A$3:$A$380,B498),'реестры договоров'!$B$2:$B$379),"")</f>
        <v/>
      </c>
    </row>
    <row r="499" spans="1:7" x14ac:dyDescent="0.25">
      <c r="A499" s="14"/>
      <c r="B499" s="15" t="s">
        <v>121</v>
      </c>
      <c r="C499" s="17">
        <v>184000</v>
      </c>
      <c r="D499" s="1" t="str">
        <f>IF(ISNA(LOOKUP(2,1/SEARCH('реестры договоров'!$A$3:$A$12,B499))),"Не найден в каталоге","Есть")</f>
        <v>Не найден в каталоге</v>
      </c>
      <c r="E499" s="1" t="e">
        <f>LOOKUP(2,1/SEARCH('реестры договоров'!$A$3:$A$380,B499),'реестры договоров'!$A$3:$A$380)</f>
        <v>#N/A</v>
      </c>
      <c r="F499" t="e">
        <f>VLOOKUP(E499,'реестры договоров'!A:C,2,FALSE)</f>
        <v>#N/A</v>
      </c>
      <c r="G499" s="1" t="str">
        <f>IFERROR(LOOKUP(2,1/SEARCH('реестры договоров'!$A$3:$A$380,B499),'реестры договоров'!$B$2:$B$379),"")</f>
        <v/>
      </c>
    </row>
    <row r="500" spans="1:7" x14ac:dyDescent="0.25">
      <c r="A500" s="19"/>
      <c r="B500" s="7" t="s">
        <v>30</v>
      </c>
      <c r="C500" s="20">
        <v>184000</v>
      </c>
      <c r="D500" s="1" t="str">
        <f>IF(ISNA(LOOKUP(2,1/SEARCH('реестры договоров'!$A$3:$A$12,B500))),"Не найден в каталоге","Есть")</f>
        <v>Не найден в каталоге</v>
      </c>
      <c r="E500" s="1" t="e">
        <f>LOOKUP(2,1/SEARCH('реестры договоров'!$A$3:$A$380,B500),'реестры договоров'!$A$3:$A$380)</f>
        <v>#N/A</v>
      </c>
      <c r="F500" t="e">
        <f>VLOOKUP(E500,'реестры договоров'!A:C,2,FALSE)</f>
        <v>#N/A</v>
      </c>
      <c r="G500" s="1" t="str">
        <f>IFERROR(LOOKUP(2,1/SEARCH('реестры договоров'!$A$3:$A$380,B500),'реестры договоров'!$B$2:$B$379),"")</f>
        <v/>
      </c>
    </row>
    <row r="501" spans="1:7" x14ac:dyDescent="0.25">
      <c r="A501" s="19"/>
      <c r="B501" s="7" t="s">
        <v>31</v>
      </c>
      <c r="C501" s="8"/>
      <c r="D501" s="1" t="str">
        <f>IF(ISNA(LOOKUP(2,1/SEARCH('реестры договоров'!$A$3:$A$12,B501))),"Не найден в каталоге","Есть")</f>
        <v>Не найден в каталоге</v>
      </c>
      <c r="E501" s="1" t="e">
        <f>LOOKUP(2,1/SEARCH('реестры договоров'!$A$3:$A$380,B501),'реестры договоров'!$A$3:$A$380)</f>
        <v>#N/A</v>
      </c>
      <c r="F501" t="e">
        <f>VLOOKUP(E501,'реестры договоров'!A:C,2,FALSE)</f>
        <v>#N/A</v>
      </c>
      <c r="G501" s="1" t="str">
        <f>IFERROR(LOOKUP(2,1/SEARCH('реестры договоров'!$A$3:$A$380,B501),'реестры договоров'!$B$2:$B$379),"")</f>
        <v/>
      </c>
    </row>
    <row r="502" spans="1:7" x14ac:dyDescent="0.25">
      <c r="A502" s="7" t="s">
        <v>302</v>
      </c>
      <c r="B502" s="7" t="s">
        <v>4</v>
      </c>
      <c r="C502" s="8"/>
      <c r="D502" s="1" t="str">
        <f>IF(ISNA(LOOKUP(2,1/SEARCH('реестры договоров'!$A$3:$A$12,B502))),"Не найден в каталоге","Есть")</f>
        <v>Не найден в каталоге</v>
      </c>
      <c r="E502" s="1" t="e">
        <f>LOOKUP(2,1/SEARCH('реестры договоров'!$A$3:$A$380,B502),'реестры договоров'!$A$3:$A$380)</f>
        <v>#N/A</v>
      </c>
      <c r="F502" t="e">
        <f>VLOOKUP(E502,'реестры договоров'!A:C,2,FALSE)</f>
        <v>#N/A</v>
      </c>
      <c r="G502" s="1" t="str">
        <f>IFERROR(LOOKUP(2,1/SEARCH('реестры договоров'!$A$3:$A$380,B502),'реестры договоров'!$B$2:$B$379),"")</f>
        <v/>
      </c>
    </row>
    <row r="503" spans="1:7" x14ac:dyDescent="0.25">
      <c r="A503" s="9"/>
      <c r="B503" s="10" t="s">
        <v>6</v>
      </c>
      <c r="C503" s="12">
        <v>115440</v>
      </c>
      <c r="D503" s="1" t="str">
        <f>IF(ISNA(LOOKUP(2,1/SEARCH('реестры договоров'!$A$3:$A$12,B503))),"Не найден в каталоге","Есть")</f>
        <v>Не найден в каталоге</v>
      </c>
      <c r="E503" s="1" t="e">
        <f>LOOKUP(2,1/SEARCH('реестры договоров'!$A$3:$A$380,B503),'реестры договоров'!$A$3:$A$380)</f>
        <v>#N/A</v>
      </c>
      <c r="F503" t="e">
        <f>VLOOKUP(E503,'реестры договоров'!A:C,2,FALSE)</f>
        <v>#N/A</v>
      </c>
      <c r="G503" s="1" t="str">
        <f>IFERROR(LOOKUP(2,1/SEARCH('реестры договоров'!$A$3:$A$380,B503),'реестры договоров'!$B$2:$B$379),"")</f>
        <v/>
      </c>
    </row>
    <row r="504" spans="1:7" x14ac:dyDescent="0.25">
      <c r="A504" s="9"/>
      <c r="B504" s="13" t="s">
        <v>7</v>
      </c>
      <c r="C504" s="12">
        <v>115440</v>
      </c>
      <c r="D504" s="1" t="str">
        <f>IF(ISNA(LOOKUP(2,1/SEARCH('реестры договоров'!$A$3:$A$12,B504))),"Не найден в каталоге","Есть")</f>
        <v>Не найден в каталоге</v>
      </c>
      <c r="E504" s="1" t="e">
        <f>LOOKUP(2,1/SEARCH('реестры договоров'!$A$3:$A$380,B504),'реестры договоров'!$A$3:$A$380)</f>
        <v>#N/A</v>
      </c>
      <c r="F504" t="e">
        <f>VLOOKUP(E504,'реестры договоров'!A:C,2,FALSE)</f>
        <v>#N/A</v>
      </c>
      <c r="G504" s="1" t="str">
        <f>IFERROR(LOOKUP(2,1/SEARCH('реестры договоров'!$A$3:$A$380,B504),'реестры договоров'!$B$2:$B$379),"")</f>
        <v/>
      </c>
    </row>
    <row r="505" spans="1:7" x14ac:dyDescent="0.25">
      <c r="A505" s="14"/>
      <c r="B505" s="15" t="s">
        <v>303</v>
      </c>
      <c r="C505" s="17">
        <v>115440</v>
      </c>
      <c r="D505" s="1" t="str">
        <f>IF(ISNA(LOOKUP(2,1/SEARCH('реестры договоров'!$A$3:$A$12,B505))),"Не найден в каталоге","Есть")</f>
        <v>Не найден в каталоге</v>
      </c>
      <c r="E505" s="1" t="e">
        <f>LOOKUP(2,1/SEARCH('реестры договоров'!$A$3:$A$380,B505),'реестры договоров'!$A$3:$A$380)</f>
        <v>#N/A</v>
      </c>
      <c r="F505" t="e">
        <f>VLOOKUP(E505,'реестры договоров'!A:C,2,FALSE)</f>
        <v>#N/A</v>
      </c>
      <c r="G505" s="1" t="str">
        <f>IFERROR(LOOKUP(2,1/SEARCH('реестры договоров'!$A$3:$A$380,B505),'реестры договоров'!$B$2:$B$379),"")</f>
        <v/>
      </c>
    </row>
    <row r="506" spans="1:7" x14ac:dyDescent="0.25">
      <c r="A506" s="19"/>
      <c r="B506" s="7" t="s">
        <v>30</v>
      </c>
      <c r="C506" s="20">
        <v>115440</v>
      </c>
      <c r="D506" s="1" t="str">
        <f>IF(ISNA(LOOKUP(2,1/SEARCH('реестры договоров'!$A$3:$A$12,B506))),"Не найден в каталоге","Есть")</f>
        <v>Не найден в каталоге</v>
      </c>
      <c r="E506" s="1" t="e">
        <f>LOOKUP(2,1/SEARCH('реестры договоров'!$A$3:$A$380,B506),'реестры договоров'!$A$3:$A$380)</f>
        <v>#N/A</v>
      </c>
      <c r="F506" t="e">
        <f>VLOOKUP(E506,'реестры договоров'!A:C,2,FALSE)</f>
        <v>#N/A</v>
      </c>
      <c r="G506" s="1" t="str">
        <f>IFERROR(LOOKUP(2,1/SEARCH('реестры договоров'!$A$3:$A$380,B506),'реестры договоров'!$B$2:$B$379),"")</f>
        <v/>
      </c>
    </row>
    <row r="507" spans="1:7" x14ac:dyDescent="0.25">
      <c r="A507" s="19"/>
      <c r="B507" s="7" t="s">
        <v>31</v>
      </c>
      <c r="C507" s="8"/>
      <c r="D507" s="1" t="str">
        <f>IF(ISNA(LOOKUP(2,1/SEARCH('реестры договоров'!$A$3:$A$12,B507))),"Не найден в каталоге","Есть")</f>
        <v>Не найден в каталоге</v>
      </c>
      <c r="E507" s="1" t="e">
        <f>LOOKUP(2,1/SEARCH('реестры договоров'!$A$3:$A$380,B507),'реестры договоров'!$A$3:$A$380)</f>
        <v>#N/A</v>
      </c>
      <c r="F507" t="e">
        <f>VLOOKUP(E507,'реестры договоров'!A:C,2,FALSE)</f>
        <v>#N/A</v>
      </c>
      <c r="G507" s="1" t="str">
        <f>IFERROR(LOOKUP(2,1/SEARCH('реестры договоров'!$A$3:$A$380,B507),'реестры договоров'!$B$2:$B$379),"")</f>
        <v/>
      </c>
    </row>
    <row r="508" spans="1:7" x14ac:dyDescent="0.25">
      <c r="A508" s="7" t="s">
        <v>304</v>
      </c>
      <c r="B508" s="7" t="s">
        <v>4</v>
      </c>
      <c r="C508" s="8"/>
      <c r="D508" s="1" t="str">
        <f>IF(ISNA(LOOKUP(2,1/SEARCH('реестры договоров'!$A$3:$A$12,B508))),"Не найден в каталоге","Есть")</f>
        <v>Не найден в каталоге</v>
      </c>
      <c r="E508" s="1" t="e">
        <f>LOOKUP(2,1/SEARCH('реестры договоров'!$A$3:$A$380,B508),'реестры договоров'!$A$3:$A$380)</f>
        <v>#N/A</v>
      </c>
      <c r="F508" t="e">
        <f>VLOOKUP(E508,'реестры договоров'!A:C,2,FALSE)</f>
        <v>#N/A</v>
      </c>
      <c r="G508" s="1" t="str">
        <f>IFERROR(LOOKUP(2,1/SEARCH('реестры договоров'!$A$3:$A$380,B508),'реестры договоров'!$B$2:$B$379),"")</f>
        <v/>
      </c>
    </row>
    <row r="509" spans="1:7" x14ac:dyDescent="0.25">
      <c r="A509" s="9"/>
      <c r="B509" s="10" t="s">
        <v>6</v>
      </c>
      <c r="C509" s="11"/>
      <c r="D509" s="1" t="str">
        <f>IF(ISNA(LOOKUP(2,1/SEARCH('реестры договоров'!$A$3:$A$12,B509))),"Не найден в каталоге","Есть")</f>
        <v>Не найден в каталоге</v>
      </c>
      <c r="E509" s="1" t="e">
        <f>LOOKUP(2,1/SEARCH('реестры договоров'!$A$3:$A$380,B509),'реестры договоров'!$A$3:$A$380)</f>
        <v>#N/A</v>
      </c>
      <c r="F509" t="e">
        <f>VLOOKUP(E509,'реестры договоров'!A:C,2,FALSE)</f>
        <v>#N/A</v>
      </c>
      <c r="G509" s="1" t="str">
        <f>IFERROR(LOOKUP(2,1/SEARCH('реестры договоров'!$A$3:$A$380,B509),'реестры договоров'!$B$2:$B$379),"")</f>
        <v/>
      </c>
    </row>
    <row r="510" spans="1:7" x14ac:dyDescent="0.25">
      <c r="A510" s="9"/>
      <c r="B510" s="13" t="s">
        <v>7</v>
      </c>
      <c r="C510" s="11"/>
      <c r="D510" s="1" t="str">
        <f>IF(ISNA(LOOKUP(2,1/SEARCH('реестры договоров'!$A$3:$A$12,B510))),"Не найден в каталоге","Есть")</f>
        <v>Не найден в каталоге</v>
      </c>
      <c r="E510" s="1" t="e">
        <f>LOOKUP(2,1/SEARCH('реестры договоров'!$A$3:$A$380,B510),'реестры договоров'!$A$3:$A$380)</f>
        <v>#N/A</v>
      </c>
      <c r="F510" t="e">
        <f>VLOOKUP(E510,'реестры договоров'!A:C,2,FALSE)</f>
        <v>#N/A</v>
      </c>
      <c r="G510" s="1" t="str">
        <f>IFERROR(LOOKUP(2,1/SEARCH('реестры договоров'!$A$3:$A$380,B510),'реестры договоров'!$B$2:$B$379),"")</f>
        <v/>
      </c>
    </row>
    <row r="511" spans="1:7" x14ac:dyDescent="0.25">
      <c r="A511" s="14"/>
      <c r="B511" s="15" t="s">
        <v>280</v>
      </c>
      <c r="C511" s="16"/>
      <c r="D511" s="1" t="str">
        <f>IF(ISNA(LOOKUP(2,1/SEARCH('реестры договоров'!$A$3:$A$12,B511))),"Не найден в каталоге","Есть")</f>
        <v>Не найден в каталоге</v>
      </c>
      <c r="E511" s="1" t="e">
        <f>LOOKUP(2,1/SEARCH('реестры договоров'!$A$3:$A$380,B511),'реестры договоров'!$A$3:$A$380)</f>
        <v>#N/A</v>
      </c>
      <c r="F511" t="e">
        <f>VLOOKUP(E511,'реестры договоров'!A:C,2,FALSE)</f>
        <v>#N/A</v>
      </c>
      <c r="G511" s="1" t="str">
        <f>IFERROR(LOOKUP(2,1/SEARCH('реестры договоров'!$A$3:$A$380,B511),'реестры договоров'!$B$2:$B$379),"")</f>
        <v/>
      </c>
    </row>
    <row r="512" spans="1:7" x14ac:dyDescent="0.25">
      <c r="A512" s="19"/>
      <c r="B512" s="7" t="s">
        <v>30</v>
      </c>
      <c r="C512" s="8"/>
      <c r="D512" s="1" t="str">
        <f>IF(ISNA(LOOKUP(2,1/SEARCH('реестры договоров'!$A$3:$A$12,B512))),"Не найден в каталоге","Есть")</f>
        <v>Не найден в каталоге</v>
      </c>
      <c r="E512" s="1" t="e">
        <f>LOOKUP(2,1/SEARCH('реестры договоров'!$A$3:$A$380,B512),'реестры договоров'!$A$3:$A$380)</f>
        <v>#N/A</v>
      </c>
      <c r="F512" t="e">
        <f>VLOOKUP(E512,'реестры договоров'!A:C,2,FALSE)</f>
        <v>#N/A</v>
      </c>
      <c r="G512" s="1" t="str">
        <f>IFERROR(LOOKUP(2,1/SEARCH('реестры договоров'!$A$3:$A$380,B512),'реестры договоров'!$B$2:$B$379),"")</f>
        <v/>
      </c>
    </row>
    <row r="513" spans="1:7" x14ac:dyDescent="0.25">
      <c r="A513" s="19"/>
      <c r="B513" s="7" t="s">
        <v>31</v>
      </c>
      <c r="C513" s="8"/>
      <c r="D513" s="1" t="str">
        <f>IF(ISNA(LOOKUP(2,1/SEARCH('реестры договоров'!$A$3:$A$12,B513))),"Не найден в каталоге","Есть")</f>
        <v>Не найден в каталоге</v>
      </c>
      <c r="E513" s="1" t="e">
        <f>LOOKUP(2,1/SEARCH('реестры договоров'!$A$3:$A$380,B513),'реестры договоров'!$A$3:$A$380)</f>
        <v>#N/A</v>
      </c>
      <c r="F513" t="e">
        <f>VLOOKUP(E513,'реестры договоров'!A:C,2,FALSE)</f>
        <v>#N/A</v>
      </c>
      <c r="G513" s="1" t="str">
        <f>IFERROR(LOOKUP(2,1/SEARCH('реестры договоров'!$A$3:$A$380,B513),'реестры договоров'!$B$2:$B$379),"")</f>
        <v/>
      </c>
    </row>
    <row r="514" spans="1:7" x14ac:dyDescent="0.25">
      <c r="A514" s="7" t="s">
        <v>305</v>
      </c>
      <c r="B514" s="7" t="s">
        <v>4</v>
      </c>
      <c r="C514" s="8"/>
      <c r="D514" s="1" t="str">
        <f>IF(ISNA(LOOKUP(2,1/SEARCH('реестры договоров'!$A$3:$A$12,B514))),"Не найден в каталоге","Есть")</f>
        <v>Не найден в каталоге</v>
      </c>
      <c r="E514" s="1" t="e">
        <f>LOOKUP(2,1/SEARCH('реестры договоров'!$A$3:$A$380,B514),'реестры договоров'!$A$3:$A$380)</f>
        <v>#N/A</v>
      </c>
      <c r="F514" t="e">
        <f>VLOOKUP(E514,'реестры договоров'!A:C,2,FALSE)</f>
        <v>#N/A</v>
      </c>
      <c r="G514" s="1" t="str">
        <f>IFERROR(LOOKUP(2,1/SEARCH('реестры договоров'!$A$3:$A$380,B514),'реестры договоров'!$B$2:$B$379),"")</f>
        <v/>
      </c>
    </row>
    <row r="515" spans="1:7" x14ac:dyDescent="0.25">
      <c r="A515" s="9"/>
      <c r="B515" s="10" t="s">
        <v>6</v>
      </c>
      <c r="C515" s="12">
        <v>222270</v>
      </c>
      <c r="D515" s="1" t="str">
        <f>IF(ISNA(LOOKUP(2,1/SEARCH('реестры договоров'!$A$3:$A$12,B515))),"Не найден в каталоге","Есть")</f>
        <v>Не найден в каталоге</v>
      </c>
      <c r="E515" s="1" t="e">
        <f>LOOKUP(2,1/SEARCH('реестры договоров'!$A$3:$A$380,B515),'реестры договоров'!$A$3:$A$380)</f>
        <v>#N/A</v>
      </c>
      <c r="F515" t="e">
        <f>VLOOKUP(E515,'реестры договоров'!A:C,2,FALSE)</f>
        <v>#N/A</v>
      </c>
      <c r="G515" s="1" t="str">
        <f>IFERROR(LOOKUP(2,1/SEARCH('реестры договоров'!$A$3:$A$380,B515),'реестры договоров'!$B$2:$B$379),"")</f>
        <v/>
      </c>
    </row>
    <row r="516" spans="1:7" x14ac:dyDescent="0.25">
      <c r="A516" s="9"/>
      <c r="B516" s="13" t="s">
        <v>7</v>
      </c>
      <c r="C516" s="12">
        <v>222270</v>
      </c>
      <c r="D516" s="1" t="str">
        <f>IF(ISNA(LOOKUP(2,1/SEARCH('реестры договоров'!$A$3:$A$12,B516))),"Не найден в каталоге","Есть")</f>
        <v>Не найден в каталоге</v>
      </c>
      <c r="E516" s="1" t="e">
        <f>LOOKUP(2,1/SEARCH('реестры договоров'!$A$3:$A$380,B516),'реестры договоров'!$A$3:$A$380)</f>
        <v>#N/A</v>
      </c>
      <c r="F516" t="e">
        <f>VLOOKUP(E516,'реестры договоров'!A:C,2,FALSE)</f>
        <v>#N/A</v>
      </c>
      <c r="G516" s="1" t="str">
        <f>IFERROR(LOOKUP(2,1/SEARCH('реестры договоров'!$A$3:$A$380,B516),'реестры договоров'!$B$2:$B$379),"")</f>
        <v/>
      </c>
    </row>
    <row r="517" spans="1:7" x14ac:dyDescent="0.25">
      <c r="A517" s="14"/>
      <c r="B517" s="15" t="s">
        <v>85</v>
      </c>
      <c r="C517" s="17">
        <v>11260</v>
      </c>
      <c r="D517" s="1" t="str">
        <f>IF(ISNA(LOOKUP(2,1/SEARCH('реестры договоров'!$A$3:$A$12,B517))),"Не найден в каталоге","Есть")</f>
        <v>Не найден в каталоге</v>
      </c>
      <c r="E517" s="1" t="e">
        <f>LOOKUP(2,1/SEARCH('реестры договоров'!$A$3:$A$380,B517),'реестры договоров'!$A$3:$A$380)</f>
        <v>#N/A</v>
      </c>
      <c r="F517" t="e">
        <f>VLOOKUP(E517,'реестры договоров'!A:C,2,FALSE)</f>
        <v>#N/A</v>
      </c>
      <c r="G517" s="1" t="str">
        <f>IFERROR(LOOKUP(2,1/SEARCH('реестры договоров'!$A$3:$A$380,B517),'реестры договоров'!$B$2:$B$379),"")</f>
        <v/>
      </c>
    </row>
    <row r="518" spans="1:7" x14ac:dyDescent="0.25">
      <c r="A518" s="19"/>
      <c r="B518" s="7" t="s">
        <v>30</v>
      </c>
      <c r="C518" s="20">
        <v>222270</v>
      </c>
      <c r="D518" s="1" t="str">
        <f>IF(ISNA(LOOKUP(2,1/SEARCH('реестры договоров'!$A$3:$A$12,B518))),"Не найден в каталоге","Есть")</f>
        <v>Не найден в каталоге</v>
      </c>
      <c r="E518" s="1" t="e">
        <f>LOOKUP(2,1/SEARCH('реестры договоров'!$A$3:$A$380,B518),'реестры договоров'!$A$3:$A$380)</f>
        <v>#N/A</v>
      </c>
      <c r="F518" t="e">
        <f>VLOOKUP(E518,'реестры договоров'!A:C,2,FALSE)</f>
        <v>#N/A</v>
      </c>
      <c r="G518" s="1" t="str">
        <f>IFERROR(LOOKUP(2,1/SEARCH('реестры договоров'!$A$3:$A$380,B518),'реестры договоров'!$B$2:$B$379),"")</f>
        <v/>
      </c>
    </row>
    <row r="519" spans="1:7" x14ac:dyDescent="0.25">
      <c r="A519" s="19"/>
      <c r="B519" s="7" t="s">
        <v>31</v>
      </c>
      <c r="C519" s="8"/>
      <c r="D519" s="1" t="str">
        <f>IF(ISNA(LOOKUP(2,1/SEARCH('реестры договоров'!$A$3:$A$12,B519))),"Не найден в каталоге","Есть")</f>
        <v>Не найден в каталоге</v>
      </c>
      <c r="E519" s="1" t="e">
        <f>LOOKUP(2,1/SEARCH('реестры договоров'!$A$3:$A$380,B519),'реестры договоров'!$A$3:$A$380)</f>
        <v>#N/A</v>
      </c>
      <c r="F519" t="e">
        <f>VLOOKUP(E519,'реестры договоров'!A:C,2,FALSE)</f>
        <v>#N/A</v>
      </c>
      <c r="G519" s="1" t="str">
        <f>IFERROR(LOOKUP(2,1/SEARCH('реестры договоров'!$A$3:$A$380,B519),'реестры договоров'!$B$2:$B$379),"")</f>
        <v/>
      </c>
    </row>
    <row r="520" spans="1:7" x14ac:dyDescent="0.25">
      <c r="A520" s="7" t="s">
        <v>307</v>
      </c>
      <c r="B520" s="7" t="s">
        <v>4</v>
      </c>
      <c r="C520" s="8"/>
      <c r="D520" s="1" t="str">
        <f>IF(ISNA(LOOKUP(2,1/SEARCH('реестры договоров'!$A$3:$A$12,B520))),"Не найден в каталоге","Есть")</f>
        <v>Не найден в каталоге</v>
      </c>
      <c r="E520" s="1" t="e">
        <f>LOOKUP(2,1/SEARCH('реестры договоров'!$A$3:$A$380,B520),'реестры договоров'!$A$3:$A$380)</f>
        <v>#N/A</v>
      </c>
      <c r="F520" t="e">
        <f>VLOOKUP(E520,'реестры договоров'!A:C,2,FALSE)</f>
        <v>#N/A</v>
      </c>
      <c r="G520" s="1" t="str">
        <f>IFERROR(LOOKUP(2,1/SEARCH('реестры договоров'!$A$3:$A$380,B520),'реестры договоров'!$B$2:$B$379),"")</f>
        <v/>
      </c>
    </row>
    <row r="521" spans="1:7" x14ac:dyDescent="0.25">
      <c r="A521" s="9"/>
      <c r="B521" s="10" t="s">
        <v>6</v>
      </c>
      <c r="C521" s="12">
        <v>25484</v>
      </c>
      <c r="D521" s="1" t="str">
        <f>IF(ISNA(LOOKUP(2,1/SEARCH('реестры договоров'!$A$3:$A$12,B521))),"Не найден в каталоге","Есть")</f>
        <v>Не найден в каталоге</v>
      </c>
      <c r="E521" s="1" t="e">
        <f>LOOKUP(2,1/SEARCH('реестры договоров'!$A$3:$A$380,B521),'реестры договоров'!$A$3:$A$380)</f>
        <v>#N/A</v>
      </c>
      <c r="F521" t="e">
        <f>VLOOKUP(E521,'реестры договоров'!A:C,2,FALSE)</f>
        <v>#N/A</v>
      </c>
      <c r="G521" s="1" t="str">
        <f>IFERROR(LOOKUP(2,1/SEARCH('реестры договоров'!$A$3:$A$380,B521),'реестры договоров'!$B$2:$B$379),"")</f>
        <v/>
      </c>
    </row>
    <row r="522" spans="1:7" x14ac:dyDescent="0.25">
      <c r="A522" s="9"/>
      <c r="B522" s="13" t="s">
        <v>7</v>
      </c>
      <c r="C522" s="12">
        <v>25484</v>
      </c>
      <c r="D522" s="1" t="str">
        <f>IF(ISNA(LOOKUP(2,1/SEARCH('реестры договоров'!$A$3:$A$12,B522))),"Не найден в каталоге","Есть")</f>
        <v>Не найден в каталоге</v>
      </c>
      <c r="E522" s="1" t="e">
        <f>LOOKUP(2,1/SEARCH('реестры договоров'!$A$3:$A$380,B522),'реестры договоров'!$A$3:$A$380)</f>
        <v>#N/A</v>
      </c>
      <c r="F522" t="e">
        <f>VLOOKUP(E522,'реестры договоров'!A:C,2,FALSE)</f>
        <v>#N/A</v>
      </c>
      <c r="G522" s="1" t="str">
        <f>IFERROR(LOOKUP(2,1/SEARCH('реестры договоров'!$A$3:$A$380,B522),'реестры договоров'!$B$2:$B$379),"")</f>
        <v/>
      </c>
    </row>
    <row r="523" spans="1:7" x14ac:dyDescent="0.25">
      <c r="A523" s="14"/>
      <c r="B523" s="15" t="s">
        <v>50</v>
      </c>
      <c r="C523" s="17">
        <v>25484</v>
      </c>
      <c r="D523" s="1" t="str">
        <f>IF(ISNA(LOOKUP(2,1/SEARCH('реестры договоров'!$A$3:$A$12,B523))),"Не найден в каталоге","Есть")</f>
        <v>Не найден в каталоге</v>
      </c>
      <c r="E523" s="1" t="e">
        <f>LOOKUP(2,1/SEARCH('реестры договоров'!$A$3:$A$380,B523),'реестры договоров'!$A$3:$A$380)</f>
        <v>#N/A</v>
      </c>
      <c r="F523" t="e">
        <f>VLOOKUP(E523,'реестры договоров'!A:C,2,FALSE)</f>
        <v>#N/A</v>
      </c>
      <c r="G523" s="1" t="str">
        <f>IFERROR(LOOKUP(2,1/SEARCH('реестры договоров'!$A$3:$A$380,B523),'реестры договоров'!$B$2:$B$379),"")</f>
        <v/>
      </c>
    </row>
    <row r="524" spans="1:7" x14ac:dyDescent="0.25">
      <c r="A524" s="19"/>
      <c r="B524" s="7" t="s">
        <v>30</v>
      </c>
      <c r="C524" s="20">
        <v>25484</v>
      </c>
      <c r="D524" s="1" t="str">
        <f>IF(ISNA(LOOKUP(2,1/SEARCH('реестры договоров'!$A$3:$A$12,B524))),"Не найден в каталоге","Есть")</f>
        <v>Не найден в каталоге</v>
      </c>
      <c r="E524" s="1" t="e">
        <f>LOOKUP(2,1/SEARCH('реестры договоров'!$A$3:$A$380,B524),'реестры договоров'!$A$3:$A$380)</f>
        <v>#N/A</v>
      </c>
      <c r="F524" t="e">
        <f>VLOOKUP(E524,'реестры договоров'!A:C,2,FALSE)</f>
        <v>#N/A</v>
      </c>
      <c r="G524" s="1" t="str">
        <f>IFERROR(LOOKUP(2,1/SEARCH('реестры договоров'!$A$3:$A$380,B524),'реестры договоров'!$B$2:$B$379),"")</f>
        <v/>
      </c>
    </row>
    <row r="525" spans="1:7" x14ac:dyDescent="0.25">
      <c r="A525" s="19"/>
      <c r="B525" s="7" t="s">
        <v>31</v>
      </c>
      <c r="C525" s="8"/>
      <c r="D525" s="1" t="str">
        <f>IF(ISNA(LOOKUP(2,1/SEARCH('реестры договоров'!$A$3:$A$12,B525))),"Не найден в каталоге","Есть")</f>
        <v>Не найден в каталоге</v>
      </c>
      <c r="E525" s="1" t="e">
        <f>LOOKUP(2,1/SEARCH('реестры договоров'!$A$3:$A$380,B525),'реестры договоров'!$A$3:$A$380)</f>
        <v>#N/A</v>
      </c>
      <c r="F525" t="e">
        <f>VLOOKUP(E525,'реестры договоров'!A:C,2,FALSE)</f>
        <v>#N/A</v>
      </c>
      <c r="G525" s="1" t="str">
        <f>IFERROR(LOOKUP(2,1/SEARCH('реестры договоров'!$A$3:$A$380,B525),'реестры договоров'!$B$2:$B$379),"")</f>
        <v/>
      </c>
    </row>
    <row r="526" spans="1:7" x14ac:dyDescent="0.25">
      <c r="A526" s="7" t="s">
        <v>308</v>
      </c>
      <c r="B526" s="7" t="s">
        <v>4</v>
      </c>
      <c r="C526" s="8"/>
      <c r="D526" s="1" t="str">
        <f>IF(ISNA(LOOKUP(2,1/SEARCH('реестры договоров'!$A$3:$A$12,B526))),"Не найден в каталоге","Есть")</f>
        <v>Не найден в каталоге</v>
      </c>
      <c r="E526" s="1" t="e">
        <f>LOOKUP(2,1/SEARCH('реестры договоров'!$A$3:$A$380,B526),'реестры договоров'!$A$3:$A$380)</f>
        <v>#N/A</v>
      </c>
      <c r="F526" t="e">
        <f>VLOOKUP(E526,'реестры договоров'!A:C,2,FALSE)</f>
        <v>#N/A</v>
      </c>
      <c r="G526" s="1" t="str">
        <f>IFERROR(LOOKUP(2,1/SEARCH('реестры договоров'!$A$3:$A$380,B526),'реестры договоров'!$B$2:$B$379),"")</f>
        <v/>
      </c>
    </row>
    <row r="527" spans="1:7" x14ac:dyDescent="0.25">
      <c r="A527" s="9"/>
      <c r="B527" s="10" t="s">
        <v>6</v>
      </c>
      <c r="C527" s="12">
        <v>6604669.8499999996</v>
      </c>
      <c r="D527" s="1" t="str">
        <f>IF(ISNA(LOOKUP(2,1/SEARCH('реестры договоров'!$A$3:$A$12,B527))),"Не найден в каталоге","Есть")</f>
        <v>Не найден в каталоге</v>
      </c>
      <c r="E527" s="1" t="e">
        <f>LOOKUP(2,1/SEARCH('реестры договоров'!$A$3:$A$380,B527),'реестры договоров'!$A$3:$A$380)</f>
        <v>#N/A</v>
      </c>
      <c r="F527" t="e">
        <f>VLOOKUP(E527,'реестры договоров'!A:C,2,FALSE)</f>
        <v>#N/A</v>
      </c>
      <c r="G527" s="1" t="str">
        <f>IFERROR(LOOKUP(2,1/SEARCH('реестры договоров'!$A$3:$A$380,B527),'реестры договоров'!$B$2:$B$379),"")</f>
        <v/>
      </c>
    </row>
    <row r="528" spans="1:7" x14ac:dyDescent="0.25">
      <c r="A528" s="9"/>
      <c r="B528" s="13" t="s">
        <v>7</v>
      </c>
      <c r="C528" s="12">
        <v>6604669.8499999996</v>
      </c>
      <c r="D528" s="1" t="str">
        <f>IF(ISNA(LOOKUP(2,1/SEARCH('реестры договоров'!$A$3:$A$12,B528))),"Не найден в каталоге","Есть")</f>
        <v>Не найден в каталоге</v>
      </c>
      <c r="E528" s="1" t="e">
        <f>LOOKUP(2,1/SEARCH('реестры договоров'!$A$3:$A$380,B528),'реестры договоров'!$A$3:$A$380)</f>
        <v>#N/A</v>
      </c>
      <c r="F528" t="e">
        <f>VLOOKUP(E528,'реестры договоров'!A:C,2,FALSE)</f>
        <v>#N/A</v>
      </c>
      <c r="G528" s="1" t="str">
        <f>IFERROR(LOOKUP(2,1/SEARCH('реестры договоров'!$A$3:$A$380,B528),'реестры договоров'!$B$2:$B$379),"")</f>
        <v/>
      </c>
    </row>
    <row r="529" spans="1:7" x14ac:dyDescent="0.25">
      <c r="A529" s="14"/>
      <c r="B529" s="15" t="s">
        <v>50</v>
      </c>
      <c r="C529" s="17">
        <v>20450</v>
      </c>
      <c r="D529" s="1" t="str">
        <f>IF(ISNA(LOOKUP(2,1/SEARCH('реестры договоров'!$A$3:$A$12,B529))),"Не найден в каталоге","Есть")</f>
        <v>Не найден в каталоге</v>
      </c>
      <c r="E529" s="1" t="e">
        <f>LOOKUP(2,1/SEARCH('реестры договоров'!$A$3:$A$380,B529),'реестры договоров'!$A$3:$A$380)</f>
        <v>#N/A</v>
      </c>
      <c r="F529" t="e">
        <f>VLOOKUP(E529,'реестры договоров'!A:C,2,FALSE)</f>
        <v>#N/A</v>
      </c>
      <c r="G529" s="1" t="str">
        <f>IFERROR(LOOKUP(2,1/SEARCH('реестры договоров'!$A$3:$A$380,B529),'реестры договоров'!$B$2:$B$379),"")</f>
        <v/>
      </c>
    </row>
    <row r="530" spans="1:7" x14ac:dyDescent="0.25">
      <c r="A530" s="19"/>
      <c r="B530" s="7" t="s">
        <v>30</v>
      </c>
      <c r="C530" s="20">
        <v>6604669.8499999996</v>
      </c>
      <c r="D530" s="1" t="str">
        <f>IF(ISNA(LOOKUP(2,1/SEARCH('реестры договоров'!$A$3:$A$12,B530))),"Не найден в каталоге","Есть")</f>
        <v>Не найден в каталоге</v>
      </c>
      <c r="E530" s="1" t="e">
        <f>LOOKUP(2,1/SEARCH('реестры договоров'!$A$3:$A$380,B530),'реестры договоров'!$A$3:$A$380)</f>
        <v>#N/A</v>
      </c>
      <c r="F530" t="e">
        <f>VLOOKUP(E530,'реестры договоров'!A:C,2,FALSE)</f>
        <v>#N/A</v>
      </c>
      <c r="G530" s="1" t="str">
        <f>IFERROR(LOOKUP(2,1/SEARCH('реестры договоров'!$A$3:$A$380,B530),'реестры договоров'!$B$2:$B$379),"")</f>
        <v/>
      </c>
    </row>
    <row r="531" spans="1:7" x14ac:dyDescent="0.25">
      <c r="A531" s="19"/>
      <c r="B531" s="7" t="s">
        <v>31</v>
      </c>
      <c r="C531" s="8"/>
      <c r="D531" s="1" t="str">
        <f>IF(ISNA(LOOKUP(2,1/SEARCH('реестры договоров'!$A$3:$A$12,B531))),"Не найден в каталоге","Есть")</f>
        <v>Не найден в каталоге</v>
      </c>
      <c r="E531" s="1" t="e">
        <f>LOOKUP(2,1/SEARCH('реестры договоров'!$A$3:$A$380,B531),'реестры договоров'!$A$3:$A$380)</f>
        <v>#N/A</v>
      </c>
      <c r="F531" t="e">
        <f>VLOOKUP(E531,'реестры договоров'!A:C,2,FALSE)</f>
        <v>#N/A</v>
      </c>
      <c r="G531" s="1" t="str">
        <f>IFERROR(LOOKUP(2,1/SEARCH('реестры договоров'!$A$3:$A$380,B531),'реестры договоров'!$B$2:$B$379),"")</f>
        <v/>
      </c>
    </row>
    <row r="532" spans="1:7" x14ac:dyDescent="0.25">
      <c r="A532" s="7" t="s">
        <v>319</v>
      </c>
      <c r="B532" s="7" t="s">
        <v>4</v>
      </c>
      <c r="C532" s="8"/>
      <c r="D532" s="1" t="str">
        <f>IF(ISNA(LOOKUP(2,1/SEARCH('реестры договоров'!$A$3:$A$12,B532))),"Не найден в каталоге","Есть")</f>
        <v>Не найден в каталоге</v>
      </c>
      <c r="E532" s="1" t="e">
        <f>LOOKUP(2,1/SEARCH('реестры договоров'!$A$3:$A$380,B532),'реестры договоров'!$A$3:$A$380)</f>
        <v>#N/A</v>
      </c>
      <c r="F532" t="e">
        <f>VLOOKUP(E532,'реестры договоров'!A:C,2,FALSE)</f>
        <v>#N/A</v>
      </c>
      <c r="G532" s="1" t="str">
        <f>IFERROR(LOOKUP(2,1/SEARCH('реестры договоров'!$A$3:$A$380,B532),'реестры договоров'!$B$2:$B$379),"")</f>
        <v/>
      </c>
    </row>
    <row r="533" spans="1:7" x14ac:dyDescent="0.25">
      <c r="A533" s="9"/>
      <c r="B533" s="10" t="s">
        <v>6</v>
      </c>
      <c r="C533" s="12">
        <v>302292.24</v>
      </c>
      <c r="D533" s="1" t="str">
        <f>IF(ISNA(LOOKUP(2,1/SEARCH('реестры договоров'!$A$3:$A$12,B533))),"Не найден в каталоге","Есть")</f>
        <v>Не найден в каталоге</v>
      </c>
      <c r="E533" s="1" t="e">
        <f>LOOKUP(2,1/SEARCH('реестры договоров'!$A$3:$A$380,B533),'реестры договоров'!$A$3:$A$380)</f>
        <v>#N/A</v>
      </c>
      <c r="F533" t="e">
        <f>VLOOKUP(E533,'реестры договоров'!A:C,2,FALSE)</f>
        <v>#N/A</v>
      </c>
      <c r="G533" s="1" t="str">
        <f>IFERROR(LOOKUP(2,1/SEARCH('реестры договоров'!$A$3:$A$380,B533),'реестры договоров'!$B$2:$B$379),"")</f>
        <v/>
      </c>
    </row>
    <row r="534" spans="1:7" x14ac:dyDescent="0.25">
      <c r="A534" s="9"/>
      <c r="B534" s="13" t="s">
        <v>7</v>
      </c>
      <c r="C534" s="12">
        <v>302292.24</v>
      </c>
      <c r="D534" s="1" t="str">
        <f>IF(ISNA(LOOKUP(2,1/SEARCH('реестры договоров'!$A$3:$A$12,B534))),"Не найден в каталоге","Есть")</f>
        <v>Не найден в каталоге</v>
      </c>
      <c r="E534" s="1" t="e">
        <f>LOOKUP(2,1/SEARCH('реестры договоров'!$A$3:$A$380,B534),'реестры договоров'!$A$3:$A$380)</f>
        <v>#N/A</v>
      </c>
      <c r="F534" t="e">
        <f>VLOOKUP(E534,'реестры договоров'!A:C,2,FALSE)</f>
        <v>#N/A</v>
      </c>
      <c r="G534" s="1" t="str">
        <f>IFERROR(LOOKUP(2,1/SEARCH('реестры договоров'!$A$3:$A$380,B534),'реестры договоров'!$B$2:$B$379),"")</f>
        <v/>
      </c>
    </row>
    <row r="535" spans="1:7" x14ac:dyDescent="0.25">
      <c r="A535" s="14"/>
      <c r="B535" s="15" t="s">
        <v>189</v>
      </c>
      <c r="C535" s="17">
        <v>302292.24</v>
      </c>
      <c r="D535" s="1" t="str">
        <f>IF(ISNA(LOOKUP(2,1/SEARCH('реестры договоров'!$A$3:$A$12,B535))),"Не найден в каталоге","Есть")</f>
        <v>Не найден в каталоге</v>
      </c>
      <c r="E535" s="1" t="e">
        <f>LOOKUP(2,1/SEARCH('реестры договоров'!$A$3:$A$380,B535),'реестры договоров'!$A$3:$A$380)</f>
        <v>#N/A</v>
      </c>
      <c r="F535" t="e">
        <f>VLOOKUP(E535,'реестры договоров'!A:C,2,FALSE)</f>
        <v>#N/A</v>
      </c>
      <c r="G535" s="1" t="str">
        <f>IFERROR(LOOKUP(2,1/SEARCH('реестры договоров'!$A$3:$A$380,B535),'реестры договоров'!$B$2:$B$379),"")</f>
        <v/>
      </c>
    </row>
    <row r="536" spans="1:7" x14ac:dyDescent="0.25">
      <c r="A536" s="19"/>
      <c r="B536" s="7" t="s">
        <v>30</v>
      </c>
      <c r="C536" s="20">
        <v>302292.24</v>
      </c>
      <c r="D536" s="1" t="str">
        <f>IF(ISNA(LOOKUP(2,1/SEARCH('реестры договоров'!$A$3:$A$12,B536))),"Не найден в каталоге","Есть")</f>
        <v>Не найден в каталоге</v>
      </c>
      <c r="E536" s="1" t="e">
        <f>LOOKUP(2,1/SEARCH('реестры договоров'!$A$3:$A$380,B536),'реестры договоров'!$A$3:$A$380)</f>
        <v>#N/A</v>
      </c>
      <c r="F536" t="e">
        <f>VLOOKUP(E536,'реестры договоров'!A:C,2,FALSE)</f>
        <v>#N/A</v>
      </c>
      <c r="G536" s="1" t="str">
        <f>IFERROR(LOOKUP(2,1/SEARCH('реестры договоров'!$A$3:$A$380,B536),'реестры договоров'!$B$2:$B$379),"")</f>
        <v/>
      </c>
    </row>
    <row r="537" spans="1:7" x14ac:dyDescent="0.25">
      <c r="A537" s="19"/>
      <c r="B537" s="7" t="s">
        <v>31</v>
      </c>
      <c r="C537" s="8"/>
      <c r="D537" s="1" t="str">
        <f>IF(ISNA(LOOKUP(2,1/SEARCH('реестры договоров'!$A$3:$A$12,B537))),"Не найден в каталоге","Есть")</f>
        <v>Не найден в каталоге</v>
      </c>
      <c r="E537" s="1" t="e">
        <f>LOOKUP(2,1/SEARCH('реестры договоров'!$A$3:$A$380,B537),'реестры договоров'!$A$3:$A$380)</f>
        <v>#N/A</v>
      </c>
      <c r="F537" t="e">
        <f>VLOOKUP(E537,'реестры договоров'!A:C,2,FALSE)</f>
        <v>#N/A</v>
      </c>
      <c r="G537" s="1" t="str">
        <f>IFERROR(LOOKUP(2,1/SEARCH('реестры договоров'!$A$3:$A$380,B537),'реестры договоров'!$B$2:$B$379),"")</f>
        <v/>
      </c>
    </row>
    <row r="538" spans="1:7" x14ac:dyDescent="0.25">
      <c r="A538" s="7" t="s">
        <v>320</v>
      </c>
      <c r="B538" s="7" t="s">
        <v>4</v>
      </c>
      <c r="C538" s="8"/>
      <c r="D538" s="1" t="str">
        <f>IF(ISNA(LOOKUP(2,1/SEARCH('реестры договоров'!$A$3:$A$12,B538))),"Не найден в каталоге","Есть")</f>
        <v>Не найден в каталоге</v>
      </c>
      <c r="E538" s="1" t="e">
        <f>LOOKUP(2,1/SEARCH('реестры договоров'!$A$3:$A$380,B538),'реестры договоров'!$A$3:$A$380)</f>
        <v>#N/A</v>
      </c>
      <c r="F538" t="e">
        <f>VLOOKUP(E538,'реестры договоров'!A:C,2,FALSE)</f>
        <v>#N/A</v>
      </c>
      <c r="G538" s="1" t="str">
        <f>IFERROR(LOOKUP(2,1/SEARCH('реестры договоров'!$A$3:$A$380,B538),'реестры договоров'!$B$2:$B$379),"")</f>
        <v/>
      </c>
    </row>
    <row r="539" spans="1:7" x14ac:dyDescent="0.25">
      <c r="A539" s="9"/>
      <c r="B539" s="10" t="s">
        <v>6</v>
      </c>
      <c r="C539" s="12">
        <v>3346350.29</v>
      </c>
      <c r="D539" s="1" t="str">
        <f>IF(ISNA(LOOKUP(2,1/SEARCH('реестры договоров'!$A$3:$A$12,B539))),"Не найден в каталоге","Есть")</f>
        <v>Не найден в каталоге</v>
      </c>
      <c r="E539" s="1" t="e">
        <f>LOOKUP(2,1/SEARCH('реестры договоров'!$A$3:$A$380,B539),'реестры договоров'!$A$3:$A$380)</f>
        <v>#N/A</v>
      </c>
      <c r="F539" t="e">
        <f>VLOOKUP(E539,'реестры договоров'!A:C,2,FALSE)</f>
        <v>#N/A</v>
      </c>
      <c r="G539" s="1" t="str">
        <f>IFERROR(LOOKUP(2,1/SEARCH('реестры договоров'!$A$3:$A$380,B539),'реестры договоров'!$B$2:$B$379),"")</f>
        <v/>
      </c>
    </row>
    <row r="540" spans="1:7" x14ac:dyDescent="0.25">
      <c r="A540" s="9"/>
      <c r="B540" s="13" t="s">
        <v>7</v>
      </c>
      <c r="C540" s="12">
        <v>3346350.29</v>
      </c>
      <c r="D540" s="1" t="str">
        <f>IF(ISNA(LOOKUP(2,1/SEARCH('реестры договоров'!$A$3:$A$12,B540))),"Не найден в каталоге","Есть")</f>
        <v>Не найден в каталоге</v>
      </c>
      <c r="E540" s="1" t="e">
        <f>LOOKUP(2,1/SEARCH('реестры договоров'!$A$3:$A$380,B540),'реестры договоров'!$A$3:$A$380)</f>
        <v>#N/A</v>
      </c>
      <c r="F540" t="e">
        <f>VLOOKUP(E540,'реестры договоров'!A:C,2,FALSE)</f>
        <v>#N/A</v>
      </c>
      <c r="G540" s="1" t="str">
        <f>IFERROR(LOOKUP(2,1/SEARCH('реестры договоров'!$A$3:$A$380,B540),'реестры договоров'!$B$2:$B$379),"")</f>
        <v/>
      </c>
    </row>
    <row r="541" spans="1:7" x14ac:dyDescent="0.25">
      <c r="A541" s="14"/>
      <c r="B541" s="15" t="s">
        <v>50</v>
      </c>
      <c r="C541" s="17">
        <v>17500</v>
      </c>
      <c r="D541" s="1" t="str">
        <f>IF(ISNA(LOOKUP(2,1/SEARCH('реестры договоров'!$A$3:$A$12,B541))),"Не найден в каталоге","Есть")</f>
        <v>Не найден в каталоге</v>
      </c>
      <c r="E541" s="1" t="e">
        <f>LOOKUP(2,1/SEARCH('реестры договоров'!$A$3:$A$380,B541),'реестры договоров'!$A$3:$A$380)</f>
        <v>#N/A</v>
      </c>
      <c r="F541" t="e">
        <f>VLOOKUP(E541,'реестры договоров'!A:C,2,FALSE)</f>
        <v>#N/A</v>
      </c>
      <c r="G541" s="1" t="str">
        <f>IFERROR(LOOKUP(2,1/SEARCH('реестры договоров'!$A$3:$A$380,B541),'реестры договоров'!$B$2:$B$379),"")</f>
        <v/>
      </c>
    </row>
    <row r="542" spans="1:7" x14ac:dyDescent="0.25">
      <c r="A542" s="14"/>
      <c r="B542" s="15" t="s">
        <v>50</v>
      </c>
      <c r="C542" s="17">
        <v>56550</v>
      </c>
      <c r="D542" s="1" t="str">
        <f>IF(ISNA(LOOKUP(2,1/SEARCH('реестры договоров'!$A$3:$A$12,B542))),"Не найден в каталоге","Есть")</f>
        <v>Не найден в каталоге</v>
      </c>
      <c r="E542" s="1" t="e">
        <f>LOOKUP(2,1/SEARCH('реестры договоров'!$A$3:$A$380,B542),'реестры договоров'!$A$3:$A$380)</f>
        <v>#N/A</v>
      </c>
      <c r="F542" t="e">
        <f>VLOOKUP(E542,'реестры договоров'!A:C,2,FALSE)</f>
        <v>#N/A</v>
      </c>
      <c r="G542" s="1" t="str">
        <f>IFERROR(LOOKUP(2,1/SEARCH('реестры договоров'!$A$3:$A$380,B542),'реестры договоров'!$B$2:$B$379),"")</f>
        <v/>
      </c>
    </row>
    <row r="543" spans="1:7" x14ac:dyDescent="0.25">
      <c r="A543" s="14"/>
      <c r="B543" s="15" t="s">
        <v>50</v>
      </c>
      <c r="C543" s="17">
        <v>29000</v>
      </c>
      <c r="D543" s="1" t="str">
        <f>IF(ISNA(LOOKUP(2,1/SEARCH('реестры договоров'!$A$3:$A$12,B543))),"Не найден в каталоге","Есть")</f>
        <v>Не найден в каталоге</v>
      </c>
      <c r="E543" s="1" t="e">
        <f>LOOKUP(2,1/SEARCH('реестры договоров'!$A$3:$A$380,B543),'реестры договоров'!$A$3:$A$380)</f>
        <v>#N/A</v>
      </c>
      <c r="F543" t="e">
        <f>VLOOKUP(E543,'реестры договоров'!A:C,2,FALSE)</f>
        <v>#N/A</v>
      </c>
      <c r="G543" s="1" t="str">
        <f>IFERROR(LOOKUP(2,1/SEARCH('реестры договоров'!$A$3:$A$380,B543),'реестры договоров'!$B$2:$B$379),"")</f>
        <v/>
      </c>
    </row>
    <row r="544" spans="1:7" x14ac:dyDescent="0.25">
      <c r="A544" s="14"/>
      <c r="B544" s="15" t="s">
        <v>50</v>
      </c>
      <c r="C544" s="18">
        <v>500</v>
      </c>
      <c r="D544" s="1" t="str">
        <f>IF(ISNA(LOOKUP(2,1/SEARCH('реестры договоров'!$A$3:$A$12,B544))),"Не найден в каталоге","Есть")</f>
        <v>Не найден в каталоге</v>
      </c>
      <c r="E544" s="1" t="e">
        <f>LOOKUP(2,1/SEARCH('реестры договоров'!$A$3:$A$380,B544),'реестры договоров'!$A$3:$A$380)</f>
        <v>#N/A</v>
      </c>
      <c r="F544" t="e">
        <f>VLOOKUP(E544,'реестры договоров'!A:C,2,FALSE)</f>
        <v>#N/A</v>
      </c>
      <c r="G544" s="1" t="str">
        <f>IFERROR(LOOKUP(2,1/SEARCH('реестры договоров'!$A$3:$A$380,B544),'реестры договоров'!$B$2:$B$379),"")</f>
        <v/>
      </c>
    </row>
    <row r="545" spans="1:7" x14ac:dyDescent="0.25">
      <c r="A545" s="14"/>
      <c r="B545" s="15" t="s">
        <v>336</v>
      </c>
      <c r="C545" s="17">
        <v>242100</v>
      </c>
      <c r="D545" s="1" t="str">
        <f>IF(ISNA(LOOKUP(2,1/SEARCH('реестры договоров'!$A$3:$A$12,B545))),"Не найден в каталоге","Есть")</f>
        <v>Не найден в каталоге</v>
      </c>
      <c r="E545" s="1" t="e">
        <f>LOOKUP(2,1/SEARCH('реестры договоров'!$A$3:$A$380,B545),'реестры договоров'!$A$3:$A$380)</f>
        <v>#N/A</v>
      </c>
      <c r="F545" t="e">
        <f>VLOOKUP(E545,'реестры договоров'!A:C,2,FALSE)</f>
        <v>#N/A</v>
      </c>
      <c r="G545" s="1" t="str">
        <f>IFERROR(LOOKUP(2,1/SEARCH('реестры договоров'!$A$3:$A$380,B545),'реестры договоров'!$B$2:$B$379),"")</f>
        <v/>
      </c>
    </row>
    <row r="546" spans="1:7" x14ac:dyDescent="0.25">
      <c r="A546" s="14"/>
      <c r="B546" s="15" t="s">
        <v>337</v>
      </c>
      <c r="C546" s="17">
        <v>165000</v>
      </c>
      <c r="D546" s="1" t="str">
        <f>IF(ISNA(LOOKUP(2,1/SEARCH('реестры договоров'!$A$3:$A$12,B546))),"Не найден в каталоге","Есть")</f>
        <v>Не найден в каталоге</v>
      </c>
      <c r="E546" s="1" t="e">
        <f>LOOKUP(2,1/SEARCH('реестры договоров'!$A$3:$A$380,B546),'реестры договоров'!$A$3:$A$380)</f>
        <v>#N/A</v>
      </c>
      <c r="F546" t="e">
        <f>VLOOKUP(E546,'реестры договоров'!A:C,2,FALSE)</f>
        <v>#N/A</v>
      </c>
      <c r="G546" s="1" t="str">
        <f>IFERROR(LOOKUP(2,1/SEARCH('реестры договоров'!$A$3:$A$380,B546),'реестры договоров'!$B$2:$B$379),"")</f>
        <v/>
      </c>
    </row>
    <row r="547" spans="1:7" x14ac:dyDescent="0.25">
      <c r="A547" s="14"/>
      <c r="B547" s="15" t="s">
        <v>338</v>
      </c>
      <c r="C547" s="17">
        <v>53500</v>
      </c>
      <c r="D547" s="1" t="str">
        <f>IF(ISNA(LOOKUP(2,1/SEARCH('реестры договоров'!$A$3:$A$12,B547))),"Не найден в каталоге","Есть")</f>
        <v>Не найден в каталоге</v>
      </c>
      <c r="E547" s="1" t="e">
        <f>LOOKUP(2,1/SEARCH('реестры договоров'!$A$3:$A$380,B547),'реестры договоров'!$A$3:$A$380)</f>
        <v>#N/A</v>
      </c>
      <c r="F547" t="e">
        <f>VLOOKUP(E547,'реестры договоров'!A:C,2,FALSE)</f>
        <v>#N/A</v>
      </c>
      <c r="G547" s="1" t="str">
        <f>IFERROR(LOOKUP(2,1/SEARCH('реестры договоров'!$A$3:$A$380,B547),'реестры договоров'!$B$2:$B$379),"")</f>
        <v/>
      </c>
    </row>
    <row r="548" spans="1:7" x14ac:dyDescent="0.25">
      <c r="A548" s="14"/>
      <c r="B548" s="15" t="s">
        <v>339</v>
      </c>
      <c r="C548" s="17">
        <v>23400</v>
      </c>
      <c r="D548" s="1" t="str">
        <f>IF(ISNA(LOOKUP(2,1/SEARCH('реестры договоров'!$A$3:$A$12,B548))),"Не найден в каталоге","Есть")</f>
        <v>Не найден в каталоге</v>
      </c>
      <c r="E548" s="1" t="e">
        <f>LOOKUP(2,1/SEARCH('реестры договоров'!$A$3:$A$380,B548),'реестры договоров'!$A$3:$A$380)</f>
        <v>#N/A</v>
      </c>
      <c r="F548" t="e">
        <f>VLOOKUP(E548,'реестры договоров'!A:C,2,FALSE)</f>
        <v>#N/A</v>
      </c>
      <c r="G548" s="1" t="str">
        <f>IFERROR(LOOKUP(2,1/SEARCH('реестры договоров'!$A$3:$A$380,B548),'реестры договоров'!$B$2:$B$379),"")</f>
        <v/>
      </c>
    </row>
    <row r="549" spans="1:7" x14ac:dyDescent="0.25">
      <c r="A549" s="19"/>
      <c r="B549" s="7" t="s">
        <v>30</v>
      </c>
      <c r="C549" s="20">
        <v>3346350.29</v>
      </c>
      <c r="D549" s="1" t="str">
        <f>IF(ISNA(LOOKUP(2,1/SEARCH('реестры договоров'!$A$3:$A$12,B549))),"Не найден в каталоге","Есть")</f>
        <v>Не найден в каталоге</v>
      </c>
      <c r="E549" s="1" t="e">
        <f>LOOKUP(2,1/SEARCH('реестры договоров'!$A$3:$A$380,B549),'реестры договоров'!$A$3:$A$380)</f>
        <v>#N/A</v>
      </c>
      <c r="F549" t="e">
        <f>VLOOKUP(E549,'реестры договоров'!A:C,2,FALSE)</f>
        <v>#N/A</v>
      </c>
      <c r="G549" s="1" t="str">
        <f>IFERROR(LOOKUP(2,1/SEARCH('реестры договоров'!$A$3:$A$380,B549),'реестры договоров'!$B$2:$B$379),"")</f>
        <v/>
      </c>
    </row>
    <row r="550" spans="1:7" x14ac:dyDescent="0.25">
      <c r="A550" s="19"/>
      <c r="B550" s="7" t="s">
        <v>31</v>
      </c>
      <c r="C550" s="8"/>
      <c r="D550" s="1" t="str">
        <f>IF(ISNA(LOOKUP(2,1/SEARCH('реестры договоров'!$A$3:$A$12,B550))),"Не найден в каталоге","Есть")</f>
        <v>Не найден в каталоге</v>
      </c>
      <c r="E550" s="1" t="e">
        <f>LOOKUP(2,1/SEARCH('реестры договоров'!$A$3:$A$380,B550),'реестры договоров'!$A$3:$A$380)</f>
        <v>#N/A</v>
      </c>
      <c r="F550" t="e">
        <f>VLOOKUP(E550,'реестры договоров'!A:C,2,FALSE)</f>
        <v>#N/A</v>
      </c>
      <c r="G550" s="1" t="str">
        <f>IFERROR(LOOKUP(2,1/SEARCH('реестры договоров'!$A$3:$A$380,B550),'реестры договоров'!$B$2:$B$379),"")</f>
        <v/>
      </c>
    </row>
    <row r="551" spans="1:7" ht="24" x14ac:dyDescent="0.25">
      <c r="A551" s="7" t="s">
        <v>345</v>
      </c>
      <c r="B551" s="7" t="s">
        <v>4</v>
      </c>
      <c r="C551" s="8"/>
      <c r="D551" s="1" t="str">
        <f>IF(ISNA(LOOKUP(2,1/SEARCH('реестры договоров'!$A$3:$A$12,B551))),"Не найден в каталоге","Есть")</f>
        <v>Не найден в каталоге</v>
      </c>
      <c r="E551" s="1" t="e">
        <f>LOOKUP(2,1/SEARCH('реестры договоров'!$A$3:$A$380,B551),'реестры договоров'!$A$3:$A$380)</f>
        <v>#N/A</v>
      </c>
      <c r="F551" t="e">
        <f>VLOOKUP(E551,'реестры договоров'!A:C,2,FALSE)</f>
        <v>#N/A</v>
      </c>
      <c r="G551" s="1" t="str">
        <f>IFERROR(LOOKUP(2,1/SEARCH('реестры договоров'!$A$3:$A$380,B551),'реестры договоров'!$B$2:$B$379),"")</f>
        <v/>
      </c>
    </row>
    <row r="552" spans="1:7" x14ac:dyDescent="0.25">
      <c r="A552" s="9"/>
      <c r="B552" s="10" t="s">
        <v>6</v>
      </c>
      <c r="C552" s="12">
        <v>103472</v>
      </c>
      <c r="D552" s="1" t="str">
        <f>IF(ISNA(LOOKUP(2,1/SEARCH('реестры договоров'!$A$3:$A$12,B552))),"Не найден в каталоге","Есть")</f>
        <v>Не найден в каталоге</v>
      </c>
      <c r="E552" s="1" t="e">
        <f>LOOKUP(2,1/SEARCH('реестры договоров'!$A$3:$A$380,B552),'реестры договоров'!$A$3:$A$380)</f>
        <v>#N/A</v>
      </c>
      <c r="F552" t="e">
        <f>VLOOKUP(E552,'реестры договоров'!A:C,2,FALSE)</f>
        <v>#N/A</v>
      </c>
      <c r="G552" s="1" t="str">
        <f>IFERROR(LOOKUP(2,1/SEARCH('реестры договоров'!$A$3:$A$380,B552),'реестры договоров'!$B$2:$B$379),"")</f>
        <v/>
      </c>
    </row>
    <row r="553" spans="1:7" x14ac:dyDescent="0.25">
      <c r="A553" s="9"/>
      <c r="B553" s="13" t="s">
        <v>7</v>
      </c>
      <c r="C553" s="12">
        <v>103472</v>
      </c>
      <c r="D553" s="1" t="str">
        <f>IF(ISNA(LOOKUP(2,1/SEARCH('реестры договоров'!$A$3:$A$12,B553))),"Не найден в каталоге","Есть")</f>
        <v>Не найден в каталоге</v>
      </c>
      <c r="E553" s="1" t="e">
        <f>LOOKUP(2,1/SEARCH('реестры договоров'!$A$3:$A$380,B553),'реестры договоров'!$A$3:$A$380)</f>
        <v>#N/A</v>
      </c>
      <c r="F553" t="e">
        <f>VLOOKUP(E553,'реестры договоров'!A:C,2,FALSE)</f>
        <v>#N/A</v>
      </c>
      <c r="G553" s="1" t="str">
        <f>IFERROR(LOOKUP(2,1/SEARCH('реестры договоров'!$A$3:$A$380,B553),'реестры договоров'!$B$2:$B$379),"")</f>
        <v/>
      </c>
    </row>
    <row r="554" spans="1:7" x14ac:dyDescent="0.25">
      <c r="A554" s="14"/>
      <c r="B554" s="15" t="s">
        <v>46</v>
      </c>
      <c r="C554" s="17">
        <v>81428</v>
      </c>
      <c r="D554" s="1" t="str">
        <f>IF(ISNA(LOOKUP(2,1/SEARCH('реестры договоров'!$A$3:$A$12,B554))),"Не найден в каталоге","Есть")</f>
        <v>Не найден в каталоге</v>
      </c>
      <c r="E554" s="1" t="e">
        <f>LOOKUP(2,1/SEARCH('реестры договоров'!$A$3:$A$380,B554),'реестры договоров'!$A$3:$A$380)</f>
        <v>#N/A</v>
      </c>
      <c r="F554" t="e">
        <f>VLOOKUP(E554,'реестры договоров'!A:C,2,FALSE)</f>
        <v>#N/A</v>
      </c>
      <c r="G554" s="1" t="str">
        <f>IFERROR(LOOKUP(2,1/SEARCH('реестры договоров'!$A$3:$A$380,B554),'реестры договоров'!$B$2:$B$379),"")</f>
        <v/>
      </c>
    </row>
    <row r="555" spans="1:7" x14ac:dyDescent="0.25">
      <c r="A555" s="14"/>
      <c r="B555" s="15" t="s">
        <v>60</v>
      </c>
      <c r="C555" s="17">
        <v>8016</v>
      </c>
      <c r="D555" s="1" t="str">
        <f>IF(ISNA(LOOKUP(2,1/SEARCH('реестры договоров'!$A$3:$A$12,B555))),"Не найден в каталоге","Есть")</f>
        <v>Не найден в каталоге</v>
      </c>
      <c r="E555" s="1" t="e">
        <f>LOOKUP(2,1/SEARCH('реестры договоров'!$A$3:$A$380,B555),'реестры договоров'!$A$3:$A$380)</f>
        <v>#N/A</v>
      </c>
      <c r="F555" t="e">
        <f>VLOOKUP(E555,'реестры договоров'!A:C,2,FALSE)</f>
        <v>#N/A</v>
      </c>
      <c r="G555" s="1" t="str">
        <f>IFERROR(LOOKUP(2,1/SEARCH('реестры договоров'!$A$3:$A$380,B555),'реестры договоров'!$B$2:$B$379),"")</f>
        <v/>
      </c>
    </row>
    <row r="556" spans="1:7" x14ac:dyDescent="0.25">
      <c r="A556" s="14"/>
      <c r="B556" s="15" t="s">
        <v>190</v>
      </c>
      <c r="C556" s="17">
        <v>8016</v>
      </c>
      <c r="D556" s="1" t="str">
        <f>IF(ISNA(LOOKUP(2,1/SEARCH('реестры договоров'!$A$3:$A$12,B556))),"Не найден в каталоге","Есть")</f>
        <v>Не найден в каталоге</v>
      </c>
      <c r="E556" s="1" t="e">
        <f>LOOKUP(2,1/SEARCH('реестры договоров'!$A$3:$A$380,B556),'реестры договоров'!$A$3:$A$380)</f>
        <v>#N/A</v>
      </c>
      <c r="F556" t="e">
        <f>VLOOKUP(E556,'реестры договоров'!A:C,2,FALSE)</f>
        <v>#N/A</v>
      </c>
      <c r="G556" s="1" t="str">
        <f>IFERROR(LOOKUP(2,1/SEARCH('реестры договоров'!$A$3:$A$380,B556),'реестры договоров'!$B$2:$B$379),"")</f>
        <v/>
      </c>
    </row>
    <row r="557" spans="1:7" x14ac:dyDescent="0.25">
      <c r="A557" s="14"/>
      <c r="B557" s="15" t="s">
        <v>146</v>
      </c>
      <c r="C557" s="17">
        <v>6012</v>
      </c>
      <c r="D557" s="1" t="str">
        <f>IF(ISNA(LOOKUP(2,1/SEARCH('реестры договоров'!$A$3:$A$12,B557))),"Не найден в каталоге","Есть")</f>
        <v>Не найден в каталоге</v>
      </c>
      <c r="E557" s="1" t="e">
        <f>LOOKUP(2,1/SEARCH('реестры договоров'!$A$3:$A$380,B557),'реестры договоров'!$A$3:$A$380)</f>
        <v>#N/A</v>
      </c>
      <c r="F557" t="e">
        <f>VLOOKUP(E557,'реестры договоров'!A:C,2,FALSE)</f>
        <v>#N/A</v>
      </c>
      <c r="G557" s="1" t="str">
        <f>IFERROR(LOOKUP(2,1/SEARCH('реестры договоров'!$A$3:$A$380,B557),'реестры договоров'!$B$2:$B$379),"")</f>
        <v/>
      </c>
    </row>
    <row r="558" spans="1:7" x14ac:dyDescent="0.25">
      <c r="A558" s="19"/>
      <c r="B558" s="7" t="s">
        <v>30</v>
      </c>
      <c r="C558" s="20">
        <v>103472</v>
      </c>
      <c r="D558" s="1" t="str">
        <f>IF(ISNA(LOOKUP(2,1/SEARCH('реестры договоров'!$A$3:$A$12,B558))),"Не найден в каталоге","Есть")</f>
        <v>Не найден в каталоге</v>
      </c>
      <c r="E558" s="1" t="e">
        <f>LOOKUP(2,1/SEARCH('реестры договоров'!$A$3:$A$380,B558),'реестры договоров'!$A$3:$A$380)</f>
        <v>#N/A</v>
      </c>
      <c r="F558" t="e">
        <f>VLOOKUP(E558,'реестры договоров'!A:C,2,FALSE)</f>
        <v>#N/A</v>
      </c>
      <c r="G558" s="1" t="str">
        <f>IFERROR(LOOKUP(2,1/SEARCH('реестры договоров'!$A$3:$A$380,B558),'реестры договоров'!$B$2:$B$379),"")</f>
        <v/>
      </c>
    </row>
    <row r="559" spans="1:7" x14ac:dyDescent="0.25">
      <c r="A559" s="19"/>
      <c r="B559" s="7" t="s">
        <v>31</v>
      </c>
      <c r="C559" s="8"/>
      <c r="D559" s="1" t="str">
        <f>IF(ISNA(LOOKUP(2,1/SEARCH('реестры договоров'!$A$3:$A$12,B559))),"Не найден в каталоге","Есть")</f>
        <v>Не найден в каталоге</v>
      </c>
      <c r="E559" s="1" t="e">
        <f>LOOKUP(2,1/SEARCH('реестры договоров'!$A$3:$A$380,B559),'реестры договоров'!$A$3:$A$380)</f>
        <v>#N/A</v>
      </c>
      <c r="F559" t="e">
        <f>VLOOKUP(E559,'реестры договоров'!A:C,2,FALSE)</f>
        <v>#N/A</v>
      </c>
      <c r="G559" s="1" t="str">
        <f>IFERROR(LOOKUP(2,1/SEARCH('реестры договоров'!$A$3:$A$380,B559),'реестры договоров'!$B$2:$B$379),"")</f>
        <v/>
      </c>
    </row>
    <row r="560" spans="1:7" x14ac:dyDescent="0.25">
      <c r="A560" s="7" t="s">
        <v>346</v>
      </c>
      <c r="B560" s="7" t="s">
        <v>4</v>
      </c>
      <c r="C560" s="8"/>
      <c r="D560" s="1" t="str">
        <f>IF(ISNA(LOOKUP(2,1/SEARCH('реестры договоров'!$A$3:$A$12,B560))),"Не найден в каталоге","Есть")</f>
        <v>Не найден в каталоге</v>
      </c>
      <c r="E560" s="1" t="e">
        <f>LOOKUP(2,1/SEARCH('реестры договоров'!$A$3:$A$380,B560),'реестры договоров'!$A$3:$A$380)</f>
        <v>#N/A</v>
      </c>
      <c r="F560" t="e">
        <f>VLOOKUP(E560,'реестры договоров'!A:C,2,FALSE)</f>
        <v>#N/A</v>
      </c>
      <c r="G560" s="1" t="str">
        <f>IFERROR(LOOKUP(2,1/SEARCH('реестры договоров'!$A$3:$A$380,B560),'реестры договоров'!$B$2:$B$379),"")</f>
        <v/>
      </c>
    </row>
    <row r="561" spans="1:7" x14ac:dyDescent="0.25">
      <c r="A561" s="9"/>
      <c r="B561" s="10" t="s">
        <v>6</v>
      </c>
      <c r="C561" s="12">
        <v>59800</v>
      </c>
      <c r="D561" s="1" t="str">
        <f>IF(ISNA(LOOKUP(2,1/SEARCH('реестры договоров'!$A$3:$A$12,B561))),"Не найден в каталоге","Есть")</f>
        <v>Не найден в каталоге</v>
      </c>
      <c r="E561" s="1" t="e">
        <f>LOOKUP(2,1/SEARCH('реестры договоров'!$A$3:$A$380,B561),'реестры договоров'!$A$3:$A$380)</f>
        <v>#N/A</v>
      </c>
      <c r="F561" t="e">
        <f>VLOOKUP(E561,'реестры договоров'!A:C,2,FALSE)</f>
        <v>#N/A</v>
      </c>
      <c r="G561" s="1" t="str">
        <f>IFERROR(LOOKUP(2,1/SEARCH('реестры договоров'!$A$3:$A$380,B561),'реестры договоров'!$B$2:$B$379),"")</f>
        <v/>
      </c>
    </row>
    <row r="562" spans="1:7" x14ac:dyDescent="0.25">
      <c r="A562" s="9"/>
      <c r="B562" s="13" t="s">
        <v>7</v>
      </c>
      <c r="C562" s="12">
        <v>59800</v>
      </c>
      <c r="D562" s="1" t="str">
        <f>IF(ISNA(LOOKUP(2,1/SEARCH('реестры договоров'!$A$3:$A$12,B562))),"Не найден в каталоге","Есть")</f>
        <v>Не найден в каталоге</v>
      </c>
      <c r="E562" s="1" t="e">
        <f>LOOKUP(2,1/SEARCH('реестры договоров'!$A$3:$A$380,B562),'реестры договоров'!$A$3:$A$380)</f>
        <v>#N/A</v>
      </c>
      <c r="F562" t="e">
        <f>VLOOKUP(E562,'реестры договоров'!A:C,2,FALSE)</f>
        <v>#N/A</v>
      </c>
      <c r="G562" s="1" t="str">
        <f>IFERROR(LOOKUP(2,1/SEARCH('реестры договоров'!$A$3:$A$380,B562),'реестры договоров'!$B$2:$B$379),"")</f>
        <v/>
      </c>
    </row>
    <row r="563" spans="1:7" x14ac:dyDescent="0.25">
      <c r="A563" s="19"/>
      <c r="B563" s="7" t="s">
        <v>30</v>
      </c>
      <c r="C563" s="20">
        <v>59800</v>
      </c>
      <c r="D563" s="1" t="str">
        <f>IF(ISNA(LOOKUP(2,1/SEARCH('реестры договоров'!$A$3:$A$12,B563))),"Не найден в каталоге","Есть")</f>
        <v>Не найден в каталоге</v>
      </c>
      <c r="E563" s="1" t="e">
        <f>LOOKUP(2,1/SEARCH('реестры договоров'!$A$3:$A$380,B563),'реестры договоров'!$A$3:$A$380)</f>
        <v>#N/A</v>
      </c>
      <c r="F563" t="e">
        <f>VLOOKUP(E563,'реестры договоров'!A:C,2,FALSE)</f>
        <v>#N/A</v>
      </c>
      <c r="G563" s="1" t="str">
        <f>IFERROR(LOOKUP(2,1/SEARCH('реестры договоров'!$A$3:$A$380,B563),'реестры договоров'!$B$2:$B$379),"")</f>
        <v/>
      </c>
    </row>
    <row r="564" spans="1:7" x14ac:dyDescent="0.25">
      <c r="A564" s="19"/>
      <c r="B564" s="7" t="s">
        <v>31</v>
      </c>
      <c r="C564" s="8"/>
      <c r="D564" s="1" t="str">
        <f>IF(ISNA(LOOKUP(2,1/SEARCH('реестры договоров'!$A$3:$A$12,B564))),"Не найден в каталоге","Есть")</f>
        <v>Не найден в каталоге</v>
      </c>
      <c r="E564" s="1" t="e">
        <f>LOOKUP(2,1/SEARCH('реестры договоров'!$A$3:$A$380,B564),'реестры договоров'!$A$3:$A$380)</f>
        <v>#N/A</v>
      </c>
      <c r="F564" t="e">
        <f>VLOOKUP(E564,'реестры договоров'!A:C,2,FALSE)</f>
        <v>#N/A</v>
      </c>
      <c r="G564" s="1" t="str">
        <f>IFERROR(LOOKUP(2,1/SEARCH('реестры договоров'!$A$3:$A$380,B564),'реестры договоров'!$B$2:$B$379),"")</f>
        <v/>
      </c>
    </row>
    <row r="565" spans="1:7" x14ac:dyDescent="0.25">
      <c r="A565" s="7" t="s">
        <v>348</v>
      </c>
      <c r="B565" s="7" t="s">
        <v>4</v>
      </c>
      <c r="C565" s="8"/>
      <c r="D565" s="1" t="str">
        <f>IF(ISNA(LOOKUP(2,1/SEARCH('реестры договоров'!$A$3:$A$12,B565))),"Не найден в каталоге","Есть")</f>
        <v>Не найден в каталоге</v>
      </c>
      <c r="E565" s="1" t="e">
        <f>LOOKUP(2,1/SEARCH('реестры договоров'!$A$3:$A$380,B565),'реестры договоров'!$A$3:$A$380)</f>
        <v>#N/A</v>
      </c>
      <c r="F565" t="e">
        <f>VLOOKUP(E565,'реестры договоров'!A:C,2,FALSE)</f>
        <v>#N/A</v>
      </c>
      <c r="G565" s="1" t="str">
        <f>IFERROR(LOOKUP(2,1/SEARCH('реестры договоров'!$A$3:$A$380,B565),'реестры договоров'!$B$2:$B$379),"")</f>
        <v/>
      </c>
    </row>
    <row r="566" spans="1:7" x14ac:dyDescent="0.25">
      <c r="A566" s="9"/>
      <c r="B566" s="10" t="s">
        <v>6</v>
      </c>
      <c r="C566" s="12">
        <v>1825432.72</v>
      </c>
      <c r="D566" s="1" t="str">
        <f>IF(ISNA(LOOKUP(2,1/SEARCH('реестры договоров'!$A$3:$A$12,B566))),"Не найден в каталоге","Есть")</f>
        <v>Не найден в каталоге</v>
      </c>
      <c r="E566" s="1" t="e">
        <f>LOOKUP(2,1/SEARCH('реестры договоров'!$A$3:$A$380,B566),'реестры договоров'!$A$3:$A$380)</f>
        <v>#N/A</v>
      </c>
      <c r="F566" t="e">
        <f>VLOOKUP(E566,'реестры договоров'!A:C,2,FALSE)</f>
        <v>#N/A</v>
      </c>
      <c r="G566" s="1" t="str">
        <f>IFERROR(LOOKUP(2,1/SEARCH('реестры договоров'!$A$3:$A$380,B566),'реестры договоров'!$B$2:$B$379),"")</f>
        <v/>
      </c>
    </row>
    <row r="567" spans="1:7" x14ac:dyDescent="0.25">
      <c r="A567" s="9"/>
      <c r="B567" s="13" t="s">
        <v>7</v>
      </c>
      <c r="C567" s="12">
        <v>1825432.72</v>
      </c>
      <c r="D567" s="1" t="str">
        <f>IF(ISNA(LOOKUP(2,1/SEARCH('реестры договоров'!$A$3:$A$12,B567))),"Не найден в каталоге","Есть")</f>
        <v>Не найден в каталоге</v>
      </c>
      <c r="E567" s="1" t="e">
        <f>LOOKUP(2,1/SEARCH('реестры договоров'!$A$3:$A$380,B567),'реестры договоров'!$A$3:$A$380)</f>
        <v>#N/A</v>
      </c>
      <c r="F567" t="e">
        <f>VLOOKUP(E567,'реестры договоров'!A:C,2,FALSE)</f>
        <v>#N/A</v>
      </c>
      <c r="G567" s="1" t="str">
        <f>IFERROR(LOOKUP(2,1/SEARCH('реестры договоров'!$A$3:$A$380,B567),'реестры договоров'!$B$2:$B$379),"")</f>
        <v/>
      </c>
    </row>
    <row r="568" spans="1:7" x14ac:dyDescent="0.25">
      <c r="A568" s="14"/>
      <c r="B568" s="15" t="s">
        <v>350</v>
      </c>
      <c r="C568" s="17">
        <v>1139392.2</v>
      </c>
      <c r="D568" s="1" t="str">
        <f>IF(ISNA(LOOKUP(2,1/SEARCH('реестры договоров'!$A$3:$A$12,B568))),"Не найден в каталоге","Есть")</f>
        <v>Не найден в каталоге</v>
      </c>
      <c r="E568" s="1" t="e">
        <f>LOOKUP(2,1/SEARCH('реестры договоров'!$A$3:$A$380,B568),'реестры договоров'!$A$3:$A$380)</f>
        <v>#N/A</v>
      </c>
      <c r="F568" t="e">
        <f>VLOOKUP(E568,'реестры договоров'!A:C,2,FALSE)</f>
        <v>#N/A</v>
      </c>
      <c r="G568" s="1" t="str">
        <f>IFERROR(LOOKUP(2,1/SEARCH('реестры договоров'!$A$3:$A$380,B568),'реестры договоров'!$B$2:$B$379),"")</f>
        <v/>
      </c>
    </row>
    <row r="569" spans="1:7" x14ac:dyDescent="0.25">
      <c r="A569" s="19"/>
      <c r="B569" s="7" t="s">
        <v>30</v>
      </c>
      <c r="C569" s="20">
        <v>1825432.72</v>
      </c>
      <c r="D569" s="1" t="str">
        <f>IF(ISNA(LOOKUP(2,1/SEARCH('реестры договоров'!$A$3:$A$12,B569))),"Не найден в каталоге","Есть")</f>
        <v>Не найден в каталоге</v>
      </c>
      <c r="E569" s="1" t="e">
        <f>LOOKUP(2,1/SEARCH('реестры договоров'!$A$3:$A$380,B569),'реестры договоров'!$A$3:$A$380)</f>
        <v>#N/A</v>
      </c>
      <c r="F569" t="e">
        <f>VLOOKUP(E569,'реестры договоров'!A:C,2,FALSE)</f>
        <v>#N/A</v>
      </c>
      <c r="G569" s="1" t="str">
        <f>IFERROR(LOOKUP(2,1/SEARCH('реестры договоров'!$A$3:$A$380,B569),'реестры договоров'!$B$2:$B$379),"")</f>
        <v/>
      </c>
    </row>
    <row r="570" spans="1:7" x14ac:dyDescent="0.25">
      <c r="A570" s="19"/>
      <c r="B570" s="7" t="s">
        <v>31</v>
      </c>
      <c r="C570" s="8"/>
      <c r="D570" s="1" t="str">
        <f>IF(ISNA(LOOKUP(2,1/SEARCH('реестры договоров'!$A$3:$A$12,B570))),"Не найден в каталоге","Есть")</f>
        <v>Не найден в каталоге</v>
      </c>
      <c r="E570" s="1" t="e">
        <f>LOOKUP(2,1/SEARCH('реестры договоров'!$A$3:$A$380,B570),'реестры договоров'!$A$3:$A$380)</f>
        <v>#N/A</v>
      </c>
      <c r="F570" t="e">
        <f>VLOOKUP(E570,'реестры договоров'!A:C,2,FALSE)</f>
        <v>#N/A</v>
      </c>
      <c r="G570" s="1" t="str">
        <f>IFERROR(LOOKUP(2,1/SEARCH('реестры договоров'!$A$3:$A$380,B570),'реестры договоров'!$B$2:$B$379),"")</f>
        <v/>
      </c>
    </row>
    <row r="571" spans="1:7" x14ac:dyDescent="0.25">
      <c r="A571" s="23"/>
      <c r="B571" s="24" t="s">
        <v>30</v>
      </c>
      <c r="C571" s="25">
        <v>131241625.17</v>
      </c>
      <c r="D571" s="1" t="str">
        <f>IF(ISNA(LOOKUP(2,1/SEARCH('реестры договоров'!$A$3:$A$12,B571))),"Не найден в каталоге","Есть")</f>
        <v>Не найден в каталоге</v>
      </c>
      <c r="E571" s="1" t="e">
        <f>LOOKUP(2,1/SEARCH('реестры договоров'!$A$3:$A$380,B571),'реестры договоров'!$A$3:$A$380)</f>
        <v>#N/A</v>
      </c>
      <c r="F571" t="e">
        <f>VLOOKUP(E571,'реестры договоров'!A:C,2,FALSE)</f>
        <v>#N/A</v>
      </c>
      <c r="G571" s="1" t="str">
        <f>IFERROR(LOOKUP(2,1/SEARCH('реестры договоров'!$A$3:$A$380,B571),'реестры договоров'!$B$2:$B$379),"")</f>
        <v/>
      </c>
    </row>
    <row r="572" spans="1:7" x14ac:dyDescent="0.25">
      <c r="A572" s="23"/>
      <c r="B572" s="24" t="s">
        <v>31</v>
      </c>
      <c r="C572" s="26"/>
      <c r="D572" s="1" t="str">
        <f>IF(ISNA(LOOKUP(2,1/SEARCH('реестры договоров'!$A$3:$A$12,B572))),"Не найден в каталоге","Есть")</f>
        <v>Не найден в каталоге</v>
      </c>
      <c r="E572" s="1" t="e">
        <f>LOOKUP(2,1/SEARCH('реестры договоров'!$A$3:$A$380,B572),'реестры договоров'!$A$3:$A$380)</f>
        <v>#N/A</v>
      </c>
      <c r="F572" t="e">
        <f>VLOOKUP(E572,'реестры договоров'!A:C,2,FALSE)</f>
        <v>#N/A</v>
      </c>
      <c r="G572" s="1" t="str">
        <f>IFERROR(LOOKUP(2,1/SEARCH('реестры договоров'!$A$3:$A$380,B572),'реестры договоров'!$B$2:$B$379),"")</f>
        <v/>
      </c>
    </row>
    <row r="573" spans="1:7" x14ac:dyDescent="0.25">
      <c r="A573" s="5" t="s">
        <v>3</v>
      </c>
      <c r="B573" s="5" t="s">
        <v>4</v>
      </c>
      <c r="C573" s="6"/>
      <c r="D573" s="1" t="str">
        <f>IF(ISNA(LOOKUP(2,1/SEARCH('реестры договоров'!$A$3:$A$12,B573))),"Не найден в каталоге","Есть")</f>
        <v>Не найден в каталоге</v>
      </c>
      <c r="E573" s="1"/>
      <c r="F573" s="37"/>
      <c r="G573" s="1" t="str">
        <f>IFERROR(LOOKUP(2,1/SEARCH('реестры договоров'!$A$3:$A$12,B573),'реестры договоров'!$B$2:$B$11),"")</f>
        <v/>
      </c>
    </row>
    <row r="574" spans="1:7" x14ac:dyDescent="0.25">
      <c r="A574" s="7" t="s">
        <v>5</v>
      </c>
      <c r="B574" s="7" t="s">
        <v>4</v>
      </c>
      <c r="C574" s="8"/>
      <c r="D574" s="1" t="str">
        <f>IF(ISNA(LOOKUP(2,1/SEARCH('реестры договоров'!$A$3:$A$12,B574))),"Не найден в каталоге","Есть")</f>
        <v>Не найден в каталоге</v>
      </c>
      <c r="E574" s="1"/>
      <c r="F574" s="37"/>
      <c r="G574" s="1" t="str">
        <f>IFERROR(LOOKUP(2,1/SEARCH('реестры договоров'!$A$3:$A$12,B574),'реестры договоров'!$B$2:$B$11),"")</f>
        <v/>
      </c>
    </row>
    <row r="575" spans="1:7" x14ac:dyDescent="0.25">
      <c r="A575" s="9"/>
      <c r="B575" s="10" t="s">
        <v>6</v>
      </c>
      <c r="C575" s="12">
        <v>21377558.030000001</v>
      </c>
      <c r="D575" s="1" t="str">
        <f>IF(ISNA(LOOKUP(2,1/SEARCH('реестры договоров'!$A$3:$A$12,B575))),"Не найден в каталоге","Есть")</f>
        <v>Не найден в каталоге</v>
      </c>
      <c r="E575" s="1"/>
      <c r="F575" s="37"/>
      <c r="G575" s="1" t="str">
        <f>IFERROR(LOOKUP(2,1/SEARCH('реестры договоров'!$A$3:$A$12,B575),'реестры договоров'!$B$2:$B$11),"")</f>
        <v/>
      </c>
    </row>
    <row r="576" spans="1:7" x14ac:dyDescent="0.25">
      <c r="A576" s="27"/>
      <c r="B576" s="27"/>
      <c r="C576" s="27"/>
    </row>
  </sheetData>
  <sheetCalcPr fullCalcOnLoad="1"/>
  <autoFilter ref="A1:G576">
    <sortState xmlns:xlrd2="http://schemas.microsoft.com/office/spreadsheetml/2017/richdata2" ref="A2:G576">
      <sortCondition ref="E1:E57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380"/>
  <sheetViews>
    <sheetView tabSelected="1" workbookViewId="0">
      <selection activeCell="D1" sqref="D1:E1"/>
    </sheetView>
  </sheetViews>
  <sheetFormatPr defaultRowHeight="15" x14ac:dyDescent="0.25"/>
  <cols>
    <col min="1" max="1" width="17.7109375" customWidth="1"/>
    <col min="2" max="2" width="17.42578125" customWidth="1"/>
    <col min="3" max="3" width="47.140625" customWidth="1"/>
    <col min="4" max="4" width="38.42578125" customWidth="1"/>
    <col min="5" max="5" width="49.42578125" customWidth="1"/>
  </cols>
  <sheetData>
    <row r="1" spans="1:5" x14ac:dyDescent="0.25">
      <c r="A1" s="29" t="s">
        <v>945</v>
      </c>
      <c r="B1" s="29" t="s">
        <v>730</v>
      </c>
      <c r="C1" s="29" t="s">
        <v>907</v>
      </c>
      <c r="D1" s="38" t="s">
        <v>946</v>
      </c>
      <c r="E1" s="38" t="s">
        <v>947</v>
      </c>
    </row>
    <row r="2" spans="1:5" x14ac:dyDescent="0.25">
      <c r="A2" s="30" t="s">
        <v>351</v>
      </c>
      <c r="B2" s="30">
        <v>300000</v>
      </c>
      <c r="C2" s="1" t="s">
        <v>733</v>
      </c>
    </row>
    <row r="3" spans="1:5" x14ac:dyDescent="0.25">
      <c r="A3" s="28" t="s">
        <v>352</v>
      </c>
      <c r="B3" s="30">
        <v>100000</v>
      </c>
      <c r="C3" s="1" t="s">
        <v>734</v>
      </c>
    </row>
    <row r="4" spans="1:5" x14ac:dyDescent="0.25">
      <c r="A4" s="28" t="s">
        <v>353</v>
      </c>
      <c r="B4" s="30">
        <v>245520</v>
      </c>
      <c r="C4" s="1" t="s">
        <v>735</v>
      </c>
    </row>
    <row r="5" spans="1:5" x14ac:dyDescent="0.25">
      <c r="A5" s="28" t="s">
        <v>354</v>
      </c>
      <c r="B5" s="30">
        <v>1975000</v>
      </c>
      <c r="C5" s="1" t="s">
        <v>736</v>
      </c>
    </row>
    <row r="6" spans="1:5" x14ac:dyDescent="0.25">
      <c r="A6" s="28" t="s">
        <v>355</v>
      </c>
      <c r="B6" s="30">
        <v>2790840</v>
      </c>
      <c r="C6" s="1" t="s">
        <v>737</v>
      </c>
    </row>
    <row r="7" spans="1:5" x14ac:dyDescent="0.25">
      <c r="A7" s="28" t="s">
        <v>356</v>
      </c>
      <c r="B7" s="30">
        <v>45000</v>
      </c>
      <c r="C7" s="1" t="s">
        <v>738</v>
      </c>
    </row>
    <row r="8" spans="1:5" x14ac:dyDescent="0.25">
      <c r="A8" s="28" t="s">
        <v>357</v>
      </c>
      <c r="B8" s="30">
        <v>163590</v>
      </c>
      <c r="C8" s="1" t="s">
        <v>739</v>
      </c>
    </row>
    <row r="9" spans="1:5" x14ac:dyDescent="0.25">
      <c r="A9" s="28" t="s">
        <v>358</v>
      </c>
      <c r="B9" s="30">
        <v>807345</v>
      </c>
      <c r="C9" s="1" t="s">
        <v>740</v>
      </c>
    </row>
    <row r="10" spans="1:5" x14ac:dyDescent="0.25">
      <c r="A10" s="28" t="s">
        <v>359</v>
      </c>
      <c r="B10" s="30">
        <v>60210.38</v>
      </c>
      <c r="C10" s="1" t="s">
        <v>737</v>
      </c>
    </row>
    <row r="11" spans="1:5" x14ac:dyDescent="0.25">
      <c r="A11" s="28" t="s">
        <v>360</v>
      </c>
      <c r="B11" s="30">
        <v>225614.4</v>
      </c>
      <c r="C11" s="1" t="s">
        <v>741</v>
      </c>
    </row>
    <row r="12" spans="1:5" x14ac:dyDescent="0.25">
      <c r="A12" s="28" t="s">
        <v>361</v>
      </c>
      <c r="B12" s="30">
        <v>83340</v>
      </c>
      <c r="C12" s="1" t="s">
        <v>742</v>
      </c>
    </row>
    <row r="13" spans="1:5" x14ac:dyDescent="0.25">
      <c r="A13" s="28" t="s">
        <v>362</v>
      </c>
      <c r="B13" s="30">
        <v>671122.48</v>
      </c>
      <c r="C13" s="1" t="s">
        <v>743</v>
      </c>
    </row>
    <row r="14" spans="1:5" x14ac:dyDescent="0.25">
      <c r="A14" s="28" t="s">
        <v>363</v>
      </c>
      <c r="B14" s="30">
        <v>300000</v>
      </c>
      <c r="C14" s="1" t="s">
        <v>744</v>
      </c>
    </row>
    <row r="15" spans="1:5" x14ac:dyDescent="0.25">
      <c r="A15" s="28" t="s">
        <v>364</v>
      </c>
      <c r="B15" s="30">
        <v>99000</v>
      </c>
      <c r="C15" s="1" t="s">
        <v>745</v>
      </c>
    </row>
    <row r="16" spans="1:5" x14ac:dyDescent="0.25">
      <c r="A16" s="28" t="s">
        <v>365</v>
      </c>
      <c r="B16" s="30">
        <v>160000</v>
      </c>
      <c r="C16" s="1" t="s">
        <v>746</v>
      </c>
    </row>
    <row r="17" spans="1:3" x14ac:dyDescent="0.25">
      <c r="A17" s="28" t="s">
        <v>366</v>
      </c>
      <c r="B17" s="30">
        <v>100000</v>
      </c>
      <c r="C17" s="1" t="s">
        <v>747</v>
      </c>
    </row>
    <row r="18" spans="1:3" x14ac:dyDescent="0.25">
      <c r="A18" s="28" t="s">
        <v>367</v>
      </c>
      <c r="B18" s="30">
        <v>1447104</v>
      </c>
      <c r="C18" s="1" t="s">
        <v>748</v>
      </c>
    </row>
    <row r="19" spans="1:3" x14ac:dyDescent="0.25">
      <c r="A19" s="28" t="s">
        <v>368</v>
      </c>
      <c r="B19" s="30">
        <v>640105.91</v>
      </c>
      <c r="C19" s="1" t="s">
        <v>749</v>
      </c>
    </row>
    <row r="20" spans="1:3" x14ac:dyDescent="0.25">
      <c r="A20" s="28" t="s">
        <v>369</v>
      </c>
      <c r="B20" s="30">
        <v>212800</v>
      </c>
      <c r="C20" s="1" t="s">
        <v>749</v>
      </c>
    </row>
    <row r="21" spans="1:3" x14ac:dyDescent="0.25">
      <c r="A21" s="28" t="s">
        <v>370</v>
      </c>
      <c r="B21" s="30">
        <v>412628.41</v>
      </c>
      <c r="C21" s="1" t="s">
        <v>749</v>
      </c>
    </row>
    <row r="22" spans="1:3" x14ac:dyDescent="0.25">
      <c r="A22" s="28" t="s">
        <v>371</v>
      </c>
      <c r="B22" s="30">
        <v>141120</v>
      </c>
      <c r="C22" s="1" t="s">
        <v>749</v>
      </c>
    </row>
    <row r="23" spans="1:3" x14ac:dyDescent="0.25">
      <c r="A23" s="28" t="s">
        <v>372</v>
      </c>
      <c r="B23" s="30">
        <v>31800</v>
      </c>
      <c r="C23" s="1" t="s">
        <v>749</v>
      </c>
    </row>
    <row r="24" spans="1:3" x14ac:dyDescent="0.25">
      <c r="A24" s="28" t="s">
        <v>373</v>
      </c>
      <c r="B24" s="30">
        <v>31800</v>
      </c>
      <c r="C24" s="1" t="s">
        <v>749</v>
      </c>
    </row>
    <row r="25" spans="1:3" x14ac:dyDescent="0.25">
      <c r="A25" s="28" t="s">
        <v>374</v>
      </c>
      <c r="B25" s="30">
        <v>23000</v>
      </c>
      <c r="C25" s="1" t="s">
        <v>750</v>
      </c>
    </row>
    <row r="26" spans="1:3" x14ac:dyDescent="0.25">
      <c r="A26" s="28" t="s">
        <v>375</v>
      </c>
      <c r="B26" s="30">
        <v>64699</v>
      </c>
      <c r="C26" s="1" t="s">
        <v>751</v>
      </c>
    </row>
    <row r="27" spans="1:3" x14ac:dyDescent="0.25">
      <c r="A27" s="28" t="s">
        <v>376</v>
      </c>
      <c r="B27" s="30">
        <v>99720</v>
      </c>
      <c r="C27" s="1" t="s">
        <v>752</v>
      </c>
    </row>
    <row r="28" spans="1:3" x14ac:dyDescent="0.25">
      <c r="A28" s="28" t="s">
        <v>377</v>
      </c>
      <c r="B28" s="30">
        <v>62000</v>
      </c>
      <c r="C28" s="1" t="s">
        <v>753</v>
      </c>
    </row>
    <row r="29" spans="1:3" x14ac:dyDescent="0.25">
      <c r="A29" s="28" t="s">
        <v>378</v>
      </c>
      <c r="B29" s="30">
        <v>100000</v>
      </c>
      <c r="C29" s="1" t="s">
        <v>754</v>
      </c>
    </row>
    <row r="30" spans="1:3" x14ac:dyDescent="0.25">
      <c r="A30" s="28" t="s">
        <v>379</v>
      </c>
      <c r="B30" s="30">
        <v>50034</v>
      </c>
      <c r="C30" s="1" t="s">
        <v>755</v>
      </c>
    </row>
    <row r="31" spans="1:3" x14ac:dyDescent="0.25">
      <c r="A31" s="28" t="s">
        <v>380</v>
      </c>
      <c r="B31" s="30">
        <v>300000</v>
      </c>
      <c r="C31" s="1" t="s">
        <v>754</v>
      </c>
    </row>
    <row r="32" spans="1:3" x14ac:dyDescent="0.25">
      <c r="A32" s="28" t="s">
        <v>381</v>
      </c>
      <c r="B32" s="30">
        <v>89941.82</v>
      </c>
      <c r="C32" s="1" t="s">
        <v>743</v>
      </c>
    </row>
    <row r="33" spans="1:3" x14ac:dyDescent="0.25">
      <c r="A33" s="28" t="s">
        <v>382</v>
      </c>
      <c r="B33" s="30">
        <v>725517.42</v>
      </c>
      <c r="C33" s="1" t="s">
        <v>756</v>
      </c>
    </row>
    <row r="34" spans="1:3" x14ac:dyDescent="0.25">
      <c r="A34" s="28" t="s">
        <v>383</v>
      </c>
      <c r="B34" s="30">
        <v>802924</v>
      </c>
      <c r="C34" s="1" t="s">
        <v>757</v>
      </c>
    </row>
    <row r="35" spans="1:3" x14ac:dyDescent="0.25">
      <c r="A35" s="28" t="s">
        <v>384</v>
      </c>
      <c r="B35" s="30">
        <v>41250</v>
      </c>
      <c r="C35" s="1" t="s">
        <v>758</v>
      </c>
    </row>
    <row r="36" spans="1:3" x14ac:dyDescent="0.25">
      <c r="A36" s="28" t="s">
        <v>385</v>
      </c>
      <c r="B36" s="30">
        <v>1862570</v>
      </c>
      <c r="C36" s="1" t="s">
        <v>759</v>
      </c>
    </row>
    <row r="37" spans="1:3" x14ac:dyDescent="0.25">
      <c r="A37" s="28" t="s">
        <v>386</v>
      </c>
      <c r="B37" s="30">
        <v>693753</v>
      </c>
      <c r="C37" s="1" t="s">
        <v>760</v>
      </c>
    </row>
    <row r="38" spans="1:3" x14ac:dyDescent="0.25">
      <c r="A38" s="28" t="s">
        <v>387</v>
      </c>
      <c r="B38" s="30">
        <v>100000</v>
      </c>
      <c r="C38" s="1" t="s">
        <v>761</v>
      </c>
    </row>
    <row r="39" spans="1:3" x14ac:dyDescent="0.25">
      <c r="A39" s="28" t="s">
        <v>388</v>
      </c>
      <c r="B39" s="30">
        <v>180900</v>
      </c>
      <c r="C39" s="1" t="s">
        <v>762</v>
      </c>
    </row>
    <row r="40" spans="1:3" x14ac:dyDescent="0.25">
      <c r="A40" s="28" t="s">
        <v>389</v>
      </c>
      <c r="B40" s="30">
        <v>75940</v>
      </c>
      <c r="C40" s="1" t="s">
        <v>737</v>
      </c>
    </row>
    <row r="41" spans="1:3" x14ac:dyDescent="0.25">
      <c r="A41" s="28" t="s">
        <v>390</v>
      </c>
      <c r="B41" s="30">
        <v>229015</v>
      </c>
      <c r="C41" s="1" t="s">
        <v>763</v>
      </c>
    </row>
    <row r="42" spans="1:3" x14ac:dyDescent="0.25">
      <c r="A42" s="28" t="s">
        <v>391</v>
      </c>
      <c r="B42" s="30">
        <v>300000</v>
      </c>
      <c r="C42" s="1" t="s">
        <v>764</v>
      </c>
    </row>
    <row r="43" spans="1:3" x14ac:dyDescent="0.25">
      <c r="A43" s="28" t="s">
        <v>392</v>
      </c>
      <c r="B43" s="30">
        <v>95568</v>
      </c>
      <c r="C43" s="1" t="s">
        <v>735</v>
      </c>
    </row>
    <row r="44" spans="1:3" x14ac:dyDescent="0.25">
      <c r="A44" s="28" t="s">
        <v>393</v>
      </c>
      <c r="B44" s="30">
        <v>11651</v>
      </c>
      <c r="C44" s="1" t="s">
        <v>765</v>
      </c>
    </row>
    <row r="45" spans="1:3" x14ac:dyDescent="0.25">
      <c r="A45" s="28" t="s">
        <v>394</v>
      </c>
      <c r="B45" s="30">
        <v>55974</v>
      </c>
      <c r="C45" s="1" t="s">
        <v>742</v>
      </c>
    </row>
    <row r="46" spans="1:3" x14ac:dyDescent="0.25">
      <c r="A46" s="28" t="s">
        <v>395</v>
      </c>
      <c r="B46" s="30">
        <v>75136</v>
      </c>
      <c r="C46" s="1" t="s">
        <v>742</v>
      </c>
    </row>
    <row r="47" spans="1:3" x14ac:dyDescent="0.25">
      <c r="A47" s="28" t="s">
        <v>396</v>
      </c>
      <c r="B47" s="30">
        <v>300000</v>
      </c>
      <c r="C47" s="1" t="s">
        <v>766</v>
      </c>
    </row>
    <row r="48" spans="1:3" x14ac:dyDescent="0.25">
      <c r="A48" s="28" t="s">
        <v>397</v>
      </c>
      <c r="B48" s="30">
        <v>100000</v>
      </c>
      <c r="C48" s="1" t="s">
        <v>767</v>
      </c>
    </row>
    <row r="49" spans="1:3" x14ac:dyDescent="0.25">
      <c r="A49" s="28" t="s">
        <v>398</v>
      </c>
      <c r="B49" s="30">
        <v>100000</v>
      </c>
      <c r="C49" s="1" t="s">
        <v>768</v>
      </c>
    </row>
    <row r="50" spans="1:3" x14ac:dyDescent="0.25">
      <c r="A50" s="28" t="s">
        <v>399</v>
      </c>
      <c r="B50" s="30">
        <v>140000</v>
      </c>
      <c r="C50" s="1" t="s">
        <v>769</v>
      </c>
    </row>
    <row r="51" spans="1:3" x14ac:dyDescent="0.25">
      <c r="A51" s="28" t="s">
        <v>400</v>
      </c>
      <c r="B51" s="30">
        <v>211010</v>
      </c>
      <c r="C51" s="1" t="s">
        <v>770</v>
      </c>
    </row>
    <row r="52" spans="1:3" x14ac:dyDescent="0.25">
      <c r="A52" s="28" t="s">
        <v>401</v>
      </c>
      <c r="B52" s="30">
        <v>22000</v>
      </c>
      <c r="C52" s="1" t="s">
        <v>738</v>
      </c>
    </row>
    <row r="53" spans="1:3" x14ac:dyDescent="0.25">
      <c r="A53" s="28" t="s">
        <v>402</v>
      </c>
      <c r="B53" s="30">
        <v>100000</v>
      </c>
      <c r="C53" s="1" t="s">
        <v>771</v>
      </c>
    </row>
    <row r="54" spans="1:3" x14ac:dyDescent="0.25">
      <c r="A54" s="28" t="s">
        <v>403</v>
      </c>
      <c r="B54" s="30">
        <v>100000</v>
      </c>
      <c r="C54" s="1" t="s">
        <v>747</v>
      </c>
    </row>
    <row r="55" spans="1:3" x14ac:dyDescent="0.25">
      <c r="A55" s="28" t="s">
        <v>404</v>
      </c>
      <c r="B55" s="30">
        <v>100000</v>
      </c>
      <c r="C55" s="1" t="s">
        <v>747</v>
      </c>
    </row>
    <row r="56" spans="1:3" x14ac:dyDescent="0.25">
      <c r="A56" s="28" t="s">
        <v>405</v>
      </c>
      <c r="B56" s="30">
        <v>306000</v>
      </c>
      <c r="C56" s="1" t="s">
        <v>772</v>
      </c>
    </row>
    <row r="57" spans="1:3" x14ac:dyDescent="0.25">
      <c r="A57" s="28" t="s">
        <v>406</v>
      </c>
      <c r="B57" s="30">
        <v>100000</v>
      </c>
      <c r="C57" s="1" t="s">
        <v>756</v>
      </c>
    </row>
    <row r="58" spans="1:3" x14ac:dyDescent="0.25">
      <c r="A58" s="28" t="s">
        <v>407</v>
      </c>
      <c r="B58" s="30">
        <v>42600</v>
      </c>
      <c r="C58" s="1" t="s">
        <v>773</v>
      </c>
    </row>
    <row r="59" spans="1:3" x14ac:dyDescent="0.25">
      <c r="A59" s="28" t="s">
        <v>408</v>
      </c>
      <c r="B59" s="30">
        <v>8265</v>
      </c>
      <c r="C59" s="1" t="s">
        <v>755</v>
      </c>
    </row>
    <row r="60" spans="1:3" x14ac:dyDescent="0.25">
      <c r="A60" s="28" t="s">
        <v>409</v>
      </c>
      <c r="B60" s="30">
        <v>42616.480000000003</v>
      </c>
      <c r="C60" s="1" t="s">
        <v>755</v>
      </c>
    </row>
    <row r="61" spans="1:3" x14ac:dyDescent="0.25">
      <c r="A61" s="28" t="s">
        <v>410</v>
      </c>
      <c r="B61" s="30">
        <v>156978.06</v>
      </c>
      <c r="C61" s="1" t="s">
        <v>743</v>
      </c>
    </row>
    <row r="62" spans="1:3" x14ac:dyDescent="0.25">
      <c r="A62" s="28" t="s">
        <v>411</v>
      </c>
      <c r="B62" s="30">
        <v>310950</v>
      </c>
      <c r="C62" s="1" t="s">
        <v>742</v>
      </c>
    </row>
    <row r="63" spans="1:3" x14ac:dyDescent="0.25">
      <c r="A63" s="28" t="s">
        <v>412</v>
      </c>
      <c r="B63" s="30">
        <v>419510</v>
      </c>
      <c r="C63" s="1" t="s">
        <v>774</v>
      </c>
    </row>
    <row r="64" spans="1:3" x14ac:dyDescent="0.25">
      <c r="A64" s="28" t="s">
        <v>413</v>
      </c>
      <c r="B64" s="30">
        <v>62000</v>
      </c>
      <c r="C64" s="1" t="s">
        <v>753</v>
      </c>
    </row>
    <row r="65" spans="1:3" x14ac:dyDescent="0.25">
      <c r="A65" s="28" t="s">
        <v>414</v>
      </c>
      <c r="B65" s="30">
        <v>62216.26</v>
      </c>
      <c r="C65" s="1" t="s">
        <v>775</v>
      </c>
    </row>
    <row r="66" spans="1:3" x14ac:dyDescent="0.25">
      <c r="A66" s="28" t="s">
        <v>415</v>
      </c>
      <c r="B66" s="30">
        <v>4125234.08</v>
      </c>
      <c r="C66" s="1" t="s">
        <v>776</v>
      </c>
    </row>
    <row r="67" spans="1:3" x14ac:dyDescent="0.25">
      <c r="A67" s="28" t="s">
        <v>416</v>
      </c>
      <c r="B67" s="30">
        <v>100000</v>
      </c>
      <c r="C67" s="1" t="s">
        <v>741</v>
      </c>
    </row>
    <row r="68" spans="1:3" x14ac:dyDescent="0.25">
      <c r="A68" s="28" t="s">
        <v>417</v>
      </c>
      <c r="B68" s="30">
        <v>424098.21</v>
      </c>
      <c r="C68" s="1" t="s">
        <v>777</v>
      </c>
    </row>
    <row r="69" spans="1:3" x14ac:dyDescent="0.25">
      <c r="A69" s="28" t="s">
        <v>418</v>
      </c>
      <c r="B69" s="30">
        <v>11310</v>
      </c>
      <c r="C69" s="1" t="s">
        <v>773</v>
      </c>
    </row>
    <row r="70" spans="1:3" x14ac:dyDescent="0.25">
      <c r="A70" s="28" t="s">
        <v>419</v>
      </c>
      <c r="B70" s="30">
        <v>405778</v>
      </c>
      <c r="C70" s="1" t="s">
        <v>760</v>
      </c>
    </row>
    <row r="71" spans="1:3" x14ac:dyDescent="0.25">
      <c r="A71" s="28" t="s">
        <v>420</v>
      </c>
      <c r="B71" s="30">
        <v>100000</v>
      </c>
      <c r="C71" s="1" t="s">
        <v>778</v>
      </c>
    </row>
    <row r="72" spans="1:3" x14ac:dyDescent="0.25">
      <c r="A72" s="28" t="s">
        <v>421</v>
      </c>
      <c r="B72" s="30">
        <v>453623</v>
      </c>
      <c r="C72" s="1" t="s">
        <v>738</v>
      </c>
    </row>
    <row r="73" spans="1:3" x14ac:dyDescent="0.25">
      <c r="A73" s="28" t="s">
        <v>422</v>
      </c>
      <c r="B73" s="30">
        <v>90000</v>
      </c>
      <c r="C73" s="1" t="s">
        <v>779</v>
      </c>
    </row>
    <row r="74" spans="1:3" x14ac:dyDescent="0.25">
      <c r="A74" s="28" t="s">
        <v>423</v>
      </c>
      <c r="B74" s="30">
        <v>300000</v>
      </c>
      <c r="C74" s="1" t="s">
        <v>780</v>
      </c>
    </row>
    <row r="75" spans="1:3" x14ac:dyDescent="0.25">
      <c r="A75" s="28" t="s">
        <v>424</v>
      </c>
      <c r="B75" s="30">
        <v>97700</v>
      </c>
      <c r="C75" s="1" t="s">
        <v>780</v>
      </c>
    </row>
    <row r="76" spans="1:3" x14ac:dyDescent="0.25">
      <c r="A76" s="28" t="s">
        <v>425</v>
      </c>
      <c r="B76" s="30">
        <v>100000</v>
      </c>
      <c r="C76" s="1" t="s">
        <v>780</v>
      </c>
    </row>
    <row r="77" spans="1:3" x14ac:dyDescent="0.25">
      <c r="A77" s="28" t="s">
        <v>426</v>
      </c>
      <c r="B77" s="30">
        <v>100000</v>
      </c>
      <c r="C77" s="1" t="s">
        <v>760</v>
      </c>
    </row>
    <row r="78" spans="1:3" x14ac:dyDescent="0.25">
      <c r="A78" s="28" t="s">
        <v>427</v>
      </c>
      <c r="B78" s="30">
        <v>16668.16</v>
      </c>
      <c r="C78" s="1" t="s">
        <v>755</v>
      </c>
    </row>
    <row r="79" spans="1:3" x14ac:dyDescent="0.25">
      <c r="A79" s="28" t="s">
        <v>428</v>
      </c>
      <c r="B79" s="30">
        <v>1981785</v>
      </c>
      <c r="C79" s="1" t="s">
        <v>748</v>
      </c>
    </row>
    <row r="80" spans="1:3" x14ac:dyDescent="0.25">
      <c r="A80" s="28" t="s">
        <v>429</v>
      </c>
      <c r="B80" s="30">
        <v>4284522</v>
      </c>
      <c r="C80" s="1" t="s">
        <v>781</v>
      </c>
    </row>
    <row r="81" spans="1:3" x14ac:dyDescent="0.25">
      <c r="A81" s="28" t="s">
        <v>430</v>
      </c>
      <c r="B81" s="30">
        <v>1038760</v>
      </c>
      <c r="C81" s="1" t="s">
        <v>782</v>
      </c>
    </row>
    <row r="82" spans="1:3" x14ac:dyDescent="0.25">
      <c r="A82" s="28" t="s">
        <v>431</v>
      </c>
      <c r="B82" s="30">
        <v>100000</v>
      </c>
      <c r="C82" s="1" t="s">
        <v>760</v>
      </c>
    </row>
    <row r="83" spans="1:3" x14ac:dyDescent="0.25">
      <c r="A83" s="28" t="s">
        <v>432</v>
      </c>
      <c r="B83" s="30">
        <v>57344.35</v>
      </c>
      <c r="C83" s="1" t="s">
        <v>743</v>
      </c>
    </row>
    <row r="84" spans="1:3" x14ac:dyDescent="0.25">
      <c r="A84" s="28" t="s">
        <v>433</v>
      </c>
      <c r="B84" s="30">
        <v>1962018</v>
      </c>
      <c r="C84" s="1" t="s">
        <v>783</v>
      </c>
    </row>
    <row r="85" spans="1:3" x14ac:dyDescent="0.25">
      <c r="A85" s="28" t="s">
        <v>434</v>
      </c>
      <c r="B85" s="30">
        <v>1950</v>
      </c>
      <c r="C85" s="1" t="s">
        <v>773</v>
      </c>
    </row>
    <row r="86" spans="1:3" x14ac:dyDescent="0.25">
      <c r="A86" s="28" t="s">
        <v>435</v>
      </c>
      <c r="B86" s="30">
        <v>100000</v>
      </c>
      <c r="C86" s="1" t="s">
        <v>784</v>
      </c>
    </row>
    <row r="87" spans="1:3" x14ac:dyDescent="0.25">
      <c r="A87" s="28" t="s">
        <v>436</v>
      </c>
      <c r="B87" s="30">
        <v>100000</v>
      </c>
      <c r="C87" s="1" t="s">
        <v>762</v>
      </c>
    </row>
    <row r="88" spans="1:3" x14ac:dyDescent="0.25">
      <c r="A88" s="28" t="s">
        <v>437</v>
      </c>
      <c r="B88" s="30">
        <v>100000</v>
      </c>
      <c r="C88" s="1" t="s">
        <v>747</v>
      </c>
    </row>
    <row r="89" spans="1:3" x14ac:dyDescent="0.25">
      <c r="A89" s="28" t="s">
        <v>438</v>
      </c>
      <c r="B89" s="30">
        <v>300000</v>
      </c>
      <c r="C89" s="1" t="s">
        <v>747</v>
      </c>
    </row>
    <row r="90" spans="1:3" x14ac:dyDescent="0.25">
      <c r="A90" s="28" t="s">
        <v>439</v>
      </c>
      <c r="B90" s="30">
        <v>546407</v>
      </c>
      <c r="C90" s="1" t="s">
        <v>785</v>
      </c>
    </row>
    <row r="91" spans="1:3" x14ac:dyDescent="0.25">
      <c r="A91" s="28" t="s">
        <v>440</v>
      </c>
      <c r="B91" s="30">
        <v>1016603</v>
      </c>
      <c r="C91" s="1" t="s">
        <v>786</v>
      </c>
    </row>
    <row r="92" spans="1:3" x14ac:dyDescent="0.25">
      <c r="A92" s="28" t="s">
        <v>441</v>
      </c>
      <c r="B92" s="30">
        <v>75337.55</v>
      </c>
      <c r="C92" s="1" t="s">
        <v>777</v>
      </c>
    </row>
    <row r="93" spans="1:3" x14ac:dyDescent="0.25">
      <c r="A93" s="28" t="s">
        <v>442</v>
      </c>
      <c r="B93" s="30">
        <v>506658.3</v>
      </c>
      <c r="C93" s="1" t="s">
        <v>742</v>
      </c>
    </row>
    <row r="94" spans="1:3" x14ac:dyDescent="0.25">
      <c r="A94" s="28" t="s">
        <v>443</v>
      </c>
      <c r="B94" s="30">
        <v>100000</v>
      </c>
      <c r="C94" s="1" t="s">
        <v>787</v>
      </c>
    </row>
    <row r="95" spans="1:3" x14ac:dyDescent="0.25">
      <c r="A95" s="28" t="s">
        <v>444</v>
      </c>
      <c r="B95" s="30">
        <v>133647.88</v>
      </c>
      <c r="C95" s="1" t="s">
        <v>756</v>
      </c>
    </row>
    <row r="96" spans="1:3" x14ac:dyDescent="0.25">
      <c r="A96" s="28" t="s">
        <v>445</v>
      </c>
      <c r="B96" s="30">
        <v>218111.5</v>
      </c>
      <c r="C96" s="1" t="s">
        <v>788</v>
      </c>
    </row>
    <row r="97" spans="1:3" x14ac:dyDescent="0.25">
      <c r="A97" s="28" t="s">
        <v>446</v>
      </c>
      <c r="B97" s="30">
        <v>64900</v>
      </c>
      <c r="C97" s="1" t="s">
        <v>743</v>
      </c>
    </row>
    <row r="98" spans="1:3" x14ac:dyDescent="0.25">
      <c r="A98" s="28" t="s">
        <v>447</v>
      </c>
      <c r="B98" s="30">
        <v>34440</v>
      </c>
      <c r="C98" s="1" t="s">
        <v>789</v>
      </c>
    </row>
    <row r="99" spans="1:3" x14ac:dyDescent="0.25">
      <c r="A99" s="28" t="s">
        <v>448</v>
      </c>
      <c r="B99" s="30">
        <v>92000</v>
      </c>
      <c r="C99" s="1" t="s">
        <v>790</v>
      </c>
    </row>
    <row r="100" spans="1:3" x14ac:dyDescent="0.25">
      <c r="A100" s="28" t="s">
        <v>449</v>
      </c>
      <c r="B100" s="30">
        <v>97299.4</v>
      </c>
      <c r="C100" s="1" t="s">
        <v>791</v>
      </c>
    </row>
    <row r="101" spans="1:3" x14ac:dyDescent="0.25">
      <c r="A101" s="28" t="s">
        <v>450</v>
      </c>
      <c r="B101" s="30">
        <v>662840</v>
      </c>
      <c r="C101" s="1" t="s">
        <v>742</v>
      </c>
    </row>
    <row r="102" spans="1:3" x14ac:dyDescent="0.25">
      <c r="A102" s="28" t="s">
        <v>451</v>
      </c>
      <c r="B102" s="30">
        <v>100000</v>
      </c>
      <c r="C102" s="1" t="s">
        <v>792</v>
      </c>
    </row>
    <row r="103" spans="1:3" x14ac:dyDescent="0.25">
      <c r="A103" s="28" t="s">
        <v>452</v>
      </c>
      <c r="B103" s="30">
        <v>147986.44</v>
      </c>
      <c r="C103" s="1" t="s">
        <v>793</v>
      </c>
    </row>
    <row r="104" spans="1:3" x14ac:dyDescent="0.25">
      <c r="A104" s="28" t="s">
        <v>453</v>
      </c>
      <c r="B104" s="30">
        <v>540000</v>
      </c>
      <c r="C104" s="1" t="s">
        <v>794</v>
      </c>
    </row>
    <row r="105" spans="1:3" x14ac:dyDescent="0.25">
      <c r="A105" s="28" t="s">
        <v>454</v>
      </c>
      <c r="B105" s="30">
        <v>300000</v>
      </c>
      <c r="C105" s="1" t="s">
        <v>754</v>
      </c>
    </row>
    <row r="106" spans="1:3" x14ac:dyDescent="0.25">
      <c r="A106" s="28" t="s">
        <v>455</v>
      </c>
      <c r="B106" s="30">
        <v>361094.45</v>
      </c>
      <c r="C106" s="1" t="s">
        <v>756</v>
      </c>
    </row>
    <row r="107" spans="1:3" x14ac:dyDescent="0.25">
      <c r="A107" s="28" t="s">
        <v>456</v>
      </c>
      <c r="B107" s="30">
        <v>385000</v>
      </c>
      <c r="C107" s="1" t="s">
        <v>741</v>
      </c>
    </row>
    <row r="108" spans="1:3" x14ac:dyDescent="0.25">
      <c r="A108" s="28" t="s">
        <v>457</v>
      </c>
      <c r="B108" s="30">
        <v>626688</v>
      </c>
      <c r="C108" s="1" t="s">
        <v>795</v>
      </c>
    </row>
    <row r="109" spans="1:3" x14ac:dyDescent="0.25">
      <c r="A109" s="28" t="s">
        <v>458</v>
      </c>
      <c r="B109" s="30">
        <v>72659.58</v>
      </c>
      <c r="C109" s="1" t="s">
        <v>791</v>
      </c>
    </row>
    <row r="110" spans="1:3" x14ac:dyDescent="0.25">
      <c r="A110" s="28" t="s">
        <v>459</v>
      </c>
      <c r="B110" s="30">
        <v>34191.15</v>
      </c>
      <c r="C110" s="1" t="s">
        <v>796</v>
      </c>
    </row>
    <row r="111" spans="1:3" x14ac:dyDescent="0.25">
      <c r="A111" s="28" t="s">
        <v>460</v>
      </c>
      <c r="B111" s="30">
        <v>100000</v>
      </c>
      <c r="C111" s="1" t="s">
        <v>797</v>
      </c>
    </row>
    <row r="112" spans="1:3" x14ac:dyDescent="0.25">
      <c r="A112" s="28" t="s">
        <v>461</v>
      </c>
      <c r="B112" s="30">
        <v>141165.25</v>
      </c>
      <c r="C112" s="1" t="s">
        <v>756</v>
      </c>
    </row>
    <row r="113" spans="1:3" x14ac:dyDescent="0.25">
      <c r="A113" s="28" t="s">
        <v>462</v>
      </c>
      <c r="B113" s="30">
        <v>109604</v>
      </c>
      <c r="C113" s="1" t="s">
        <v>770</v>
      </c>
    </row>
    <row r="114" spans="1:3" x14ac:dyDescent="0.25">
      <c r="A114" s="28" t="s">
        <v>463</v>
      </c>
      <c r="B114" s="30">
        <v>96306</v>
      </c>
      <c r="C114" s="1" t="s">
        <v>757</v>
      </c>
    </row>
    <row r="115" spans="1:3" x14ac:dyDescent="0.25">
      <c r="A115" s="28" t="s">
        <v>464</v>
      </c>
      <c r="B115" s="30">
        <v>31500</v>
      </c>
      <c r="C115" s="1" t="s">
        <v>785</v>
      </c>
    </row>
    <row r="116" spans="1:3" x14ac:dyDescent="0.25">
      <c r="A116" s="28" t="s">
        <v>465</v>
      </c>
      <c r="B116" s="30">
        <v>186000</v>
      </c>
      <c r="C116" s="1" t="s">
        <v>753</v>
      </c>
    </row>
    <row r="117" spans="1:3" x14ac:dyDescent="0.25">
      <c r="A117" s="28" t="s">
        <v>466</v>
      </c>
      <c r="B117" s="30">
        <v>98890.559999999998</v>
      </c>
      <c r="C117" s="1" t="s">
        <v>741</v>
      </c>
    </row>
    <row r="118" spans="1:3" x14ac:dyDescent="0.25">
      <c r="A118" s="28" t="s">
        <v>467</v>
      </c>
      <c r="B118" s="30">
        <v>98843.9</v>
      </c>
      <c r="C118" s="1" t="s">
        <v>741</v>
      </c>
    </row>
    <row r="119" spans="1:3" x14ac:dyDescent="0.25">
      <c r="A119" s="28" t="s">
        <v>468</v>
      </c>
      <c r="B119" s="30">
        <v>96341.57</v>
      </c>
      <c r="C119" s="1" t="s">
        <v>741</v>
      </c>
    </row>
    <row r="120" spans="1:3" x14ac:dyDescent="0.25">
      <c r="A120" s="28" t="s">
        <v>469</v>
      </c>
      <c r="B120" s="30">
        <v>59790.35</v>
      </c>
      <c r="C120" s="1" t="s">
        <v>741</v>
      </c>
    </row>
    <row r="121" spans="1:3" x14ac:dyDescent="0.25">
      <c r="A121" s="28" t="s">
        <v>470</v>
      </c>
      <c r="B121" s="30">
        <v>380177</v>
      </c>
      <c r="C121" s="1" t="s">
        <v>760</v>
      </c>
    </row>
    <row r="122" spans="1:3" x14ac:dyDescent="0.25">
      <c r="A122" s="28" t="s">
        <v>471</v>
      </c>
      <c r="B122" s="30">
        <v>1269000</v>
      </c>
      <c r="C122" s="1" t="s">
        <v>798</v>
      </c>
    </row>
    <row r="123" spans="1:3" x14ac:dyDescent="0.25">
      <c r="A123" s="28" t="s">
        <v>472</v>
      </c>
      <c r="B123" s="30">
        <v>100000</v>
      </c>
      <c r="C123" s="1" t="s">
        <v>780</v>
      </c>
    </row>
    <row r="124" spans="1:3" x14ac:dyDescent="0.25">
      <c r="A124" s="28" t="s">
        <v>473</v>
      </c>
      <c r="B124" s="30">
        <v>100000</v>
      </c>
      <c r="C124" s="1" t="s">
        <v>780</v>
      </c>
    </row>
    <row r="125" spans="1:3" x14ac:dyDescent="0.25">
      <c r="A125" s="28" t="s">
        <v>474</v>
      </c>
      <c r="B125" s="30">
        <v>5041418.76</v>
      </c>
      <c r="C125" s="1" t="s">
        <v>737</v>
      </c>
    </row>
    <row r="126" spans="1:3" x14ac:dyDescent="0.25">
      <c r="A126" s="28" t="s">
        <v>475</v>
      </c>
      <c r="B126" s="30">
        <v>442530</v>
      </c>
      <c r="C126" s="1" t="s">
        <v>799</v>
      </c>
    </row>
    <row r="127" spans="1:3" x14ac:dyDescent="0.25">
      <c r="A127" s="28" t="s">
        <v>476</v>
      </c>
      <c r="B127" s="30">
        <v>99910</v>
      </c>
      <c r="C127" s="1" t="s">
        <v>775</v>
      </c>
    </row>
    <row r="128" spans="1:3" x14ac:dyDescent="0.25">
      <c r="A128" s="28" t="s">
        <v>477</v>
      </c>
      <c r="B128" s="30">
        <v>90748</v>
      </c>
      <c r="C128" s="1" t="s">
        <v>756</v>
      </c>
    </row>
    <row r="129" spans="1:3" x14ac:dyDescent="0.25">
      <c r="A129" s="28" t="s">
        <v>478</v>
      </c>
      <c r="B129" s="30">
        <v>99000</v>
      </c>
      <c r="C129" s="1" t="s">
        <v>740</v>
      </c>
    </row>
    <row r="130" spans="1:3" x14ac:dyDescent="0.25">
      <c r="A130" s="28" t="s">
        <v>479</v>
      </c>
      <c r="B130" s="30">
        <v>100000</v>
      </c>
      <c r="C130" s="1" t="s">
        <v>760</v>
      </c>
    </row>
    <row r="131" spans="1:3" x14ac:dyDescent="0.25">
      <c r="A131" s="28" t="s">
        <v>480</v>
      </c>
      <c r="B131" s="30">
        <v>100000</v>
      </c>
      <c r="C131" s="1" t="s">
        <v>778</v>
      </c>
    </row>
    <row r="132" spans="1:3" x14ac:dyDescent="0.25">
      <c r="A132" s="28" t="s">
        <v>481</v>
      </c>
      <c r="B132" s="30">
        <v>100000</v>
      </c>
      <c r="C132" s="1" t="s">
        <v>753</v>
      </c>
    </row>
    <row r="133" spans="1:3" x14ac:dyDescent="0.25">
      <c r="A133" s="28" t="s">
        <v>482</v>
      </c>
      <c r="B133" s="30">
        <v>29952</v>
      </c>
      <c r="C133" s="1" t="s">
        <v>774</v>
      </c>
    </row>
    <row r="134" spans="1:3" x14ac:dyDescent="0.25">
      <c r="A134" s="28" t="s">
        <v>483</v>
      </c>
      <c r="B134" s="30">
        <v>90000</v>
      </c>
      <c r="C134" s="1" t="s">
        <v>774</v>
      </c>
    </row>
    <row r="135" spans="1:3" x14ac:dyDescent="0.25">
      <c r="A135" s="28" t="s">
        <v>484</v>
      </c>
      <c r="B135" s="30">
        <v>7119394.7999999998</v>
      </c>
      <c r="C135" s="1" t="s">
        <v>737</v>
      </c>
    </row>
    <row r="136" spans="1:3" x14ac:dyDescent="0.25">
      <c r="A136" s="28" t="s">
        <v>485</v>
      </c>
      <c r="B136" s="30">
        <v>216425</v>
      </c>
      <c r="C136" s="1" t="s">
        <v>737</v>
      </c>
    </row>
    <row r="137" spans="1:3" x14ac:dyDescent="0.25">
      <c r="A137" s="28" t="s">
        <v>486</v>
      </c>
      <c r="B137" s="30">
        <v>100000</v>
      </c>
      <c r="C137" s="1" t="s">
        <v>800</v>
      </c>
    </row>
    <row r="138" spans="1:3" x14ac:dyDescent="0.25">
      <c r="A138" s="28" t="s">
        <v>487</v>
      </c>
      <c r="B138" s="30">
        <v>314850</v>
      </c>
      <c r="C138" s="1" t="s">
        <v>775</v>
      </c>
    </row>
    <row r="139" spans="1:3" x14ac:dyDescent="0.25">
      <c r="A139" s="28" t="s">
        <v>488</v>
      </c>
      <c r="B139" s="30">
        <v>4161444.11</v>
      </c>
      <c r="C139" s="1" t="s">
        <v>737</v>
      </c>
    </row>
    <row r="140" spans="1:3" x14ac:dyDescent="0.25">
      <c r="A140" s="28" t="s">
        <v>489</v>
      </c>
      <c r="B140" s="30">
        <v>61310</v>
      </c>
      <c r="C140" s="1" t="s">
        <v>801</v>
      </c>
    </row>
    <row r="141" spans="1:3" x14ac:dyDescent="0.25">
      <c r="A141" s="28" t="s">
        <v>490</v>
      </c>
      <c r="B141" s="30">
        <v>78000</v>
      </c>
      <c r="C141" s="1" t="s">
        <v>802</v>
      </c>
    </row>
    <row r="142" spans="1:3" x14ac:dyDescent="0.25">
      <c r="A142" s="28" t="s">
        <v>491</v>
      </c>
      <c r="B142" s="30">
        <v>69393</v>
      </c>
      <c r="C142" s="1" t="s">
        <v>803</v>
      </c>
    </row>
    <row r="143" spans="1:3" x14ac:dyDescent="0.25">
      <c r="A143" s="28" t="s">
        <v>492</v>
      </c>
      <c r="B143" s="30">
        <v>100000</v>
      </c>
      <c r="C143" s="1" t="s">
        <v>804</v>
      </c>
    </row>
    <row r="144" spans="1:3" x14ac:dyDescent="0.25">
      <c r="A144" s="28" t="s">
        <v>493</v>
      </c>
      <c r="B144" s="30">
        <v>80376</v>
      </c>
      <c r="C144" s="1" t="s">
        <v>805</v>
      </c>
    </row>
    <row r="145" spans="1:3" x14ac:dyDescent="0.25">
      <c r="A145" s="28" t="s">
        <v>494</v>
      </c>
      <c r="B145" s="30">
        <v>1007000</v>
      </c>
      <c r="C145" s="1" t="s">
        <v>744</v>
      </c>
    </row>
    <row r="146" spans="1:3" x14ac:dyDescent="0.25">
      <c r="A146" s="28" t="s">
        <v>495</v>
      </c>
      <c r="B146" s="30">
        <v>2400000</v>
      </c>
      <c r="C146" s="1" t="s">
        <v>793</v>
      </c>
    </row>
    <row r="147" spans="1:3" x14ac:dyDescent="0.25">
      <c r="A147" s="28" t="s">
        <v>496</v>
      </c>
      <c r="B147" s="30">
        <v>475853</v>
      </c>
      <c r="C147" s="1" t="s">
        <v>783</v>
      </c>
    </row>
    <row r="148" spans="1:3" x14ac:dyDescent="0.25">
      <c r="A148" s="28" t="s">
        <v>497</v>
      </c>
      <c r="B148" s="30">
        <v>264600</v>
      </c>
      <c r="C148" s="1" t="s">
        <v>806</v>
      </c>
    </row>
    <row r="149" spans="1:3" x14ac:dyDescent="0.25">
      <c r="A149" s="28" t="s">
        <v>498</v>
      </c>
      <c r="B149" s="30">
        <v>6500000</v>
      </c>
      <c r="C149" s="1" t="s">
        <v>755</v>
      </c>
    </row>
    <row r="150" spans="1:3" x14ac:dyDescent="0.25">
      <c r="A150" s="28" t="s">
        <v>499</v>
      </c>
      <c r="B150" s="30">
        <v>1000000</v>
      </c>
      <c r="C150" s="1" t="s">
        <v>755</v>
      </c>
    </row>
    <row r="151" spans="1:3" x14ac:dyDescent="0.25">
      <c r="A151" s="28" t="s">
        <v>500</v>
      </c>
      <c r="B151" s="30">
        <v>100000</v>
      </c>
      <c r="C151" s="1" t="s">
        <v>747</v>
      </c>
    </row>
    <row r="152" spans="1:3" x14ac:dyDescent="0.25">
      <c r="A152" s="28" t="s">
        <v>501</v>
      </c>
      <c r="B152" s="30">
        <v>70000</v>
      </c>
      <c r="C152" s="1" t="s">
        <v>807</v>
      </c>
    </row>
    <row r="153" spans="1:3" x14ac:dyDescent="0.25">
      <c r="A153" s="28" t="s">
        <v>502</v>
      </c>
      <c r="B153" s="30">
        <v>13784.24</v>
      </c>
      <c r="C153" s="1" t="s">
        <v>808</v>
      </c>
    </row>
    <row r="154" spans="1:3" x14ac:dyDescent="0.25">
      <c r="A154" s="28" t="s">
        <v>503</v>
      </c>
      <c r="B154" s="30">
        <v>166734</v>
      </c>
      <c r="C154" s="1" t="s">
        <v>809</v>
      </c>
    </row>
    <row r="155" spans="1:3" x14ac:dyDescent="0.25">
      <c r="A155" s="28" t="s">
        <v>504</v>
      </c>
      <c r="B155" s="30">
        <v>1536000</v>
      </c>
      <c r="C155" s="1" t="s">
        <v>776</v>
      </c>
    </row>
    <row r="156" spans="1:3" x14ac:dyDescent="0.25">
      <c r="A156" s="28" t="s">
        <v>505</v>
      </c>
      <c r="B156" s="30">
        <v>170700</v>
      </c>
      <c r="C156" s="1" t="s">
        <v>810</v>
      </c>
    </row>
    <row r="157" spans="1:3" x14ac:dyDescent="0.25">
      <c r="A157" s="28" t="s">
        <v>506</v>
      </c>
      <c r="B157" s="30">
        <v>1090000</v>
      </c>
      <c r="C157" s="1" t="s">
        <v>742</v>
      </c>
    </row>
    <row r="158" spans="1:3" x14ac:dyDescent="0.25">
      <c r="A158" s="28" t="s">
        <v>507</v>
      </c>
      <c r="B158" s="30">
        <v>2722828</v>
      </c>
      <c r="C158" s="1" t="s">
        <v>811</v>
      </c>
    </row>
    <row r="159" spans="1:3" x14ac:dyDescent="0.25">
      <c r="A159" s="28" t="s">
        <v>508</v>
      </c>
      <c r="B159" s="30">
        <v>39000</v>
      </c>
      <c r="C159" s="1" t="s">
        <v>812</v>
      </c>
    </row>
    <row r="160" spans="1:3" x14ac:dyDescent="0.25">
      <c r="A160" s="28" t="s">
        <v>509</v>
      </c>
      <c r="B160" s="30">
        <v>100000</v>
      </c>
      <c r="C160" s="1" t="s">
        <v>792</v>
      </c>
    </row>
    <row r="161" spans="1:3" x14ac:dyDescent="0.25">
      <c r="A161" s="28" t="s">
        <v>510</v>
      </c>
      <c r="B161" s="30">
        <v>100000</v>
      </c>
      <c r="C161" s="1" t="s">
        <v>747</v>
      </c>
    </row>
    <row r="162" spans="1:3" x14ac:dyDescent="0.25">
      <c r="A162" s="28" t="s">
        <v>511</v>
      </c>
      <c r="B162" s="30">
        <v>29257.58</v>
      </c>
      <c r="C162" s="1" t="s">
        <v>813</v>
      </c>
    </row>
    <row r="163" spans="1:3" x14ac:dyDescent="0.25">
      <c r="A163" s="28" t="s">
        <v>512</v>
      </c>
      <c r="B163" s="30">
        <v>23637.33</v>
      </c>
      <c r="C163" s="1" t="s">
        <v>813</v>
      </c>
    </row>
    <row r="164" spans="1:3" x14ac:dyDescent="0.25">
      <c r="A164" s="28" t="s">
        <v>513</v>
      </c>
      <c r="B164" s="30">
        <v>3032701.76</v>
      </c>
      <c r="C164" s="1" t="s">
        <v>737</v>
      </c>
    </row>
    <row r="165" spans="1:3" x14ac:dyDescent="0.25">
      <c r="A165" s="28" t="s">
        <v>514</v>
      </c>
      <c r="B165" s="30">
        <v>404480</v>
      </c>
      <c r="C165" s="1" t="s">
        <v>777</v>
      </c>
    </row>
    <row r="166" spans="1:3" x14ac:dyDescent="0.25">
      <c r="A166" s="28" t="s">
        <v>515</v>
      </c>
      <c r="B166" s="30">
        <v>207483</v>
      </c>
      <c r="C166" s="1" t="s">
        <v>742</v>
      </c>
    </row>
    <row r="167" spans="1:3" x14ac:dyDescent="0.25">
      <c r="A167" s="28" t="s">
        <v>516</v>
      </c>
      <c r="B167" s="30">
        <v>422455.63</v>
      </c>
      <c r="C167" s="1" t="s">
        <v>775</v>
      </c>
    </row>
    <row r="168" spans="1:3" x14ac:dyDescent="0.25">
      <c r="A168" s="28" t="s">
        <v>517</v>
      </c>
      <c r="B168" s="30">
        <v>95500</v>
      </c>
      <c r="C168" s="1" t="s">
        <v>814</v>
      </c>
    </row>
    <row r="169" spans="1:3" x14ac:dyDescent="0.25">
      <c r="A169" s="28" t="s">
        <v>518</v>
      </c>
      <c r="B169" s="30">
        <v>19782.009999999998</v>
      </c>
      <c r="C169" s="1" t="s">
        <v>815</v>
      </c>
    </row>
    <row r="170" spans="1:3" x14ac:dyDescent="0.25">
      <c r="A170" s="28" t="s">
        <v>519</v>
      </c>
      <c r="B170" s="30">
        <v>60000</v>
      </c>
      <c r="C170" s="1" t="s">
        <v>816</v>
      </c>
    </row>
    <row r="171" spans="1:3" x14ac:dyDescent="0.25">
      <c r="A171" s="28" t="s">
        <v>520</v>
      </c>
      <c r="B171" s="30">
        <v>32208</v>
      </c>
      <c r="C171" s="1" t="s">
        <v>735</v>
      </c>
    </row>
    <row r="172" spans="1:3" x14ac:dyDescent="0.25">
      <c r="A172" s="28" t="s">
        <v>521</v>
      </c>
      <c r="B172" s="30">
        <v>100000</v>
      </c>
      <c r="C172" s="1" t="s">
        <v>735</v>
      </c>
    </row>
    <row r="173" spans="1:3" x14ac:dyDescent="0.25">
      <c r="A173" s="28" t="s">
        <v>522</v>
      </c>
      <c r="B173" s="30">
        <v>26765</v>
      </c>
      <c r="C173" s="1" t="s">
        <v>770</v>
      </c>
    </row>
    <row r="174" spans="1:3" x14ac:dyDescent="0.25">
      <c r="A174" s="28" t="s">
        <v>523</v>
      </c>
      <c r="B174" s="30">
        <v>35000</v>
      </c>
      <c r="C174" s="1" t="s">
        <v>817</v>
      </c>
    </row>
    <row r="175" spans="1:3" x14ac:dyDescent="0.25">
      <c r="A175" s="28" t="s">
        <v>524</v>
      </c>
      <c r="B175" s="30">
        <v>100000</v>
      </c>
      <c r="C175" s="1" t="s">
        <v>747</v>
      </c>
    </row>
    <row r="176" spans="1:3" x14ac:dyDescent="0.25">
      <c r="A176" s="28" t="s">
        <v>525</v>
      </c>
      <c r="B176" s="30">
        <v>2757001.6</v>
      </c>
      <c r="C176" s="1" t="s">
        <v>737</v>
      </c>
    </row>
    <row r="177" spans="1:3" x14ac:dyDescent="0.25">
      <c r="A177" s="28" t="s">
        <v>526</v>
      </c>
      <c r="B177" s="30">
        <v>142450</v>
      </c>
      <c r="C177" s="1" t="s">
        <v>818</v>
      </c>
    </row>
    <row r="178" spans="1:3" x14ac:dyDescent="0.25">
      <c r="A178" s="28" t="s">
        <v>527</v>
      </c>
      <c r="B178" s="30">
        <v>75193.649999999994</v>
      </c>
      <c r="C178" s="1" t="s">
        <v>775</v>
      </c>
    </row>
    <row r="179" spans="1:3" x14ac:dyDescent="0.25">
      <c r="A179" s="28" t="s">
        <v>528</v>
      </c>
      <c r="B179" s="30">
        <v>20000</v>
      </c>
      <c r="C179" s="1" t="s">
        <v>819</v>
      </c>
    </row>
    <row r="180" spans="1:3" x14ac:dyDescent="0.25">
      <c r="A180" s="28" t="s">
        <v>529</v>
      </c>
      <c r="B180" s="30">
        <v>3667519</v>
      </c>
      <c r="C180" s="1" t="s">
        <v>781</v>
      </c>
    </row>
    <row r="181" spans="1:3" x14ac:dyDescent="0.25">
      <c r="A181" s="28" t="s">
        <v>530</v>
      </c>
      <c r="B181" s="30">
        <v>100000</v>
      </c>
      <c r="C181" s="1" t="s">
        <v>747</v>
      </c>
    </row>
    <row r="182" spans="1:3" x14ac:dyDescent="0.25">
      <c r="A182" s="28" t="s">
        <v>531</v>
      </c>
      <c r="B182" s="30">
        <v>1370910</v>
      </c>
      <c r="C182" s="1" t="s">
        <v>820</v>
      </c>
    </row>
    <row r="183" spans="1:3" x14ac:dyDescent="0.25">
      <c r="A183" s="28" t="s">
        <v>532</v>
      </c>
      <c r="B183" s="30">
        <v>15000</v>
      </c>
      <c r="C183" s="1" t="s">
        <v>821</v>
      </c>
    </row>
    <row r="184" spans="1:3" x14ac:dyDescent="0.25">
      <c r="A184" s="28" t="s">
        <v>533</v>
      </c>
      <c r="B184" s="30"/>
      <c r="C184" s="1" t="s">
        <v>822</v>
      </c>
    </row>
    <row r="185" spans="1:3" x14ac:dyDescent="0.25">
      <c r="A185" s="28" t="s">
        <v>534</v>
      </c>
      <c r="B185" s="30">
        <v>820125.34</v>
      </c>
      <c r="C185" s="1" t="s">
        <v>822</v>
      </c>
    </row>
    <row r="186" spans="1:3" x14ac:dyDescent="0.25">
      <c r="A186" s="28" t="s">
        <v>535</v>
      </c>
      <c r="B186" s="30">
        <v>1000000</v>
      </c>
      <c r="C186" s="1" t="s">
        <v>823</v>
      </c>
    </row>
    <row r="187" spans="1:3" x14ac:dyDescent="0.25">
      <c r="A187" s="28" t="s">
        <v>536</v>
      </c>
      <c r="B187" s="30">
        <v>98602.87</v>
      </c>
      <c r="C187" s="1" t="s">
        <v>824</v>
      </c>
    </row>
    <row r="188" spans="1:3" x14ac:dyDescent="0.25">
      <c r="A188" s="28" t="s">
        <v>537</v>
      </c>
      <c r="B188" s="30">
        <v>100000</v>
      </c>
      <c r="C188" s="1" t="s">
        <v>825</v>
      </c>
    </row>
    <row r="189" spans="1:3" x14ac:dyDescent="0.25">
      <c r="A189" s="28" t="s">
        <v>538</v>
      </c>
      <c r="B189" s="30">
        <v>776351.6</v>
      </c>
      <c r="C189" s="1" t="s">
        <v>826</v>
      </c>
    </row>
    <row r="190" spans="1:3" x14ac:dyDescent="0.25">
      <c r="A190" s="28" t="s">
        <v>539</v>
      </c>
      <c r="B190" s="30">
        <v>100000</v>
      </c>
      <c r="C190" s="1" t="s">
        <v>760</v>
      </c>
    </row>
    <row r="191" spans="1:3" x14ac:dyDescent="0.25">
      <c r="A191" s="28" t="s">
        <v>540</v>
      </c>
      <c r="B191" s="30">
        <v>3500</v>
      </c>
      <c r="C191" s="1" t="s">
        <v>827</v>
      </c>
    </row>
    <row r="192" spans="1:3" x14ac:dyDescent="0.25">
      <c r="A192" s="28" t="s">
        <v>541</v>
      </c>
      <c r="B192" s="30">
        <v>12351.62</v>
      </c>
      <c r="C192" s="1" t="s">
        <v>828</v>
      </c>
    </row>
    <row r="193" spans="1:3" x14ac:dyDescent="0.25">
      <c r="A193" s="28" t="s">
        <v>542</v>
      </c>
      <c r="B193" s="30">
        <v>170918</v>
      </c>
      <c r="C193" s="1" t="s">
        <v>829</v>
      </c>
    </row>
    <row r="194" spans="1:3" x14ac:dyDescent="0.25">
      <c r="A194" s="28" t="s">
        <v>543</v>
      </c>
      <c r="B194" s="30">
        <v>23000</v>
      </c>
      <c r="C194" s="1" t="s">
        <v>790</v>
      </c>
    </row>
    <row r="195" spans="1:3" x14ac:dyDescent="0.25">
      <c r="A195" s="28" t="s">
        <v>544</v>
      </c>
      <c r="B195" s="30">
        <v>48674.54</v>
      </c>
      <c r="C195" s="1" t="s">
        <v>755</v>
      </c>
    </row>
    <row r="196" spans="1:3" x14ac:dyDescent="0.25">
      <c r="A196" s="28" t="s">
        <v>545</v>
      </c>
      <c r="B196" s="30">
        <v>100000</v>
      </c>
      <c r="C196" s="1" t="s">
        <v>830</v>
      </c>
    </row>
    <row r="197" spans="1:3" x14ac:dyDescent="0.25">
      <c r="A197" s="28" t="s">
        <v>546</v>
      </c>
      <c r="B197" s="30">
        <v>2606704.02</v>
      </c>
      <c r="C197" s="1" t="s">
        <v>831</v>
      </c>
    </row>
    <row r="198" spans="1:3" x14ac:dyDescent="0.25">
      <c r="A198" s="28" t="s">
        <v>547</v>
      </c>
      <c r="B198" s="30">
        <v>732989</v>
      </c>
      <c r="C198" s="1" t="s">
        <v>832</v>
      </c>
    </row>
    <row r="199" spans="1:3" x14ac:dyDescent="0.25">
      <c r="A199" s="28" t="s">
        <v>548</v>
      </c>
      <c r="B199" s="30">
        <v>292572</v>
      </c>
      <c r="C199" s="1" t="s">
        <v>775</v>
      </c>
    </row>
    <row r="200" spans="1:3" x14ac:dyDescent="0.25">
      <c r="A200" s="28" t="s">
        <v>549</v>
      </c>
      <c r="B200" s="30">
        <v>275306</v>
      </c>
      <c r="C200" s="1" t="s">
        <v>775</v>
      </c>
    </row>
    <row r="201" spans="1:3" x14ac:dyDescent="0.25">
      <c r="A201" s="28" t="s">
        <v>550</v>
      </c>
      <c r="B201" s="30">
        <v>259230</v>
      </c>
      <c r="C201" s="1" t="s">
        <v>775</v>
      </c>
    </row>
    <row r="202" spans="1:3" x14ac:dyDescent="0.25">
      <c r="A202" s="28" t="s">
        <v>551</v>
      </c>
      <c r="B202" s="30">
        <v>296037</v>
      </c>
      <c r="C202" s="1" t="s">
        <v>775</v>
      </c>
    </row>
    <row r="203" spans="1:3" x14ac:dyDescent="0.25">
      <c r="A203" s="28" t="s">
        <v>552</v>
      </c>
      <c r="B203" s="30">
        <v>296254</v>
      </c>
      <c r="C203" s="1" t="s">
        <v>775</v>
      </c>
    </row>
    <row r="204" spans="1:3" x14ac:dyDescent="0.25">
      <c r="A204" s="28" t="s">
        <v>553</v>
      </c>
      <c r="B204" s="30">
        <v>143820</v>
      </c>
      <c r="C204" s="1" t="s">
        <v>775</v>
      </c>
    </row>
    <row r="205" spans="1:3" x14ac:dyDescent="0.25">
      <c r="A205" s="28" t="s">
        <v>554</v>
      </c>
      <c r="B205" s="30">
        <v>299649</v>
      </c>
      <c r="C205" s="1" t="s">
        <v>833</v>
      </c>
    </row>
    <row r="206" spans="1:3" x14ac:dyDescent="0.25">
      <c r="A206" s="28" t="s">
        <v>555</v>
      </c>
      <c r="B206" s="30">
        <v>201050</v>
      </c>
      <c r="C206" s="1" t="s">
        <v>834</v>
      </c>
    </row>
    <row r="207" spans="1:3" x14ac:dyDescent="0.25">
      <c r="A207" s="28" t="s">
        <v>556</v>
      </c>
      <c r="B207" s="30">
        <v>21200</v>
      </c>
      <c r="C207" s="1" t="s">
        <v>835</v>
      </c>
    </row>
    <row r="208" spans="1:3" x14ac:dyDescent="0.25">
      <c r="A208" s="28" t="s">
        <v>557</v>
      </c>
      <c r="B208" s="30">
        <v>1290000</v>
      </c>
      <c r="C208" s="1" t="s">
        <v>782</v>
      </c>
    </row>
    <row r="209" spans="1:3" x14ac:dyDescent="0.25">
      <c r="A209" s="28" t="s">
        <v>558</v>
      </c>
      <c r="B209" s="30">
        <v>122127</v>
      </c>
      <c r="C209" s="1" t="s">
        <v>775</v>
      </c>
    </row>
    <row r="210" spans="1:3" x14ac:dyDescent="0.25">
      <c r="A210" s="28" t="s">
        <v>559</v>
      </c>
      <c r="B210" s="30">
        <v>52500</v>
      </c>
      <c r="C210" s="1" t="s">
        <v>836</v>
      </c>
    </row>
    <row r="211" spans="1:3" x14ac:dyDescent="0.25">
      <c r="A211" s="28" t="s">
        <v>560</v>
      </c>
      <c r="B211" s="30">
        <v>1611688</v>
      </c>
      <c r="C211" s="1" t="s">
        <v>742</v>
      </c>
    </row>
    <row r="212" spans="1:3" x14ac:dyDescent="0.25">
      <c r="A212" s="28" t="s">
        <v>561</v>
      </c>
      <c r="B212" s="30">
        <v>80750</v>
      </c>
      <c r="C212" s="1" t="s">
        <v>837</v>
      </c>
    </row>
    <row r="213" spans="1:3" x14ac:dyDescent="0.25">
      <c r="A213" s="28" t="s">
        <v>562</v>
      </c>
      <c r="B213" s="30">
        <v>69130.8</v>
      </c>
      <c r="C213" s="1" t="s">
        <v>815</v>
      </c>
    </row>
    <row r="214" spans="1:3" x14ac:dyDescent="0.25">
      <c r="A214" s="28" t="s">
        <v>563</v>
      </c>
      <c r="B214" s="30">
        <v>5119800</v>
      </c>
      <c r="C214" s="1" t="s">
        <v>838</v>
      </c>
    </row>
    <row r="215" spans="1:3" x14ac:dyDescent="0.25">
      <c r="A215" s="28" t="s">
        <v>564</v>
      </c>
      <c r="B215" s="30">
        <v>300000</v>
      </c>
      <c r="C215" s="1" t="s">
        <v>747</v>
      </c>
    </row>
    <row r="216" spans="1:3" x14ac:dyDescent="0.25">
      <c r="A216" s="28" t="s">
        <v>565</v>
      </c>
      <c r="B216" s="30">
        <v>300000</v>
      </c>
      <c r="C216" s="1" t="s">
        <v>747</v>
      </c>
    </row>
    <row r="217" spans="1:3" x14ac:dyDescent="0.25">
      <c r="A217" s="28" t="s">
        <v>566</v>
      </c>
      <c r="B217" s="30">
        <v>300000</v>
      </c>
      <c r="C217" s="1" t="s">
        <v>771</v>
      </c>
    </row>
    <row r="218" spans="1:3" x14ac:dyDescent="0.25">
      <c r="A218" s="28" t="s">
        <v>567</v>
      </c>
      <c r="B218" s="30">
        <v>300000</v>
      </c>
      <c r="C218" s="1" t="s">
        <v>784</v>
      </c>
    </row>
    <row r="219" spans="1:3" x14ac:dyDescent="0.25">
      <c r="A219" s="28" t="s">
        <v>568</v>
      </c>
      <c r="B219" s="30">
        <v>334461.48</v>
      </c>
      <c r="C219" s="1" t="s">
        <v>839</v>
      </c>
    </row>
    <row r="220" spans="1:3" x14ac:dyDescent="0.25">
      <c r="A220" s="28" t="s">
        <v>569</v>
      </c>
      <c r="B220" s="30">
        <v>3515177.04</v>
      </c>
      <c r="C220" s="1" t="s">
        <v>737</v>
      </c>
    </row>
    <row r="221" spans="1:3" x14ac:dyDescent="0.25">
      <c r="A221" s="28" t="s">
        <v>570</v>
      </c>
      <c r="B221" s="30">
        <v>3946993</v>
      </c>
      <c r="C221" s="1" t="s">
        <v>744</v>
      </c>
    </row>
    <row r="222" spans="1:3" x14ac:dyDescent="0.25">
      <c r="A222" s="28" t="s">
        <v>571</v>
      </c>
      <c r="B222" s="30">
        <v>500</v>
      </c>
      <c r="C222" s="1" t="s">
        <v>840</v>
      </c>
    </row>
    <row r="223" spans="1:3" x14ac:dyDescent="0.25">
      <c r="A223" s="28" t="s">
        <v>572</v>
      </c>
      <c r="B223" s="30">
        <v>300000</v>
      </c>
      <c r="C223" s="1" t="s">
        <v>772</v>
      </c>
    </row>
    <row r="224" spans="1:3" x14ac:dyDescent="0.25">
      <c r="A224" s="28" t="s">
        <v>573</v>
      </c>
      <c r="B224" s="30">
        <v>100000</v>
      </c>
      <c r="C224" s="1" t="s">
        <v>841</v>
      </c>
    </row>
    <row r="225" spans="1:3" x14ac:dyDescent="0.25">
      <c r="A225" s="28" t="s">
        <v>574</v>
      </c>
      <c r="B225" s="30">
        <v>717149.59</v>
      </c>
      <c r="C225" s="1" t="s">
        <v>782</v>
      </c>
    </row>
    <row r="226" spans="1:3" x14ac:dyDescent="0.25">
      <c r="A226" s="28" t="s">
        <v>575</v>
      </c>
      <c r="B226" s="30">
        <v>3039.84</v>
      </c>
      <c r="C226" s="1" t="s">
        <v>796</v>
      </c>
    </row>
    <row r="227" spans="1:3" x14ac:dyDescent="0.25">
      <c r="A227" s="28" t="s">
        <v>576</v>
      </c>
      <c r="B227" s="30">
        <v>4014.72</v>
      </c>
      <c r="C227" s="1" t="s">
        <v>796</v>
      </c>
    </row>
    <row r="228" spans="1:3" x14ac:dyDescent="0.25">
      <c r="A228" s="28" t="s">
        <v>577</v>
      </c>
      <c r="B228" s="30">
        <v>184555.8</v>
      </c>
      <c r="C228" s="1" t="s">
        <v>796</v>
      </c>
    </row>
    <row r="229" spans="1:3" x14ac:dyDescent="0.25">
      <c r="A229" s="28" t="s">
        <v>578</v>
      </c>
      <c r="B229" s="30">
        <v>300000</v>
      </c>
      <c r="C229" s="1" t="s">
        <v>842</v>
      </c>
    </row>
    <row r="230" spans="1:3" x14ac:dyDescent="0.25">
      <c r="A230" s="28" t="s">
        <v>579</v>
      </c>
      <c r="B230" s="30">
        <v>92700</v>
      </c>
      <c r="C230" s="1" t="s">
        <v>843</v>
      </c>
    </row>
    <row r="231" spans="1:3" x14ac:dyDescent="0.25">
      <c r="A231" s="28" t="s">
        <v>580</v>
      </c>
      <c r="B231" s="30">
        <v>203400</v>
      </c>
      <c r="C231" s="1" t="s">
        <v>741</v>
      </c>
    </row>
    <row r="232" spans="1:3" x14ac:dyDescent="0.25">
      <c r="A232" s="28" t="s">
        <v>581</v>
      </c>
      <c r="B232" s="30">
        <v>3253473</v>
      </c>
      <c r="C232" s="1" t="s">
        <v>736</v>
      </c>
    </row>
    <row r="233" spans="1:3" x14ac:dyDescent="0.25">
      <c r="A233" s="28" t="s">
        <v>582</v>
      </c>
      <c r="B233" s="30">
        <v>960000</v>
      </c>
      <c r="C233" s="1" t="s">
        <v>844</v>
      </c>
    </row>
    <row r="234" spans="1:3" x14ac:dyDescent="0.25">
      <c r="A234" s="28" t="s">
        <v>583</v>
      </c>
      <c r="B234" s="30"/>
      <c r="C234" s="1" t="s">
        <v>845</v>
      </c>
    </row>
    <row r="235" spans="1:3" x14ac:dyDescent="0.25">
      <c r="A235" s="28" t="s">
        <v>584</v>
      </c>
      <c r="B235" s="30">
        <v>300000</v>
      </c>
      <c r="C235" s="1" t="s">
        <v>754</v>
      </c>
    </row>
    <row r="236" spans="1:3" x14ac:dyDescent="0.25">
      <c r="A236" s="28" t="s">
        <v>585</v>
      </c>
      <c r="B236" s="30">
        <v>6023443</v>
      </c>
      <c r="C236" s="1" t="s">
        <v>783</v>
      </c>
    </row>
    <row r="237" spans="1:3" x14ac:dyDescent="0.25">
      <c r="A237" s="28" t="s">
        <v>586</v>
      </c>
      <c r="B237" s="30">
        <v>100000</v>
      </c>
      <c r="C237" s="1" t="s">
        <v>737</v>
      </c>
    </row>
    <row r="238" spans="1:3" x14ac:dyDescent="0.25">
      <c r="A238" s="28" t="s">
        <v>587</v>
      </c>
      <c r="B238" s="30">
        <v>2335492.42</v>
      </c>
      <c r="C238" s="1" t="s">
        <v>737</v>
      </c>
    </row>
    <row r="239" spans="1:3" x14ac:dyDescent="0.25">
      <c r="A239" s="28" t="s">
        <v>588</v>
      </c>
      <c r="B239" s="30">
        <v>369000</v>
      </c>
      <c r="C239" s="1" t="s">
        <v>846</v>
      </c>
    </row>
    <row r="240" spans="1:3" x14ac:dyDescent="0.25">
      <c r="A240" s="28" t="s">
        <v>589</v>
      </c>
      <c r="B240" s="30">
        <v>45560.41</v>
      </c>
      <c r="C240" s="1" t="s">
        <v>796</v>
      </c>
    </row>
    <row r="241" spans="1:3" x14ac:dyDescent="0.25">
      <c r="A241" s="28" t="s">
        <v>590</v>
      </c>
      <c r="B241" s="30">
        <v>98926.73</v>
      </c>
      <c r="C241" s="1" t="s">
        <v>847</v>
      </c>
    </row>
    <row r="242" spans="1:3" x14ac:dyDescent="0.25">
      <c r="A242" s="28" t="s">
        <v>591</v>
      </c>
      <c r="B242" s="30">
        <v>99962.04</v>
      </c>
      <c r="C242" s="1" t="s">
        <v>847</v>
      </c>
    </row>
    <row r="243" spans="1:3" x14ac:dyDescent="0.25">
      <c r="A243" s="28" t="s">
        <v>592</v>
      </c>
      <c r="B243" s="30">
        <v>9366000</v>
      </c>
      <c r="C243" s="1" t="s">
        <v>848</v>
      </c>
    </row>
    <row r="244" spans="1:3" x14ac:dyDescent="0.25">
      <c r="A244" s="28" t="s">
        <v>593</v>
      </c>
      <c r="B244" s="30">
        <v>1147175</v>
      </c>
      <c r="C244" s="1" t="s">
        <v>736</v>
      </c>
    </row>
    <row r="245" spans="1:3" x14ac:dyDescent="0.25">
      <c r="A245" s="28" t="s">
        <v>594</v>
      </c>
      <c r="B245" s="30">
        <v>660000</v>
      </c>
      <c r="C245" s="1" t="s">
        <v>849</v>
      </c>
    </row>
    <row r="246" spans="1:3" x14ac:dyDescent="0.25">
      <c r="A246" s="28" t="s">
        <v>595</v>
      </c>
      <c r="B246" s="30">
        <v>54193.55</v>
      </c>
      <c r="C246" s="1" t="s">
        <v>737</v>
      </c>
    </row>
    <row r="247" spans="1:3" x14ac:dyDescent="0.25">
      <c r="A247" s="28" t="s">
        <v>596</v>
      </c>
      <c r="B247" s="30">
        <v>3500000</v>
      </c>
      <c r="C247" s="1" t="s">
        <v>807</v>
      </c>
    </row>
    <row r="248" spans="1:3" x14ac:dyDescent="0.25">
      <c r="A248" s="28" t="s">
        <v>597</v>
      </c>
      <c r="B248" s="30">
        <v>2090106</v>
      </c>
      <c r="C248" s="1" t="s">
        <v>744</v>
      </c>
    </row>
    <row r="249" spans="1:3" x14ac:dyDescent="0.25">
      <c r="A249" s="28" t="s">
        <v>598</v>
      </c>
      <c r="B249" s="30">
        <v>312500</v>
      </c>
      <c r="C249" s="1" t="s">
        <v>846</v>
      </c>
    </row>
    <row r="250" spans="1:3" x14ac:dyDescent="0.25">
      <c r="A250" s="28" t="s">
        <v>599</v>
      </c>
      <c r="B250" s="30">
        <v>60457.16</v>
      </c>
      <c r="C250" s="1" t="s">
        <v>850</v>
      </c>
    </row>
    <row r="251" spans="1:3" x14ac:dyDescent="0.25">
      <c r="A251" s="28" t="s">
        <v>600</v>
      </c>
      <c r="B251" s="30">
        <v>68800</v>
      </c>
      <c r="C251" s="1" t="s">
        <v>851</v>
      </c>
    </row>
    <row r="252" spans="1:3" x14ac:dyDescent="0.25">
      <c r="A252" s="28" t="s">
        <v>601</v>
      </c>
      <c r="B252" s="30">
        <v>254607</v>
      </c>
      <c r="C252" s="1" t="s">
        <v>852</v>
      </c>
    </row>
    <row r="253" spans="1:3" x14ac:dyDescent="0.25">
      <c r="A253" s="28" t="s">
        <v>602</v>
      </c>
      <c r="B253" s="30">
        <v>140100</v>
      </c>
      <c r="C253" s="1" t="s">
        <v>853</v>
      </c>
    </row>
    <row r="254" spans="1:3" x14ac:dyDescent="0.25">
      <c r="A254" s="28" t="s">
        <v>603</v>
      </c>
      <c r="B254" s="30">
        <v>129651</v>
      </c>
      <c r="C254" s="1" t="s">
        <v>775</v>
      </c>
    </row>
    <row r="255" spans="1:3" x14ac:dyDescent="0.25">
      <c r="A255" s="28" t="s">
        <v>604</v>
      </c>
      <c r="B255" s="30">
        <v>504000</v>
      </c>
      <c r="C255" s="1" t="s">
        <v>783</v>
      </c>
    </row>
    <row r="256" spans="1:3" x14ac:dyDescent="0.25">
      <c r="A256" s="28" t="s">
        <v>605</v>
      </c>
      <c r="B256" s="30">
        <v>416666700</v>
      </c>
      <c r="C256" s="1" t="s">
        <v>854</v>
      </c>
    </row>
    <row r="257" spans="1:3" x14ac:dyDescent="0.25">
      <c r="A257" s="28" t="s">
        <v>606</v>
      </c>
      <c r="B257" s="30">
        <v>156990200</v>
      </c>
      <c r="C257" s="1" t="s">
        <v>854</v>
      </c>
    </row>
    <row r="258" spans="1:3" x14ac:dyDescent="0.25">
      <c r="A258" s="28" t="s">
        <v>607</v>
      </c>
      <c r="B258" s="30">
        <v>68561</v>
      </c>
      <c r="C258" s="1" t="s">
        <v>777</v>
      </c>
    </row>
    <row r="259" spans="1:3" x14ac:dyDescent="0.25">
      <c r="A259" s="28" t="s">
        <v>608</v>
      </c>
      <c r="B259" s="30">
        <v>100000</v>
      </c>
      <c r="C259" s="1" t="s">
        <v>855</v>
      </c>
    </row>
    <row r="260" spans="1:3" x14ac:dyDescent="0.25">
      <c r="A260" s="28" t="s">
        <v>609</v>
      </c>
      <c r="B260" s="30">
        <v>4203968.63</v>
      </c>
      <c r="C260" s="1" t="s">
        <v>772</v>
      </c>
    </row>
    <row r="261" spans="1:3" x14ac:dyDescent="0.25">
      <c r="A261" s="28" t="s">
        <v>610</v>
      </c>
      <c r="B261" s="30">
        <v>113680</v>
      </c>
      <c r="C261" s="1" t="s">
        <v>752</v>
      </c>
    </row>
    <row r="262" spans="1:3" x14ac:dyDescent="0.25">
      <c r="A262" s="28" t="s">
        <v>611</v>
      </c>
      <c r="B262" s="30">
        <v>10553036</v>
      </c>
      <c r="C262" s="1" t="s">
        <v>737</v>
      </c>
    </row>
    <row r="263" spans="1:3" x14ac:dyDescent="0.25">
      <c r="A263" s="28" t="s">
        <v>612</v>
      </c>
      <c r="B263" s="30">
        <v>584519.19999999995</v>
      </c>
      <c r="C263" s="1" t="s">
        <v>856</v>
      </c>
    </row>
    <row r="264" spans="1:3" x14ac:dyDescent="0.25">
      <c r="A264" s="28" t="s">
        <v>613</v>
      </c>
      <c r="B264" s="30">
        <v>596502.4</v>
      </c>
      <c r="C264" s="1" t="s">
        <v>856</v>
      </c>
    </row>
    <row r="265" spans="1:3" x14ac:dyDescent="0.25">
      <c r="A265" s="28" t="s">
        <v>614</v>
      </c>
      <c r="B265" s="30">
        <v>500000</v>
      </c>
      <c r="C265" s="1" t="s">
        <v>772</v>
      </c>
    </row>
    <row r="266" spans="1:3" x14ac:dyDescent="0.25">
      <c r="A266" s="28" t="s">
        <v>615</v>
      </c>
      <c r="B266" s="30">
        <v>4009673.17</v>
      </c>
      <c r="C266" s="1" t="s">
        <v>845</v>
      </c>
    </row>
    <row r="267" spans="1:3" x14ac:dyDescent="0.25">
      <c r="A267" s="28" t="s">
        <v>616</v>
      </c>
      <c r="B267" s="30">
        <v>578643.63</v>
      </c>
      <c r="C267" s="1" t="s">
        <v>743</v>
      </c>
    </row>
    <row r="268" spans="1:3" x14ac:dyDescent="0.25">
      <c r="A268" s="28" t="s">
        <v>617</v>
      </c>
      <c r="B268" s="30">
        <v>196800</v>
      </c>
      <c r="C268" s="1" t="s">
        <v>760</v>
      </c>
    </row>
    <row r="269" spans="1:3" x14ac:dyDescent="0.25">
      <c r="A269" s="28" t="s">
        <v>618</v>
      </c>
      <c r="B269" s="30">
        <v>9756037</v>
      </c>
      <c r="C269" s="1" t="s">
        <v>802</v>
      </c>
    </row>
    <row r="270" spans="1:3" x14ac:dyDescent="0.25">
      <c r="A270" s="28" t="s">
        <v>619</v>
      </c>
      <c r="B270" s="30">
        <v>81829</v>
      </c>
      <c r="C270" s="1" t="s">
        <v>857</v>
      </c>
    </row>
    <row r="271" spans="1:3" x14ac:dyDescent="0.25">
      <c r="A271" s="28" t="s">
        <v>620</v>
      </c>
      <c r="B271" s="30">
        <v>115271</v>
      </c>
      <c r="C271" s="1" t="s">
        <v>858</v>
      </c>
    </row>
    <row r="272" spans="1:3" x14ac:dyDescent="0.25">
      <c r="A272" s="28" t="s">
        <v>621</v>
      </c>
      <c r="B272" s="30">
        <v>82167.100000000006</v>
      </c>
      <c r="C272" s="1" t="s">
        <v>859</v>
      </c>
    </row>
    <row r="273" spans="1:3" x14ac:dyDescent="0.25">
      <c r="A273" s="28" t="s">
        <v>622</v>
      </c>
      <c r="B273" s="30">
        <v>639999.99</v>
      </c>
      <c r="C273" s="1" t="s">
        <v>842</v>
      </c>
    </row>
    <row r="274" spans="1:3" x14ac:dyDescent="0.25">
      <c r="A274" s="28" t="s">
        <v>623</v>
      </c>
      <c r="B274" s="30">
        <v>264780.90000000002</v>
      </c>
      <c r="C274" s="1" t="s">
        <v>860</v>
      </c>
    </row>
    <row r="275" spans="1:3" x14ac:dyDescent="0.25">
      <c r="A275" s="28" t="s">
        <v>624</v>
      </c>
      <c r="B275" s="30">
        <v>3094099.08</v>
      </c>
      <c r="C275" s="1" t="s">
        <v>845</v>
      </c>
    </row>
    <row r="276" spans="1:3" x14ac:dyDescent="0.25">
      <c r="A276" s="28" t="s">
        <v>625</v>
      </c>
      <c r="B276" s="30">
        <v>100000</v>
      </c>
      <c r="C276" s="1" t="s">
        <v>734</v>
      </c>
    </row>
    <row r="277" spans="1:3" x14ac:dyDescent="0.25">
      <c r="A277" s="28" t="s">
        <v>626</v>
      </c>
      <c r="B277" s="30">
        <v>100000</v>
      </c>
      <c r="C277" s="1" t="s">
        <v>734</v>
      </c>
    </row>
    <row r="278" spans="1:3" x14ac:dyDescent="0.25">
      <c r="A278" s="28" t="s">
        <v>627</v>
      </c>
      <c r="B278" s="30">
        <v>127100</v>
      </c>
      <c r="C278" s="1" t="s">
        <v>861</v>
      </c>
    </row>
    <row r="279" spans="1:3" x14ac:dyDescent="0.25">
      <c r="A279" s="28" t="s">
        <v>628</v>
      </c>
      <c r="B279" s="30">
        <v>6478422.96</v>
      </c>
      <c r="C279" s="1" t="s">
        <v>737</v>
      </c>
    </row>
    <row r="280" spans="1:3" x14ac:dyDescent="0.25">
      <c r="A280" s="28" t="s">
        <v>629</v>
      </c>
      <c r="B280" s="30">
        <v>426727.18</v>
      </c>
      <c r="C280" s="1" t="s">
        <v>737</v>
      </c>
    </row>
    <row r="281" spans="1:3" x14ac:dyDescent="0.25">
      <c r="A281" s="28" t="s">
        <v>630</v>
      </c>
      <c r="B281" s="30">
        <v>255718.2</v>
      </c>
      <c r="C281" s="1" t="s">
        <v>859</v>
      </c>
    </row>
    <row r="282" spans="1:3" x14ac:dyDescent="0.25">
      <c r="A282" s="28" t="s">
        <v>631</v>
      </c>
      <c r="B282" s="30">
        <v>227683</v>
      </c>
      <c r="C282" s="1" t="s">
        <v>832</v>
      </c>
    </row>
    <row r="283" spans="1:3" x14ac:dyDescent="0.25">
      <c r="A283" s="28" t="s">
        <v>632</v>
      </c>
      <c r="B283" s="30">
        <v>420000</v>
      </c>
      <c r="C283" s="1" t="s">
        <v>771</v>
      </c>
    </row>
    <row r="284" spans="1:3" x14ac:dyDescent="0.25">
      <c r="A284" s="28" t="s">
        <v>633</v>
      </c>
      <c r="B284" s="30">
        <v>366800</v>
      </c>
      <c r="C284" s="1" t="s">
        <v>744</v>
      </c>
    </row>
    <row r="285" spans="1:3" x14ac:dyDescent="0.25">
      <c r="A285" s="28" t="s">
        <v>634</v>
      </c>
      <c r="B285" s="30">
        <v>558040</v>
      </c>
      <c r="C285" s="1" t="s">
        <v>736</v>
      </c>
    </row>
    <row r="286" spans="1:3" x14ac:dyDescent="0.25">
      <c r="A286" s="28" t="s">
        <v>635</v>
      </c>
      <c r="B286" s="30">
        <v>59800</v>
      </c>
      <c r="C286" s="1" t="s">
        <v>736</v>
      </c>
    </row>
    <row r="287" spans="1:3" x14ac:dyDescent="0.25">
      <c r="A287" s="28" t="s">
        <v>636</v>
      </c>
      <c r="B287" s="30">
        <v>15136.8</v>
      </c>
      <c r="C287" s="1" t="s">
        <v>862</v>
      </c>
    </row>
    <row r="288" spans="1:3" x14ac:dyDescent="0.25">
      <c r="A288" s="28" t="s">
        <v>637</v>
      </c>
      <c r="B288" s="30">
        <v>12720</v>
      </c>
      <c r="C288" s="1" t="s">
        <v>736</v>
      </c>
    </row>
    <row r="289" spans="1:3" x14ac:dyDescent="0.25">
      <c r="A289" s="28" t="s">
        <v>638</v>
      </c>
      <c r="B289" s="30">
        <v>5415496.0199999996</v>
      </c>
      <c r="C289" s="1" t="s">
        <v>775</v>
      </c>
    </row>
    <row r="290" spans="1:3" x14ac:dyDescent="0.25">
      <c r="A290" s="28" t="s">
        <v>639</v>
      </c>
      <c r="B290" s="30">
        <v>46000</v>
      </c>
      <c r="C290" s="1" t="s">
        <v>790</v>
      </c>
    </row>
    <row r="291" spans="1:3" x14ac:dyDescent="0.25">
      <c r="A291" s="28" t="s">
        <v>640</v>
      </c>
      <c r="B291" s="30">
        <v>267374</v>
      </c>
      <c r="C291" s="1" t="s">
        <v>744</v>
      </c>
    </row>
    <row r="292" spans="1:3" x14ac:dyDescent="0.25">
      <c r="A292" s="28" t="s">
        <v>641</v>
      </c>
      <c r="B292" s="30">
        <v>1092765</v>
      </c>
      <c r="C292" s="1" t="s">
        <v>863</v>
      </c>
    </row>
    <row r="293" spans="1:3" x14ac:dyDescent="0.25">
      <c r="A293" s="28" t="s">
        <v>642</v>
      </c>
      <c r="B293" s="30">
        <v>3240912.06</v>
      </c>
      <c r="C293" s="1" t="s">
        <v>864</v>
      </c>
    </row>
    <row r="294" spans="1:3" x14ac:dyDescent="0.25">
      <c r="A294" s="28" t="s">
        <v>643</v>
      </c>
      <c r="B294" s="30">
        <v>100000</v>
      </c>
      <c r="C294" s="1" t="s">
        <v>760</v>
      </c>
    </row>
    <row r="295" spans="1:3" x14ac:dyDescent="0.25">
      <c r="A295" s="28" t="s">
        <v>644</v>
      </c>
      <c r="B295" s="30">
        <v>100000</v>
      </c>
      <c r="C295" s="1" t="s">
        <v>768</v>
      </c>
    </row>
    <row r="296" spans="1:3" x14ac:dyDescent="0.25">
      <c r="A296" s="28" t="s">
        <v>645</v>
      </c>
      <c r="B296" s="30">
        <v>61350</v>
      </c>
      <c r="C296" s="1" t="s">
        <v>865</v>
      </c>
    </row>
    <row r="297" spans="1:3" x14ac:dyDescent="0.25">
      <c r="A297" s="28" t="s">
        <v>646</v>
      </c>
      <c r="B297" s="30">
        <v>100000</v>
      </c>
      <c r="C297" s="1" t="s">
        <v>747</v>
      </c>
    </row>
    <row r="298" spans="1:3" x14ac:dyDescent="0.25">
      <c r="A298" s="28" t="s">
        <v>647</v>
      </c>
      <c r="B298" s="30">
        <v>100000</v>
      </c>
      <c r="C298" s="1" t="s">
        <v>792</v>
      </c>
    </row>
    <row r="299" spans="1:3" x14ac:dyDescent="0.25">
      <c r="A299" s="28" t="s">
        <v>648</v>
      </c>
      <c r="B299" s="30">
        <v>55000</v>
      </c>
      <c r="C299" s="1" t="s">
        <v>866</v>
      </c>
    </row>
    <row r="300" spans="1:3" x14ac:dyDescent="0.25">
      <c r="A300" s="28" t="s">
        <v>649</v>
      </c>
      <c r="B300" s="30">
        <v>55000</v>
      </c>
      <c r="C300" s="1" t="s">
        <v>866</v>
      </c>
    </row>
    <row r="301" spans="1:3" x14ac:dyDescent="0.25">
      <c r="A301" s="28" t="s">
        <v>650</v>
      </c>
      <c r="B301" s="30">
        <v>540000</v>
      </c>
      <c r="C301" s="1" t="s">
        <v>867</v>
      </c>
    </row>
    <row r="302" spans="1:3" x14ac:dyDescent="0.25">
      <c r="A302" s="28" t="s">
        <v>651</v>
      </c>
      <c r="B302" s="30">
        <v>531895.62</v>
      </c>
      <c r="C302" s="1" t="s">
        <v>840</v>
      </c>
    </row>
    <row r="303" spans="1:3" x14ac:dyDescent="0.25">
      <c r="A303" s="28" t="s">
        <v>652</v>
      </c>
      <c r="B303" s="30">
        <v>75121.7</v>
      </c>
      <c r="C303" s="1" t="s">
        <v>868</v>
      </c>
    </row>
    <row r="304" spans="1:3" x14ac:dyDescent="0.25">
      <c r="A304" s="28" t="s">
        <v>653</v>
      </c>
      <c r="B304" s="30">
        <v>146775</v>
      </c>
      <c r="C304" s="1" t="s">
        <v>869</v>
      </c>
    </row>
    <row r="305" spans="1:3" x14ac:dyDescent="0.25">
      <c r="A305" s="28" t="s">
        <v>654</v>
      </c>
      <c r="B305" s="30">
        <v>155160</v>
      </c>
      <c r="C305" s="1" t="s">
        <v>742</v>
      </c>
    </row>
    <row r="306" spans="1:3" x14ac:dyDescent="0.25">
      <c r="A306" s="28" t="s">
        <v>655</v>
      </c>
      <c r="B306" s="30"/>
      <c r="C306" s="1" t="s">
        <v>845</v>
      </c>
    </row>
    <row r="307" spans="1:3" x14ac:dyDescent="0.25">
      <c r="A307" s="28" t="s">
        <v>656</v>
      </c>
      <c r="B307" s="30">
        <v>90000</v>
      </c>
      <c r="C307" s="1" t="s">
        <v>854</v>
      </c>
    </row>
    <row r="308" spans="1:3" x14ac:dyDescent="0.25">
      <c r="A308" s="28" t="s">
        <v>657</v>
      </c>
      <c r="B308" s="30">
        <v>130420.14</v>
      </c>
      <c r="C308" s="1" t="s">
        <v>743</v>
      </c>
    </row>
    <row r="309" spans="1:3" x14ac:dyDescent="0.25">
      <c r="A309" s="28" t="s">
        <v>658</v>
      </c>
      <c r="B309" s="30">
        <v>258000</v>
      </c>
      <c r="C309" s="1" t="s">
        <v>742</v>
      </c>
    </row>
    <row r="310" spans="1:3" x14ac:dyDescent="0.25">
      <c r="A310" s="28" t="s">
        <v>659</v>
      </c>
      <c r="B310" s="30">
        <v>28700</v>
      </c>
      <c r="C310" s="1" t="s">
        <v>870</v>
      </c>
    </row>
    <row r="311" spans="1:3" x14ac:dyDescent="0.25">
      <c r="A311" s="28" t="s">
        <v>660</v>
      </c>
      <c r="B311" s="30">
        <v>21000</v>
      </c>
      <c r="C311" s="1" t="s">
        <v>871</v>
      </c>
    </row>
    <row r="312" spans="1:3" x14ac:dyDescent="0.25">
      <c r="A312" s="28" t="s">
        <v>661</v>
      </c>
      <c r="B312" s="30">
        <v>4800</v>
      </c>
      <c r="C312" s="1" t="s">
        <v>827</v>
      </c>
    </row>
    <row r="313" spans="1:3" x14ac:dyDescent="0.25">
      <c r="A313" s="28" t="s">
        <v>662</v>
      </c>
      <c r="B313" s="30">
        <v>1103650</v>
      </c>
      <c r="C313" s="1" t="s">
        <v>839</v>
      </c>
    </row>
    <row r="314" spans="1:3" x14ac:dyDescent="0.25">
      <c r="A314" s="28" t="s">
        <v>663</v>
      </c>
      <c r="B314" s="30">
        <v>313800</v>
      </c>
      <c r="C314" s="1" t="s">
        <v>799</v>
      </c>
    </row>
    <row r="315" spans="1:3" x14ac:dyDescent="0.25">
      <c r="A315" s="28" t="s">
        <v>664</v>
      </c>
      <c r="B315" s="30">
        <v>160878.12</v>
      </c>
      <c r="C315" s="1" t="s">
        <v>775</v>
      </c>
    </row>
    <row r="316" spans="1:3" x14ac:dyDescent="0.25">
      <c r="A316" s="28" t="s">
        <v>665</v>
      </c>
      <c r="B316" s="30">
        <v>594100</v>
      </c>
      <c r="C316" s="1" t="s">
        <v>872</v>
      </c>
    </row>
    <row r="317" spans="1:3" x14ac:dyDescent="0.25">
      <c r="A317" s="28" t="s">
        <v>666</v>
      </c>
      <c r="B317" s="30">
        <v>247950</v>
      </c>
      <c r="C317" s="1" t="s">
        <v>845</v>
      </c>
    </row>
    <row r="318" spans="1:3" x14ac:dyDescent="0.25">
      <c r="A318" s="28" t="s">
        <v>667</v>
      </c>
      <c r="B318" s="30">
        <v>82000</v>
      </c>
      <c r="C318" s="1" t="s">
        <v>755</v>
      </c>
    </row>
    <row r="319" spans="1:3" x14ac:dyDescent="0.25">
      <c r="A319" s="28" t="s">
        <v>668</v>
      </c>
      <c r="B319" s="30">
        <v>57364</v>
      </c>
      <c r="C319" s="1" t="s">
        <v>873</v>
      </c>
    </row>
    <row r="320" spans="1:3" x14ac:dyDescent="0.25">
      <c r="A320" s="28" t="s">
        <v>669</v>
      </c>
      <c r="B320" s="30">
        <v>165000</v>
      </c>
      <c r="C320" s="1" t="s">
        <v>866</v>
      </c>
    </row>
    <row r="321" spans="1:3" x14ac:dyDescent="0.25">
      <c r="A321" s="28" t="s">
        <v>670</v>
      </c>
      <c r="B321" s="30">
        <v>124525.8</v>
      </c>
      <c r="C321" s="1" t="s">
        <v>874</v>
      </c>
    </row>
    <row r="322" spans="1:3" x14ac:dyDescent="0.25">
      <c r="A322" s="28" t="s">
        <v>671</v>
      </c>
      <c r="B322" s="30">
        <v>9300</v>
      </c>
      <c r="C322" s="1" t="s">
        <v>875</v>
      </c>
    </row>
    <row r="323" spans="1:3" x14ac:dyDescent="0.25">
      <c r="A323" s="28" t="s">
        <v>672</v>
      </c>
      <c r="B323" s="30">
        <v>30000</v>
      </c>
      <c r="C323" s="1" t="s">
        <v>876</v>
      </c>
    </row>
    <row r="324" spans="1:3" x14ac:dyDescent="0.25">
      <c r="A324" s="28" t="s">
        <v>673</v>
      </c>
      <c r="B324" s="30">
        <v>113787.3</v>
      </c>
      <c r="C324" s="1" t="s">
        <v>875</v>
      </c>
    </row>
    <row r="325" spans="1:3" x14ac:dyDescent="0.25">
      <c r="A325" s="28" t="s">
        <v>674</v>
      </c>
      <c r="B325" s="30">
        <v>82000</v>
      </c>
      <c r="C325" s="1" t="s">
        <v>755</v>
      </c>
    </row>
    <row r="326" spans="1:3" x14ac:dyDescent="0.25">
      <c r="A326" s="28" t="s">
        <v>675</v>
      </c>
      <c r="B326" s="30"/>
      <c r="C326" s="1" t="s">
        <v>877</v>
      </c>
    </row>
    <row r="327" spans="1:3" x14ac:dyDescent="0.25">
      <c r="A327" s="28" t="s">
        <v>676</v>
      </c>
      <c r="B327" s="30">
        <v>396500</v>
      </c>
      <c r="C327" s="1" t="s">
        <v>878</v>
      </c>
    </row>
    <row r="328" spans="1:3" x14ac:dyDescent="0.25">
      <c r="A328" s="28" t="s">
        <v>677</v>
      </c>
      <c r="B328" s="30">
        <v>261700</v>
      </c>
      <c r="C328" s="1" t="s">
        <v>872</v>
      </c>
    </row>
    <row r="329" spans="1:3" x14ac:dyDescent="0.25">
      <c r="A329" s="28" t="s">
        <v>678</v>
      </c>
      <c r="B329" s="30">
        <v>327600</v>
      </c>
      <c r="C329" s="1" t="s">
        <v>879</v>
      </c>
    </row>
    <row r="330" spans="1:3" x14ac:dyDescent="0.25">
      <c r="A330" s="28" t="s">
        <v>679</v>
      </c>
      <c r="B330" s="30">
        <v>22988.51</v>
      </c>
      <c r="C330" s="1" t="s">
        <v>790</v>
      </c>
    </row>
    <row r="331" spans="1:3" x14ac:dyDescent="0.25">
      <c r="A331" s="28" t="s">
        <v>680</v>
      </c>
      <c r="B331" s="30">
        <v>54100</v>
      </c>
      <c r="C331" s="1" t="s">
        <v>755</v>
      </c>
    </row>
    <row r="332" spans="1:3" x14ac:dyDescent="0.25">
      <c r="A332" s="28" t="s">
        <v>681</v>
      </c>
      <c r="B332" s="30">
        <v>101642.4</v>
      </c>
      <c r="C332" s="1" t="s">
        <v>880</v>
      </c>
    </row>
    <row r="333" spans="1:3" x14ac:dyDescent="0.25">
      <c r="A333" s="28" t="s">
        <v>682</v>
      </c>
      <c r="B333" s="30">
        <v>198000</v>
      </c>
      <c r="C333" s="1" t="s">
        <v>881</v>
      </c>
    </row>
    <row r="334" spans="1:3" x14ac:dyDescent="0.25">
      <c r="A334" s="28" t="s">
        <v>683</v>
      </c>
      <c r="B334" s="30">
        <v>50000</v>
      </c>
      <c r="C334" s="1" t="s">
        <v>741</v>
      </c>
    </row>
    <row r="335" spans="1:3" x14ac:dyDescent="0.25">
      <c r="A335" s="28" t="s">
        <v>684</v>
      </c>
      <c r="B335" s="30">
        <v>6800</v>
      </c>
      <c r="C335" s="1" t="s">
        <v>876</v>
      </c>
    </row>
    <row r="336" spans="1:3" x14ac:dyDescent="0.25">
      <c r="A336" s="28" t="s">
        <v>685</v>
      </c>
      <c r="B336" s="30">
        <v>172300</v>
      </c>
      <c r="C336" s="1" t="s">
        <v>882</v>
      </c>
    </row>
    <row r="337" spans="1:3" x14ac:dyDescent="0.25">
      <c r="A337" s="28" t="s">
        <v>686</v>
      </c>
      <c r="B337" s="30">
        <v>10408</v>
      </c>
      <c r="C337" s="1" t="s">
        <v>883</v>
      </c>
    </row>
    <row r="338" spans="1:3" x14ac:dyDescent="0.25">
      <c r="A338" s="28" t="s">
        <v>687</v>
      </c>
      <c r="B338" s="30">
        <v>100000</v>
      </c>
      <c r="C338" s="1" t="s">
        <v>872</v>
      </c>
    </row>
    <row r="339" spans="1:3" x14ac:dyDescent="0.25">
      <c r="A339" s="28" t="s">
        <v>688</v>
      </c>
      <c r="B339" s="30">
        <v>50600</v>
      </c>
      <c r="C339" s="1" t="s">
        <v>755</v>
      </c>
    </row>
    <row r="340" spans="1:3" x14ac:dyDescent="0.25">
      <c r="A340" s="28" t="s">
        <v>689</v>
      </c>
      <c r="B340" s="30">
        <v>50600</v>
      </c>
      <c r="C340" s="1" t="s">
        <v>755</v>
      </c>
    </row>
    <row r="341" spans="1:3" x14ac:dyDescent="0.25">
      <c r="A341" s="28" t="s">
        <v>690</v>
      </c>
      <c r="B341" s="30">
        <v>28630</v>
      </c>
      <c r="C341" s="1" t="s">
        <v>884</v>
      </c>
    </row>
    <row r="342" spans="1:3" x14ac:dyDescent="0.25">
      <c r="A342" s="28" t="s">
        <v>691</v>
      </c>
      <c r="B342" s="30">
        <v>92000</v>
      </c>
      <c r="C342" s="1" t="s">
        <v>885</v>
      </c>
    </row>
    <row r="343" spans="1:3" x14ac:dyDescent="0.25">
      <c r="A343" s="28" t="s">
        <v>692</v>
      </c>
      <c r="B343" s="30">
        <v>242500</v>
      </c>
      <c r="C343" s="1" t="s">
        <v>886</v>
      </c>
    </row>
    <row r="344" spans="1:3" x14ac:dyDescent="0.25">
      <c r="A344" s="28" t="s">
        <v>693</v>
      </c>
      <c r="B344" s="30">
        <v>104200</v>
      </c>
      <c r="C344" s="1" t="s">
        <v>887</v>
      </c>
    </row>
    <row r="345" spans="1:3" x14ac:dyDescent="0.25">
      <c r="A345" s="28" t="s">
        <v>694</v>
      </c>
      <c r="B345" s="30">
        <v>100000</v>
      </c>
      <c r="C345" s="1" t="s">
        <v>776</v>
      </c>
    </row>
    <row r="346" spans="1:3" x14ac:dyDescent="0.25">
      <c r="A346" s="28" t="s">
        <v>695</v>
      </c>
      <c r="B346" s="30">
        <v>100000</v>
      </c>
      <c r="C346" s="1" t="s">
        <v>776</v>
      </c>
    </row>
    <row r="347" spans="1:3" x14ac:dyDescent="0.25">
      <c r="A347" s="28" t="s">
        <v>696</v>
      </c>
      <c r="B347" s="30">
        <v>156000</v>
      </c>
      <c r="C347" s="1" t="s">
        <v>861</v>
      </c>
    </row>
    <row r="348" spans="1:3" x14ac:dyDescent="0.25">
      <c r="A348" s="28" t="s">
        <v>697</v>
      </c>
      <c r="B348" s="30">
        <v>16200</v>
      </c>
      <c r="C348" s="1" t="s">
        <v>888</v>
      </c>
    </row>
    <row r="349" spans="1:3" x14ac:dyDescent="0.25">
      <c r="A349" s="28" t="s">
        <v>698</v>
      </c>
      <c r="B349" s="30">
        <v>100000</v>
      </c>
      <c r="C349" s="1" t="s">
        <v>754</v>
      </c>
    </row>
    <row r="350" spans="1:3" x14ac:dyDescent="0.25">
      <c r="A350" s="28" t="s">
        <v>699</v>
      </c>
      <c r="B350" s="30">
        <v>649000</v>
      </c>
      <c r="C350" s="1" t="s">
        <v>884</v>
      </c>
    </row>
    <row r="351" spans="1:3" x14ac:dyDescent="0.25">
      <c r="A351" s="28" t="s">
        <v>700</v>
      </c>
      <c r="B351" s="30">
        <v>291500</v>
      </c>
      <c r="C351" s="1" t="s">
        <v>802</v>
      </c>
    </row>
    <row r="352" spans="1:3" x14ac:dyDescent="0.25">
      <c r="A352" s="28" t="s">
        <v>701</v>
      </c>
      <c r="B352" s="30">
        <v>53550</v>
      </c>
      <c r="C352" s="1" t="s">
        <v>889</v>
      </c>
    </row>
    <row r="353" spans="1:3" x14ac:dyDescent="0.25">
      <c r="A353" s="28" t="s">
        <v>702</v>
      </c>
      <c r="B353" s="30">
        <v>15000</v>
      </c>
      <c r="C353" s="1" t="s">
        <v>890</v>
      </c>
    </row>
    <row r="354" spans="1:3" x14ac:dyDescent="0.25">
      <c r="A354" s="28" t="s">
        <v>703</v>
      </c>
      <c r="B354" s="30">
        <v>18765</v>
      </c>
      <c r="C354" s="1" t="s">
        <v>891</v>
      </c>
    </row>
    <row r="355" spans="1:3" x14ac:dyDescent="0.25">
      <c r="A355" s="28" t="s">
        <v>704</v>
      </c>
      <c r="B355" s="30">
        <v>100000</v>
      </c>
      <c r="C355" s="1" t="s">
        <v>760</v>
      </c>
    </row>
    <row r="356" spans="1:3" x14ac:dyDescent="0.25">
      <c r="A356" s="28" t="s">
        <v>705</v>
      </c>
      <c r="B356" s="30">
        <v>1349999.97</v>
      </c>
      <c r="C356" s="1" t="s">
        <v>783</v>
      </c>
    </row>
    <row r="357" spans="1:3" x14ac:dyDescent="0.25">
      <c r="A357" s="28" t="s">
        <v>706</v>
      </c>
      <c r="B357" s="30">
        <v>599551.15</v>
      </c>
      <c r="C357" s="1" t="s">
        <v>884</v>
      </c>
    </row>
    <row r="358" spans="1:3" x14ac:dyDescent="0.25">
      <c r="A358" s="28" t="s">
        <v>707</v>
      </c>
      <c r="B358" s="30">
        <v>599551.15</v>
      </c>
      <c r="C358" s="1" t="s">
        <v>884</v>
      </c>
    </row>
    <row r="359" spans="1:3" x14ac:dyDescent="0.25">
      <c r="A359" s="28" t="s">
        <v>708</v>
      </c>
      <c r="B359" s="30">
        <v>100000</v>
      </c>
      <c r="C359" s="1" t="s">
        <v>796</v>
      </c>
    </row>
    <row r="360" spans="1:3" x14ac:dyDescent="0.25">
      <c r="A360" s="28" t="s">
        <v>709</v>
      </c>
      <c r="B360" s="30">
        <v>183200</v>
      </c>
      <c r="C360" s="1" t="s">
        <v>872</v>
      </c>
    </row>
    <row r="361" spans="1:3" x14ac:dyDescent="0.25">
      <c r="A361" s="28" t="s">
        <v>710</v>
      </c>
      <c r="B361" s="30">
        <v>40000</v>
      </c>
      <c r="C361" s="1" t="s">
        <v>892</v>
      </c>
    </row>
    <row r="362" spans="1:3" x14ac:dyDescent="0.25">
      <c r="A362" s="28" t="s">
        <v>711</v>
      </c>
      <c r="B362" s="30"/>
      <c r="C362" s="1" t="s">
        <v>893</v>
      </c>
    </row>
    <row r="363" spans="1:3" x14ac:dyDescent="0.25">
      <c r="A363" s="28" t="s">
        <v>712</v>
      </c>
      <c r="B363" s="30">
        <v>1642500</v>
      </c>
      <c r="C363" s="1" t="s">
        <v>894</v>
      </c>
    </row>
    <row r="364" spans="1:3" x14ac:dyDescent="0.25">
      <c r="A364" s="28" t="s">
        <v>713</v>
      </c>
      <c r="B364" s="30"/>
      <c r="C364" s="1" t="s">
        <v>895</v>
      </c>
    </row>
    <row r="365" spans="1:3" x14ac:dyDescent="0.25">
      <c r="A365" s="28" t="s">
        <v>714</v>
      </c>
      <c r="B365" s="30">
        <v>100000</v>
      </c>
      <c r="C365" s="1" t="s">
        <v>896</v>
      </c>
    </row>
    <row r="366" spans="1:3" x14ac:dyDescent="0.25">
      <c r="A366" s="28" t="s">
        <v>715</v>
      </c>
      <c r="B366" s="30">
        <v>42558</v>
      </c>
      <c r="C366" s="1" t="s">
        <v>875</v>
      </c>
    </row>
    <row r="367" spans="1:3" x14ac:dyDescent="0.25">
      <c r="A367" s="28" t="s">
        <v>716</v>
      </c>
      <c r="B367" s="30">
        <v>15000</v>
      </c>
      <c r="C367" s="1" t="s">
        <v>897</v>
      </c>
    </row>
    <row r="368" spans="1:3" x14ac:dyDescent="0.25">
      <c r="A368" s="28" t="s">
        <v>717</v>
      </c>
      <c r="B368" s="30">
        <v>102250</v>
      </c>
      <c r="C368" s="1" t="s">
        <v>898</v>
      </c>
    </row>
    <row r="369" spans="1:3" x14ac:dyDescent="0.25">
      <c r="A369" s="28" t="s">
        <v>718</v>
      </c>
      <c r="B369" s="30">
        <v>100000</v>
      </c>
      <c r="C369" s="1" t="s">
        <v>760</v>
      </c>
    </row>
    <row r="370" spans="1:3" x14ac:dyDescent="0.25">
      <c r="A370" s="28" t="s">
        <v>719</v>
      </c>
      <c r="B370" s="30">
        <v>1256040</v>
      </c>
      <c r="C370" s="1" t="s">
        <v>772</v>
      </c>
    </row>
    <row r="371" spans="1:3" x14ac:dyDescent="0.25">
      <c r="A371" s="28" t="s">
        <v>720</v>
      </c>
      <c r="B371" s="30">
        <v>148196.57999999999</v>
      </c>
      <c r="C371" s="1" t="s">
        <v>899</v>
      </c>
    </row>
    <row r="372" spans="1:3" x14ac:dyDescent="0.25">
      <c r="A372" s="28" t="s">
        <v>721</v>
      </c>
      <c r="B372" s="30">
        <v>3229200</v>
      </c>
      <c r="C372" s="1" t="s">
        <v>900</v>
      </c>
    </row>
    <row r="373" spans="1:3" x14ac:dyDescent="0.25">
      <c r="A373" s="28" t="s">
        <v>722</v>
      </c>
      <c r="B373" s="30">
        <v>26612</v>
      </c>
      <c r="C373" s="1" t="s">
        <v>901</v>
      </c>
    </row>
    <row r="374" spans="1:3" x14ac:dyDescent="0.25">
      <c r="A374" s="28" t="s">
        <v>723</v>
      </c>
      <c r="B374" s="30">
        <v>2624998</v>
      </c>
      <c r="C374" s="1" t="s">
        <v>902</v>
      </c>
    </row>
    <row r="375" spans="1:3" x14ac:dyDescent="0.25">
      <c r="A375" s="28" t="s">
        <v>724</v>
      </c>
      <c r="B375" s="30">
        <v>807345</v>
      </c>
      <c r="C375" s="1" t="s">
        <v>903</v>
      </c>
    </row>
    <row r="376" spans="1:3" x14ac:dyDescent="0.25">
      <c r="A376" s="28" t="s">
        <v>725</v>
      </c>
      <c r="B376" s="30">
        <v>0</v>
      </c>
      <c r="C376" s="1" t="s">
        <v>904</v>
      </c>
    </row>
    <row r="377" spans="1:3" x14ac:dyDescent="0.25">
      <c r="A377" s="28" t="s">
        <v>726</v>
      </c>
      <c r="B377" s="30">
        <v>18000</v>
      </c>
      <c r="C377" s="1" t="s">
        <v>905</v>
      </c>
    </row>
    <row r="378" spans="1:3" x14ac:dyDescent="0.25">
      <c r="A378" s="28" t="s">
        <v>727</v>
      </c>
      <c r="B378" s="30">
        <v>4984800</v>
      </c>
      <c r="C378" s="1" t="s">
        <v>902</v>
      </c>
    </row>
    <row r="379" spans="1:3" x14ac:dyDescent="0.25">
      <c r="A379" s="28" t="s">
        <v>728</v>
      </c>
      <c r="B379" s="30">
        <v>78590.179999999993</v>
      </c>
      <c r="C379" s="1" t="s">
        <v>906</v>
      </c>
    </row>
    <row r="380" spans="1:3" x14ac:dyDescent="0.25">
      <c r="A380" s="28" t="s">
        <v>729</v>
      </c>
    </row>
  </sheetData>
  <autoFilter ref="A1:C380"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2"/>
  <sheetViews>
    <sheetView workbookViewId="0">
      <selection activeCell="A21" sqref="A21:IV21"/>
    </sheetView>
  </sheetViews>
  <sheetFormatPr defaultRowHeight="15" x14ac:dyDescent="0.25"/>
  <cols>
    <col min="1" max="1" width="54.140625" customWidth="1"/>
    <col min="2" max="2" width="59.140625" customWidth="1"/>
    <col min="3" max="3" width="49.140625" customWidth="1"/>
  </cols>
  <sheetData>
    <row r="2" spans="1:3" x14ac:dyDescent="0.25">
      <c r="A2" s="32" t="s">
        <v>5</v>
      </c>
      <c r="B2" s="33" t="s">
        <v>903</v>
      </c>
      <c r="C2" s="34">
        <v>73395</v>
      </c>
    </row>
    <row r="3" spans="1:3" x14ac:dyDescent="0.25">
      <c r="A3" s="32" t="s">
        <v>5</v>
      </c>
      <c r="B3" s="35" t="s">
        <v>28</v>
      </c>
      <c r="C3" s="34">
        <v>73395</v>
      </c>
    </row>
    <row r="4" spans="1:3" x14ac:dyDescent="0.25">
      <c r="A4" s="32" t="s">
        <v>5</v>
      </c>
      <c r="B4" s="33" t="s">
        <v>776</v>
      </c>
      <c r="C4" s="34">
        <v>2000000</v>
      </c>
    </row>
    <row r="5" spans="1:3" ht="24" x14ac:dyDescent="0.25">
      <c r="A5" s="32" t="s">
        <v>5</v>
      </c>
      <c r="B5" s="35" t="s">
        <v>25</v>
      </c>
      <c r="C5" s="34">
        <v>2000000</v>
      </c>
    </row>
    <row r="6" spans="1:3" x14ac:dyDescent="0.25">
      <c r="A6" s="32" t="s">
        <v>36</v>
      </c>
      <c r="B6" s="33" t="s">
        <v>913</v>
      </c>
      <c r="C6" s="34">
        <v>8310</v>
      </c>
    </row>
    <row r="7" spans="1:3" x14ac:dyDescent="0.25">
      <c r="A7" s="32" t="s">
        <v>36</v>
      </c>
      <c r="B7" s="35" t="s">
        <v>39</v>
      </c>
      <c r="C7" s="34">
        <v>8310</v>
      </c>
    </row>
    <row r="8" spans="1:3" x14ac:dyDescent="0.25">
      <c r="A8" s="32" t="s">
        <v>42</v>
      </c>
      <c r="B8" s="33" t="s">
        <v>851</v>
      </c>
      <c r="C8" s="34">
        <v>7514.82</v>
      </c>
    </row>
    <row r="9" spans="1:3" x14ac:dyDescent="0.25">
      <c r="A9" s="32" t="s">
        <v>42</v>
      </c>
      <c r="B9" s="35" t="s">
        <v>44</v>
      </c>
      <c r="C9" s="34">
        <v>7514.82</v>
      </c>
    </row>
    <row r="10" spans="1:3" x14ac:dyDescent="0.25">
      <c r="A10" s="32" t="s">
        <v>51</v>
      </c>
      <c r="B10" s="33" t="s">
        <v>914</v>
      </c>
      <c r="C10" s="34">
        <v>42084</v>
      </c>
    </row>
    <row r="11" spans="1:3" x14ac:dyDescent="0.25">
      <c r="A11" s="32" t="s">
        <v>51</v>
      </c>
      <c r="B11" s="35" t="s">
        <v>52</v>
      </c>
      <c r="C11" s="34">
        <v>42084</v>
      </c>
    </row>
    <row r="12" spans="1:3" x14ac:dyDescent="0.25">
      <c r="A12" s="32" t="s">
        <v>51</v>
      </c>
      <c r="B12" s="33" t="s">
        <v>915</v>
      </c>
      <c r="C12" s="34">
        <v>17980</v>
      </c>
    </row>
    <row r="13" spans="1:3" x14ac:dyDescent="0.25">
      <c r="A13" s="32" t="s">
        <v>51</v>
      </c>
      <c r="B13" s="35" t="s">
        <v>57</v>
      </c>
      <c r="C13" s="34">
        <v>17980</v>
      </c>
    </row>
    <row r="14" spans="1:3" x14ac:dyDescent="0.25">
      <c r="A14" s="32" t="s">
        <v>51</v>
      </c>
      <c r="B14" s="33" t="s">
        <v>916</v>
      </c>
      <c r="C14" s="34">
        <v>58030</v>
      </c>
    </row>
    <row r="15" spans="1:3" x14ac:dyDescent="0.25">
      <c r="A15" s="32" t="s">
        <v>51</v>
      </c>
      <c r="B15" s="35" t="s">
        <v>54</v>
      </c>
      <c r="C15" s="34">
        <v>51900</v>
      </c>
    </row>
    <row r="16" spans="1:3" x14ac:dyDescent="0.25">
      <c r="A16" s="32" t="s">
        <v>51</v>
      </c>
      <c r="B16" s="35" t="s">
        <v>56</v>
      </c>
      <c r="C16" s="34">
        <v>6130</v>
      </c>
    </row>
    <row r="17" spans="1:3" x14ac:dyDescent="0.25">
      <c r="A17" s="32" t="s">
        <v>939</v>
      </c>
      <c r="B17" s="33" t="s">
        <v>917</v>
      </c>
      <c r="C17" s="34">
        <v>156000</v>
      </c>
    </row>
    <row r="18" spans="1:3" x14ac:dyDescent="0.25">
      <c r="A18" s="32" t="s">
        <v>940</v>
      </c>
      <c r="B18" s="35" t="s">
        <v>59</v>
      </c>
      <c r="C18" s="34">
        <v>156000</v>
      </c>
    </row>
    <row r="19" spans="1:3" x14ac:dyDescent="0.25">
      <c r="A19" s="32" t="s">
        <v>941</v>
      </c>
      <c r="B19" s="33" t="s">
        <v>918</v>
      </c>
      <c r="C19" s="34">
        <v>101642.4</v>
      </c>
    </row>
    <row r="20" spans="1:3" x14ac:dyDescent="0.25">
      <c r="A20" s="32" t="s">
        <v>942</v>
      </c>
      <c r="B20" s="35" t="s">
        <v>183</v>
      </c>
      <c r="C20" s="34">
        <v>101642.4</v>
      </c>
    </row>
    <row r="21" spans="1:3" x14ac:dyDescent="0.25">
      <c r="A21" s="32" t="s">
        <v>209</v>
      </c>
      <c r="B21" s="33" t="s">
        <v>919</v>
      </c>
      <c r="C21" s="34">
        <v>881769</v>
      </c>
    </row>
    <row r="22" spans="1:3" x14ac:dyDescent="0.25">
      <c r="A22" s="32" t="s">
        <v>209</v>
      </c>
      <c r="B22" s="35" t="s">
        <v>218</v>
      </c>
      <c r="C22" s="34">
        <v>881769</v>
      </c>
    </row>
    <row r="23" spans="1:3" x14ac:dyDescent="0.25">
      <c r="A23" s="32" t="s">
        <v>209</v>
      </c>
      <c r="B23" s="33" t="s">
        <v>920</v>
      </c>
      <c r="C23" s="34">
        <v>101966.9</v>
      </c>
    </row>
    <row r="24" spans="1:3" x14ac:dyDescent="0.25">
      <c r="A24" s="32" t="s">
        <v>209</v>
      </c>
      <c r="B24" s="35" t="s">
        <v>220</v>
      </c>
      <c r="C24" s="34">
        <v>101966.9</v>
      </c>
    </row>
    <row r="25" spans="1:3" x14ac:dyDescent="0.25">
      <c r="A25" s="32" t="s">
        <v>222</v>
      </c>
      <c r="B25" s="33" t="s">
        <v>921</v>
      </c>
      <c r="C25" s="36">
        <v>230</v>
      </c>
    </row>
    <row r="26" spans="1:3" x14ac:dyDescent="0.25">
      <c r="A26" s="32" t="s">
        <v>222</v>
      </c>
      <c r="B26" s="35" t="s">
        <v>223</v>
      </c>
      <c r="C26" s="36">
        <v>230</v>
      </c>
    </row>
    <row r="27" spans="1:3" ht="24" x14ac:dyDescent="0.25">
      <c r="A27" s="32" t="s">
        <v>226</v>
      </c>
      <c r="B27" s="33" t="s">
        <v>922</v>
      </c>
      <c r="C27" s="34">
        <v>22350</v>
      </c>
    </row>
    <row r="28" spans="1:3" ht="24" x14ac:dyDescent="0.25">
      <c r="A28" s="32" t="s">
        <v>226</v>
      </c>
      <c r="B28" s="35" t="s">
        <v>50</v>
      </c>
      <c r="C28" s="34">
        <v>22350</v>
      </c>
    </row>
    <row r="29" spans="1:3" ht="24" x14ac:dyDescent="0.25">
      <c r="A29" s="32" t="s">
        <v>226</v>
      </c>
      <c r="B29" s="33" t="s">
        <v>923</v>
      </c>
      <c r="C29" s="34">
        <v>6765</v>
      </c>
    </row>
    <row r="30" spans="1:3" ht="24" x14ac:dyDescent="0.25">
      <c r="A30" s="32" t="s">
        <v>226</v>
      </c>
      <c r="B30" s="35" t="s">
        <v>242</v>
      </c>
      <c r="C30" s="34">
        <v>6765</v>
      </c>
    </row>
    <row r="31" spans="1:3" ht="24" x14ac:dyDescent="0.25">
      <c r="A31" s="32" t="s">
        <v>226</v>
      </c>
      <c r="B31" s="33" t="s">
        <v>924</v>
      </c>
      <c r="C31" s="34">
        <v>9000</v>
      </c>
    </row>
    <row r="32" spans="1:3" ht="24" x14ac:dyDescent="0.25">
      <c r="A32" s="32" t="s">
        <v>226</v>
      </c>
      <c r="B32" s="35" t="s">
        <v>50</v>
      </c>
      <c r="C32" s="34">
        <v>9000</v>
      </c>
    </row>
    <row r="33" spans="1:3" ht="24" x14ac:dyDescent="0.25">
      <c r="A33" s="32" t="s">
        <v>226</v>
      </c>
      <c r="B33" s="33" t="s">
        <v>925</v>
      </c>
      <c r="C33" s="34">
        <v>55000</v>
      </c>
    </row>
    <row r="34" spans="1:3" ht="24" x14ac:dyDescent="0.25">
      <c r="A34" s="32" t="s">
        <v>226</v>
      </c>
      <c r="B34" s="35" t="s">
        <v>284</v>
      </c>
      <c r="C34" s="34">
        <v>55000</v>
      </c>
    </row>
    <row r="35" spans="1:3" ht="24" x14ac:dyDescent="0.25">
      <c r="A35" s="32" t="s">
        <v>226</v>
      </c>
      <c r="B35" s="33" t="s">
        <v>926</v>
      </c>
      <c r="C35" s="34">
        <v>3600</v>
      </c>
    </row>
    <row r="36" spans="1:3" ht="24" x14ac:dyDescent="0.25">
      <c r="A36" s="32" t="s">
        <v>226</v>
      </c>
      <c r="B36" s="35" t="s">
        <v>85</v>
      </c>
      <c r="C36" s="34">
        <v>3600</v>
      </c>
    </row>
    <row r="37" spans="1:3" ht="24" x14ac:dyDescent="0.25">
      <c r="A37" s="32" t="s">
        <v>226</v>
      </c>
      <c r="B37" s="33" t="s">
        <v>927</v>
      </c>
      <c r="C37" s="34">
        <v>97332</v>
      </c>
    </row>
    <row r="38" spans="1:3" ht="24" x14ac:dyDescent="0.25">
      <c r="A38" s="32" t="s">
        <v>226</v>
      </c>
      <c r="B38" s="35" t="s">
        <v>274</v>
      </c>
      <c r="C38" s="34">
        <v>97332</v>
      </c>
    </row>
    <row r="39" spans="1:3" ht="24" x14ac:dyDescent="0.25">
      <c r="A39" s="32" t="s">
        <v>226</v>
      </c>
      <c r="B39" s="33" t="s">
        <v>928</v>
      </c>
      <c r="C39" s="34">
        <v>57364</v>
      </c>
    </row>
    <row r="40" spans="1:3" ht="24" x14ac:dyDescent="0.25">
      <c r="A40" s="32" t="s">
        <v>226</v>
      </c>
      <c r="B40" s="35" t="s">
        <v>271</v>
      </c>
      <c r="C40" s="34">
        <v>57364</v>
      </c>
    </row>
    <row r="41" spans="1:3" ht="24" x14ac:dyDescent="0.25">
      <c r="A41" s="32" t="s">
        <v>226</v>
      </c>
      <c r="B41" s="33" t="s">
        <v>929</v>
      </c>
      <c r="C41" s="34">
        <v>16041.48</v>
      </c>
    </row>
    <row r="42" spans="1:3" ht="24" x14ac:dyDescent="0.25">
      <c r="A42" s="32" t="s">
        <v>226</v>
      </c>
      <c r="B42" s="35" t="s">
        <v>275</v>
      </c>
      <c r="C42" s="34">
        <v>16041.48</v>
      </c>
    </row>
    <row r="43" spans="1:3" ht="24" x14ac:dyDescent="0.25">
      <c r="A43" s="32" t="s">
        <v>226</v>
      </c>
      <c r="B43" s="33" t="s">
        <v>930</v>
      </c>
      <c r="C43" s="34">
        <v>42960</v>
      </c>
    </row>
    <row r="44" spans="1:3" ht="24" x14ac:dyDescent="0.25">
      <c r="A44" s="32" t="s">
        <v>226</v>
      </c>
      <c r="B44" s="35" t="s">
        <v>273</v>
      </c>
      <c r="C44" s="34">
        <v>42960</v>
      </c>
    </row>
    <row r="45" spans="1:3" ht="24" x14ac:dyDescent="0.25">
      <c r="A45" s="32" t="s">
        <v>226</v>
      </c>
      <c r="B45" s="33" t="s">
        <v>931</v>
      </c>
      <c r="C45" s="34">
        <v>124525.8</v>
      </c>
    </row>
    <row r="46" spans="1:3" ht="24" x14ac:dyDescent="0.25">
      <c r="A46" s="32" t="s">
        <v>226</v>
      </c>
      <c r="B46" s="35" t="s">
        <v>272</v>
      </c>
      <c r="C46" s="34">
        <v>124525.8</v>
      </c>
    </row>
    <row r="47" spans="1:3" x14ac:dyDescent="0.25">
      <c r="A47" s="32" t="s">
        <v>289</v>
      </c>
      <c r="B47" s="33" t="s">
        <v>932</v>
      </c>
      <c r="C47" s="34">
        <v>2650</v>
      </c>
    </row>
    <row r="48" spans="1:3" x14ac:dyDescent="0.25">
      <c r="A48" s="32" t="s">
        <v>289</v>
      </c>
      <c r="B48" s="35" t="s">
        <v>291</v>
      </c>
      <c r="C48" s="34">
        <v>2650</v>
      </c>
    </row>
    <row r="49" spans="1:3" x14ac:dyDescent="0.25">
      <c r="A49" s="32" t="s">
        <v>292</v>
      </c>
      <c r="B49" s="33" t="s">
        <v>811</v>
      </c>
      <c r="C49" s="34">
        <v>310322.40000000002</v>
      </c>
    </row>
    <row r="50" spans="1:3" x14ac:dyDescent="0.25">
      <c r="A50" s="32" t="s">
        <v>292</v>
      </c>
      <c r="B50" s="35" t="s">
        <v>293</v>
      </c>
      <c r="C50" s="34">
        <v>310322.40000000002</v>
      </c>
    </row>
    <row r="51" spans="1:3" x14ac:dyDescent="0.25">
      <c r="A51" s="32" t="s">
        <v>933</v>
      </c>
      <c r="B51" s="33" t="s">
        <v>901</v>
      </c>
      <c r="C51" s="34">
        <v>26612</v>
      </c>
    </row>
    <row r="52" spans="1:3" x14ac:dyDescent="0.25">
      <c r="A52" s="32" t="s">
        <v>933</v>
      </c>
      <c r="B52" s="35" t="s">
        <v>934</v>
      </c>
      <c r="C52" s="34">
        <v>26612</v>
      </c>
    </row>
    <row r="53" spans="1:3" x14ac:dyDescent="0.25">
      <c r="A53" s="32" t="s">
        <v>943</v>
      </c>
      <c r="B53" s="33" t="s">
        <v>811</v>
      </c>
      <c r="C53" s="34">
        <v>16368</v>
      </c>
    </row>
    <row r="54" spans="1:3" ht="24" x14ac:dyDescent="0.25">
      <c r="A54" s="32" t="s">
        <v>944</v>
      </c>
      <c r="B54" s="35" t="s">
        <v>62</v>
      </c>
      <c r="C54" s="34">
        <v>16368</v>
      </c>
    </row>
    <row r="55" spans="1:3" x14ac:dyDescent="0.25">
      <c r="A55" s="32" t="s">
        <v>296</v>
      </c>
      <c r="B55" s="33" t="s">
        <v>935</v>
      </c>
      <c r="C55" s="34">
        <v>56250</v>
      </c>
    </row>
    <row r="56" spans="1:3" x14ac:dyDescent="0.25">
      <c r="A56" s="32" t="s">
        <v>296</v>
      </c>
      <c r="B56" s="35" t="s">
        <v>297</v>
      </c>
      <c r="C56" s="34">
        <v>56250</v>
      </c>
    </row>
    <row r="57" spans="1:3" x14ac:dyDescent="0.25">
      <c r="A57" s="32" t="s">
        <v>320</v>
      </c>
      <c r="B57" s="33" t="s">
        <v>936</v>
      </c>
      <c r="C57" s="34">
        <v>48900</v>
      </c>
    </row>
    <row r="58" spans="1:3" x14ac:dyDescent="0.25">
      <c r="A58" s="32" t="s">
        <v>320</v>
      </c>
      <c r="B58" s="35" t="s">
        <v>332</v>
      </c>
      <c r="C58" s="34">
        <v>48900</v>
      </c>
    </row>
    <row r="59" spans="1:3" x14ac:dyDescent="0.25">
      <c r="A59" s="32" t="s">
        <v>320</v>
      </c>
      <c r="B59" s="33" t="s">
        <v>937</v>
      </c>
      <c r="C59" s="34">
        <v>8000</v>
      </c>
    </row>
    <row r="60" spans="1:3" x14ac:dyDescent="0.25">
      <c r="A60" s="32" t="s">
        <v>320</v>
      </c>
      <c r="B60" s="35" t="s">
        <v>330</v>
      </c>
      <c r="C60" s="34">
        <v>8000</v>
      </c>
    </row>
    <row r="61" spans="1:3" x14ac:dyDescent="0.25">
      <c r="A61" s="32" t="s">
        <v>320</v>
      </c>
      <c r="B61" s="33" t="s">
        <v>938</v>
      </c>
      <c r="C61" s="34">
        <v>17500</v>
      </c>
    </row>
    <row r="62" spans="1:3" x14ac:dyDescent="0.25">
      <c r="A62" s="32" t="s">
        <v>320</v>
      </c>
      <c r="B62" s="35" t="s">
        <v>50</v>
      </c>
      <c r="C62" s="34">
        <v>17500</v>
      </c>
    </row>
  </sheetData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51 анализ счета</vt:lpstr>
      <vt:lpstr>реестры договоров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HP-HP</cp:lastModifiedBy>
  <dcterms:created xsi:type="dcterms:W3CDTF">2006-09-16T00:00:00Z</dcterms:created>
  <dcterms:modified xsi:type="dcterms:W3CDTF">2022-12-16T08:03:23Z</dcterms:modified>
</cp:coreProperties>
</file>