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codeName="ЭтаКнига"/>
  <bookViews>
    <workbookView xWindow="-105" yWindow="-45" windowWidth="21840" windowHeight="12390"/>
  </bookViews>
  <sheets>
    <sheet name="Исходник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I17" i="1" s="1"/>
  <c r="H16" i="1"/>
  <c r="I16" i="1" s="1"/>
  <c r="H15" i="1"/>
  <c r="I15" i="1" s="1"/>
  <c r="H14" i="1"/>
  <c r="I14" i="1" s="1"/>
  <c r="K14" i="1" s="1"/>
  <c r="L14" i="1" s="1"/>
  <c r="H13" i="1"/>
  <c r="I13" i="1" s="1"/>
  <c r="K13" i="1" s="1"/>
  <c r="L13" i="1" s="1"/>
  <c r="H12" i="1"/>
  <c r="I12" i="1" s="1"/>
  <c r="H11" i="1"/>
  <c r="I11" i="1" s="1"/>
  <c r="H10" i="1"/>
  <c r="I10" i="1" s="1"/>
  <c r="K10" i="1" s="1"/>
  <c r="L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J3" i="1"/>
  <c r="J4" i="1" s="1"/>
  <c r="J5" i="1" s="1"/>
  <c r="J6" i="1" s="1"/>
  <c r="J8" i="1" s="1"/>
  <c r="J9" i="1" s="1"/>
  <c r="J10" i="1" s="1"/>
  <c r="J11" i="1" s="1"/>
  <c r="J12" i="1" s="1"/>
  <c r="J14" i="1" s="1"/>
  <c r="J15" i="1" s="1"/>
  <c r="J16" i="1" s="1"/>
  <c r="J17" i="1" s="1"/>
  <c r="H3" i="1"/>
  <c r="I3" i="1" s="1"/>
  <c r="K3" i="1" s="1"/>
  <c r="L3" i="1" s="1"/>
  <c r="H2" i="1"/>
  <c r="I2" i="1" s="1"/>
  <c r="K2" i="1" s="1"/>
  <c r="L2" i="1" s="1"/>
  <c r="K11" i="1" l="1"/>
  <c r="L11" i="1" s="1"/>
  <c r="K12" i="1"/>
  <c r="L12" i="1" s="1"/>
  <c r="K15" i="1"/>
  <c r="L15" i="1" s="1"/>
  <c r="K16" i="1"/>
  <c r="L16" i="1" s="1"/>
  <c r="K17" i="1"/>
  <c r="L17" i="1" s="1"/>
  <c r="K8" i="1"/>
  <c r="L8" i="1" s="1"/>
  <c r="K9" i="1"/>
  <c r="L9" i="1" s="1"/>
  <c r="K4" i="1"/>
  <c r="L4" i="1" s="1"/>
  <c r="K5" i="1"/>
  <c r="L5" i="1" s="1"/>
  <c r="K6" i="1"/>
  <c r="L6" i="1" s="1"/>
  <c r="K7" i="1"/>
  <c r="L7" i="1" s="1"/>
</calcChain>
</file>

<file path=xl/sharedStrings.xml><?xml version="1.0" encoding="utf-8"?>
<sst xmlns="http://schemas.openxmlformats.org/spreadsheetml/2006/main" count="31" uniqueCount="31">
  <si>
    <t>Sample</t>
  </si>
  <si>
    <t>№</t>
  </si>
  <si>
    <t>Well</t>
  </si>
  <si>
    <t>Conc(copies/µL)</t>
  </si>
  <si>
    <t>Accepted Droplets</t>
  </si>
  <si>
    <t>Positives</t>
  </si>
  <si>
    <t>Negatives</t>
  </si>
  <si>
    <t>Разведения</t>
  </si>
  <si>
    <t>GC/мкл</t>
  </si>
  <si>
    <t>A01</t>
  </si>
  <si>
    <t>A02</t>
  </si>
  <si>
    <t>A03</t>
  </si>
  <si>
    <t>B01</t>
  </si>
  <si>
    <t>B02</t>
  </si>
  <si>
    <t>B03</t>
  </si>
  <si>
    <t>C01</t>
  </si>
  <si>
    <t>C02</t>
  </si>
  <si>
    <t>C03</t>
  </si>
  <si>
    <t>D01</t>
  </si>
  <si>
    <t>D02</t>
  </si>
  <si>
    <t>D03</t>
  </si>
  <si>
    <t>E01</t>
  </si>
  <si>
    <t>E02</t>
  </si>
  <si>
    <t>E03</t>
  </si>
  <si>
    <t>F01</t>
  </si>
  <si>
    <t>Титр</t>
  </si>
  <si>
    <t>Среднее значение Титра</t>
  </si>
  <si>
    <t>Стандартное отклонение Титра</t>
  </si>
  <si>
    <t>Стандартное отклонение/среднее значение в %</t>
  </si>
  <si>
    <t xml:space="preserve">Кратность </t>
  </si>
  <si>
    <t>Концентрация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</si>
</sst>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1" fontId="0" fillId="0" borderId="2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657225</xdr:rowOff>
        </xdr:from>
        <xdr:to>
          <xdr:col>0</xdr:col>
          <xdr:colOff>552450</xdr:colOff>
          <xdr:row>0</xdr:row>
          <xdr:rowOff>885825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Кнопка 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O17"/>
  <sheetViews>
    <sheetView tabSelected="1" workbookViewId="0">
      <selection activeCell="A2" sqref="A2:A6"/>
    </sheetView>
  </sheetViews>
  <sheetFormatPr defaultRowHeight="15" x14ac:dyDescent="0.25"/>
  <cols>
    <col min="1" max="1" width="8.7109375" customWidth="1"/>
    <col min="3" max="3" width="8.28515625" style="4" customWidth="1"/>
    <col min="4" max="4" width="18.140625" style="6" customWidth="1"/>
    <col min="5" max="5" width="20.140625" style="5" customWidth="1"/>
    <col min="6" max="6" width="12" style="5" customWidth="1"/>
    <col min="7" max="7" width="13" style="5" customWidth="1"/>
    <col min="8" max="8" width="11.7109375" customWidth="1"/>
    <col min="9" max="9" width="16.7109375" customWidth="1"/>
    <col min="13" max="13" width="10.7109375" customWidth="1"/>
  </cols>
  <sheetData>
    <row r="1" spans="1:15" s="3" customFormat="1" ht="78" customHeight="1" thickBot="1" x14ac:dyDescent="0.3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2" t="s">
        <v>29</v>
      </c>
      <c r="I1" s="1" t="s">
        <v>30</v>
      </c>
      <c r="J1" s="2" t="s">
        <v>7</v>
      </c>
      <c r="K1" s="1" t="s">
        <v>8</v>
      </c>
      <c r="L1" s="2" t="s">
        <v>25</v>
      </c>
      <c r="M1" s="2" t="s">
        <v>26</v>
      </c>
      <c r="N1" s="1" t="s">
        <v>27</v>
      </c>
      <c r="O1" s="2" t="s">
        <v>28</v>
      </c>
    </row>
    <row r="2" spans="1:15" x14ac:dyDescent="0.25">
      <c r="C2" s="4" t="s">
        <v>9</v>
      </c>
      <c r="D2" s="6">
        <v>7460.25341796875</v>
      </c>
      <c r="E2" s="5">
        <v>19862</v>
      </c>
      <c r="F2" s="5">
        <v>19827</v>
      </c>
      <c r="G2" s="5">
        <v>35</v>
      </c>
      <c r="H2">
        <f>22/5</f>
        <v>4.4000000000000004</v>
      </c>
      <c r="I2">
        <f>D2*H2</f>
        <v>32825.115039062504</v>
      </c>
      <c r="J2">
        <v>20000</v>
      </c>
      <c r="K2">
        <f>I2*J2</f>
        <v>656502300.78125012</v>
      </c>
      <c r="L2">
        <f>K2*1000</f>
        <v>656502300781.25012</v>
      </c>
    </row>
    <row r="3" spans="1:15" x14ac:dyDescent="0.25">
      <c r="C3" s="4" t="s">
        <v>10</v>
      </c>
      <c r="D3" s="6">
        <v>10888.998046875</v>
      </c>
      <c r="E3" s="5">
        <v>20927</v>
      </c>
      <c r="F3" s="5">
        <v>20925</v>
      </c>
      <c r="G3" s="5">
        <v>2</v>
      </c>
      <c r="H3">
        <f t="shared" ref="H3:H17" si="0">22/5</f>
        <v>4.4000000000000004</v>
      </c>
      <c r="I3">
        <f t="shared" ref="I3:I17" si="1">D3*H3</f>
        <v>47911.591406250001</v>
      </c>
      <c r="J3">
        <f>J2*2</f>
        <v>40000</v>
      </c>
      <c r="K3">
        <f t="shared" ref="K3:K17" si="2">I3*J3</f>
        <v>1916463656.25</v>
      </c>
      <c r="L3">
        <f t="shared" ref="L3:L17" si="3">K3*1000</f>
        <v>1916463656250</v>
      </c>
    </row>
    <row r="4" spans="1:15" x14ac:dyDescent="0.25">
      <c r="C4" s="4" t="s">
        <v>11</v>
      </c>
      <c r="D4" s="6">
        <v>6014.34375</v>
      </c>
      <c r="E4" s="5">
        <v>19592</v>
      </c>
      <c r="F4" s="5">
        <v>19474</v>
      </c>
      <c r="G4" s="5">
        <v>118</v>
      </c>
      <c r="H4">
        <f t="shared" si="0"/>
        <v>4.4000000000000004</v>
      </c>
      <c r="I4">
        <f t="shared" si="1"/>
        <v>26463.112500000003</v>
      </c>
      <c r="J4">
        <f t="shared" ref="J4:J17" si="4">J3*2</f>
        <v>80000</v>
      </c>
      <c r="K4">
        <f t="shared" si="2"/>
        <v>2117049000.0000002</v>
      </c>
      <c r="L4">
        <f t="shared" si="3"/>
        <v>2117049000000.0002</v>
      </c>
    </row>
    <row r="5" spans="1:15" x14ac:dyDescent="0.25">
      <c r="C5" s="4" t="s">
        <v>12</v>
      </c>
      <c r="D5" s="6">
        <v>3353.12890625</v>
      </c>
      <c r="E5" s="5">
        <v>17913</v>
      </c>
      <c r="F5" s="5">
        <v>16877</v>
      </c>
      <c r="G5" s="5">
        <v>1036</v>
      </c>
      <c r="H5">
        <f t="shared" si="0"/>
        <v>4.4000000000000004</v>
      </c>
      <c r="I5">
        <f t="shared" si="1"/>
        <v>14753.767187500001</v>
      </c>
      <c r="J5">
        <f t="shared" si="4"/>
        <v>160000</v>
      </c>
      <c r="K5">
        <f t="shared" si="2"/>
        <v>2360602750</v>
      </c>
      <c r="L5">
        <f t="shared" si="3"/>
        <v>2360602750000</v>
      </c>
    </row>
    <row r="6" spans="1:15" x14ac:dyDescent="0.25">
      <c r="C6" s="4" t="s">
        <v>13</v>
      </c>
      <c r="D6" s="6">
        <v>6230.84521484375</v>
      </c>
      <c r="E6" s="5">
        <v>18561</v>
      </c>
      <c r="F6" s="5">
        <v>18468</v>
      </c>
      <c r="G6" s="5">
        <v>93</v>
      </c>
      <c r="H6">
        <f t="shared" si="0"/>
        <v>4.4000000000000004</v>
      </c>
      <c r="I6">
        <f t="shared" si="1"/>
        <v>27415.718945312503</v>
      </c>
      <c r="J6">
        <f t="shared" si="4"/>
        <v>320000</v>
      </c>
      <c r="K6">
        <f t="shared" si="2"/>
        <v>8773030062.5</v>
      </c>
      <c r="L6">
        <f t="shared" si="3"/>
        <v>8773030062500</v>
      </c>
    </row>
    <row r="7" spans="1:15" x14ac:dyDescent="0.25">
      <c r="C7" s="4" t="s">
        <v>14</v>
      </c>
      <c r="D7" s="6">
        <v>2977.957763671875</v>
      </c>
      <c r="E7" s="5">
        <v>20199</v>
      </c>
      <c r="F7" s="5">
        <v>18592</v>
      </c>
      <c r="G7" s="5">
        <v>1607</v>
      </c>
      <c r="H7">
        <f t="shared" si="0"/>
        <v>4.4000000000000004</v>
      </c>
      <c r="I7">
        <f t="shared" si="1"/>
        <v>13103.014160156252</v>
      </c>
      <c r="J7">
        <v>2000</v>
      </c>
      <c r="K7">
        <f t="shared" si="2"/>
        <v>26206028.320312504</v>
      </c>
      <c r="L7">
        <f t="shared" si="3"/>
        <v>26206028320.312504</v>
      </c>
    </row>
    <row r="8" spans="1:15" x14ac:dyDescent="0.25">
      <c r="C8" s="4" t="s">
        <v>15</v>
      </c>
      <c r="D8" s="6">
        <v>1656.78173828125</v>
      </c>
      <c r="E8" s="5">
        <v>20248</v>
      </c>
      <c r="F8" s="5">
        <v>15296</v>
      </c>
      <c r="G8" s="5">
        <v>4952</v>
      </c>
      <c r="H8">
        <f t="shared" si="0"/>
        <v>4.4000000000000004</v>
      </c>
      <c r="I8">
        <f t="shared" si="1"/>
        <v>7289.8396484375007</v>
      </c>
      <c r="J8">
        <f t="shared" si="4"/>
        <v>4000</v>
      </c>
      <c r="K8">
        <f t="shared" si="2"/>
        <v>29159358.593750004</v>
      </c>
      <c r="L8">
        <f t="shared" si="3"/>
        <v>29159358593.750004</v>
      </c>
    </row>
    <row r="9" spans="1:15" x14ac:dyDescent="0.25">
      <c r="C9" s="4" t="s">
        <v>16</v>
      </c>
      <c r="D9" s="6">
        <v>3132.171875</v>
      </c>
      <c r="E9" s="5">
        <v>20678</v>
      </c>
      <c r="F9" s="5">
        <v>19235</v>
      </c>
      <c r="G9" s="5">
        <v>1443</v>
      </c>
      <c r="H9">
        <f t="shared" si="0"/>
        <v>4.4000000000000004</v>
      </c>
      <c r="I9">
        <f t="shared" si="1"/>
        <v>13781.556250000001</v>
      </c>
      <c r="J9">
        <f t="shared" si="4"/>
        <v>8000</v>
      </c>
      <c r="K9">
        <f t="shared" si="2"/>
        <v>110252450.00000001</v>
      </c>
      <c r="L9">
        <f t="shared" si="3"/>
        <v>110252450000.00002</v>
      </c>
    </row>
    <row r="10" spans="1:15" x14ac:dyDescent="0.25">
      <c r="C10" s="4" t="s">
        <v>17</v>
      </c>
      <c r="D10" s="6">
        <v>1482.967041015625</v>
      </c>
      <c r="E10" s="5">
        <v>18437</v>
      </c>
      <c r="F10" s="5">
        <v>13210</v>
      </c>
      <c r="G10" s="5">
        <v>5227</v>
      </c>
      <c r="H10">
        <f t="shared" si="0"/>
        <v>4.4000000000000004</v>
      </c>
      <c r="I10">
        <f t="shared" si="1"/>
        <v>6525.0549804687507</v>
      </c>
      <c r="J10">
        <f t="shared" si="4"/>
        <v>16000</v>
      </c>
      <c r="K10">
        <f t="shared" si="2"/>
        <v>104400879.68750001</v>
      </c>
      <c r="L10">
        <f t="shared" si="3"/>
        <v>104400879687.50002</v>
      </c>
    </row>
    <row r="11" spans="1:15" x14ac:dyDescent="0.25">
      <c r="C11" s="4" t="s">
        <v>18</v>
      </c>
      <c r="D11" s="6">
        <v>843.57000732421875</v>
      </c>
      <c r="E11" s="5">
        <v>17751</v>
      </c>
      <c r="F11" s="5">
        <v>9085</v>
      </c>
      <c r="G11" s="5">
        <v>8666</v>
      </c>
      <c r="H11">
        <f t="shared" si="0"/>
        <v>4.4000000000000004</v>
      </c>
      <c r="I11">
        <f t="shared" si="1"/>
        <v>3711.7080322265629</v>
      </c>
      <c r="J11">
        <f t="shared" si="4"/>
        <v>32000</v>
      </c>
      <c r="K11">
        <f t="shared" si="2"/>
        <v>118774657.03125001</v>
      </c>
      <c r="L11">
        <f t="shared" si="3"/>
        <v>118774657031.25002</v>
      </c>
    </row>
    <row r="12" spans="1:15" x14ac:dyDescent="0.25">
      <c r="C12" s="4" t="s">
        <v>19</v>
      </c>
      <c r="D12" s="6">
        <v>1568.1341552734375</v>
      </c>
      <c r="E12" s="5">
        <v>18475</v>
      </c>
      <c r="F12" s="5">
        <v>13603</v>
      </c>
      <c r="G12" s="5">
        <v>4872</v>
      </c>
      <c r="H12">
        <f t="shared" si="0"/>
        <v>4.4000000000000004</v>
      </c>
      <c r="I12">
        <f t="shared" si="1"/>
        <v>6899.7902832031259</v>
      </c>
      <c r="J12">
        <f t="shared" si="4"/>
        <v>64000</v>
      </c>
      <c r="K12">
        <f t="shared" si="2"/>
        <v>441586578.12500006</v>
      </c>
      <c r="L12">
        <f t="shared" si="3"/>
        <v>441586578125.00006</v>
      </c>
    </row>
    <row r="13" spans="1:15" x14ac:dyDescent="0.25">
      <c r="C13" s="4" t="s">
        <v>20</v>
      </c>
      <c r="D13" s="6">
        <v>735.7681884765625</v>
      </c>
      <c r="E13" s="5">
        <v>19232</v>
      </c>
      <c r="F13" s="5">
        <v>8942</v>
      </c>
      <c r="G13" s="5">
        <v>10290</v>
      </c>
      <c r="H13">
        <f t="shared" si="0"/>
        <v>4.4000000000000004</v>
      </c>
      <c r="I13">
        <f t="shared" si="1"/>
        <v>3237.3800292968754</v>
      </c>
      <c r="J13">
        <v>2000000</v>
      </c>
      <c r="K13">
        <f t="shared" si="2"/>
        <v>6474760058.593751</v>
      </c>
      <c r="L13">
        <f t="shared" si="3"/>
        <v>6474760058593.751</v>
      </c>
    </row>
    <row r="14" spans="1:15" x14ac:dyDescent="0.25">
      <c r="C14" s="4" t="s">
        <v>21</v>
      </c>
      <c r="D14" s="6">
        <v>441.21530151367187</v>
      </c>
      <c r="E14" s="5">
        <v>19547</v>
      </c>
      <c r="F14" s="5">
        <v>6113</v>
      </c>
      <c r="G14" s="5">
        <v>13434</v>
      </c>
      <c r="H14">
        <f t="shared" si="0"/>
        <v>4.4000000000000004</v>
      </c>
      <c r="I14">
        <f t="shared" si="1"/>
        <v>1941.3473266601563</v>
      </c>
      <c r="J14">
        <f t="shared" si="4"/>
        <v>4000000</v>
      </c>
      <c r="K14">
        <f t="shared" si="2"/>
        <v>7765389306.640625</v>
      </c>
      <c r="L14">
        <f t="shared" si="3"/>
        <v>7765389306640.625</v>
      </c>
    </row>
    <row r="15" spans="1:15" x14ac:dyDescent="0.25">
      <c r="C15" s="4" t="s">
        <v>22</v>
      </c>
      <c r="D15" s="6">
        <v>789.27545166015625</v>
      </c>
      <c r="E15" s="5">
        <v>19278</v>
      </c>
      <c r="F15" s="5">
        <v>9422</v>
      </c>
      <c r="G15" s="5">
        <v>9856</v>
      </c>
      <c r="H15">
        <f t="shared" si="0"/>
        <v>4.4000000000000004</v>
      </c>
      <c r="I15">
        <f t="shared" si="1"/>
        <v>3472.8119873046876</v>
      </c>
      <c r="J15">
        <f t="shared" si="4"/>
        <v>8000000</v>
      </c>
      <c r="K15">
        <f t="shared" si="2"/>
        <v>27782495898.4375</v>
      </c>
      <c r="L15">
        <f t="shared" si="3"/>
        <v>27782495898437.5</v>
      </c>
    </row>
    <row r="16" spans="1:15" x14ac:dyDescent="0.25">
      <c r="C16" s="4" t="s">
        <v>23</v>
      </c>
      <c r="D16" s="6">
        <v>354.52438354492187</v>
      </c>
      <c r="E16" s="5">
        <v>19994</v>
      </c>
      <c r="F16" s="5">
        <v>5202</v>
      </c>
      <c r="G16" s="5">
        <v>14792</v>
      </c>
      <c r="H16">
        <f t="shared" si="0"/>
        <v>4.4000000000000004</v>
      </c>
      <c r="I16">
        <f t="shared" si="1"/>
        <v>1559.9072875976565</v>
      </c>
      <c r="J16">
        <f t="shared" si="4"/>
        <v>16000000</v>
      </c>
      <c r="K16">
        <f t="shared" si="2"/>
        <v>24958516601.562504</v>
      </c>
      <c r="L16">
        <f t="shared" si="3"/>
        <v>24958516601562.504</v>
      </c>
    </row>
    <row r="17" spans="3:12" x14ac:dyDescent="0.25">
      <c r="C17" s="4" t="s">
        <v>24</v>
      </c>
      <c r="D17" s="6">
        <v>207.8184814453125</v>
      </c>
      <c r="E17" s="5">
        <v>17428</v>
      </c>
      <c r="F17" s="5">
        <v>2822</v>
      </c>
      <c r="G17" s="5">
        <v>14606</v>
      </c>
      <c r="H17">
        <f t="shared" si="0"/>
        <v>4.4000000000000004</v>
      </c>
      <c r="I17">
        <f t="shared" si="1"/>
        <v>914.40131835937507</v>
      </c>
      <c r="J17">
        <f t="shared" si="4"/>
        <v>32000000</v>
      </c>
      <c r="K17">
        <f t="shared" si="2"/>
        <v>29260842187.500004</v>
      </c>
      <c r="L17">
        <f t="shared" si="3"/>
        <v>29260842187500.004</v>
      </c>
    </row>
  </sheetData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u_45">
                <anchor moveWithCells="1" sizeWithCells="1">
                  <from>
                    <xdr:col>0</xdr:col>
                    <xdr:colOff>9525</xdr:colOff>
                    <xdr:row>0</xdr:row>
                    <xdr:rowOff>657225</xdr:rowOff>
                  </from>
                  <to>
                    <xdr:col>0</xdr:col>
                    <xdr:colOff>552450</xdr:colOff>
                    <xdr:row>0</xdr:row>
                    <xdr:rowOff>885825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Исходник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 Al</dc:creator>
  <cp:lastModifiedBy>Коля</cp:lastModifiedBy>
  <dcterms:created xsi:type="dcterms:W3CDTF">2015-06-05T18:17:20Z</dcterms:created>
  <dcterms:modified xsi:type="dcterms:W3CDTF">2023-02-15T12:32:23Z</dcterms:modified>
</cp:coreProperties>
</file>