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c\Qsync\PlanetaExcel\"/>
    </mc:Choice>
  </mc:AlternateContent>
  <bookViews>
    <workbookView xWindow="0" yWindow="0" windowWidth="16380" windowHeight="8190" tabRatio="500" activeTab="1"/>
  </bookViews>
  <sheets>
    <sheet name="Таблица подсчета баллов" sheetId="2" r:id="rId1"/>
    <sheet name="Протокол" sheetId="1" r:id="rId2"/>
  </sheets>
  <externalReferences>
    <externalReference r:id="rId3"/>
  </externalReferences>
  <definedNames>
    <definedName name="Испытание">[1]Справочник!$G$3:$G$45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7" i="1"/>
  <c r="T8" i="1"/>
  <c r="T9" i="1"/>
  <c r="T10" i="1"/>
  <c r="T11" i="1"/>
  <c r="T12" i="1"/>
  <c r="T13" i="1"/>
  <c r="T14" i="1"/>
  <c r="T7" i="1"/>
  <c r="V8" i="1"/>
  <c r="V9" i="1"/>
  <c r="V10" i="1"/>
  <c r="V11" i="1"/>
  <c r="V12" i="1"/>
  <c r="V13" i="1"/>
  <c r="V14" i="1"/>
  <c r="V7" i="1"/>
  <c r="X8" i="1"/>
  <c r="X9" i="1"/>
  <c r="X10" i="1"/>
  <c r="X11" i="1"/>
  <c r="X12" i="1"/>
  <c r="X13" i="1"/>
  <c r="X14" i="1"/>
  <c r="X7" i="1"/>
  <c r="P8" i="1"/>
  <c r="P9" i="1"/>
  <c r="P10" i="1"/>
  <c r="P11" i="1"/>
  <c r="P12" i="1"/>
  <c r="P13" i="1"/>
  <c r="P14" i="1"/>
  <c r="P7" i="1"/>
  <c r="M14" i="1"/>
  <c r="K14" i="1"/>
  <c r="I14" i="1"/>
  <c r="G14" i="1"/>
  <c r="E14" i="1"/>
  <c r="N14" i="1" s="1"/>
  <c r="M13" i="1"/>
  <c r="K13" i="1"/>
  <c r="I13" i="1"/>
  <c r="G13" i="1"/>
  <c r="E13" i="1"/>
  <c r="N13" i="1" s="1"/>
  <c r="M12" i="1"/>
  <c r="K12" i="1"/>
  <c r="I12" i="1"/>
  <c r="G12" i="1"/>
  <c r="E12" i="1"/>
  <c r="N12" i="1" s="1"/>
  <c r="M11" i="1"/>
  <c r="K11" i="1"/>
  <c r="I11" i="1"/>
  <c r="G11" i="1"/>
  <c r="E11" i="1"/>
  <c r="N11" i="1" s="1"/>
  <c r="N10" i="1"/>
  <c r="M10" i="1"/>
  <c r="K10" i="1"/>
  <c r="I10" i="1"/>
  <c r="G10" i="1"/>
  <c r="E10" i="1"/>
  <c r="M9" i="1"/>
  <c r="K9" i="1"/>
  <c r="I9" i="1"/>
  <c r="G9" i="1"/>
  <c r="E9" i="1"/>
  <c r="N9" i="1" s="1"/>
  <c r="N8" i="1"/>
  <c r="M8" i="1"/>
  <c r="K8" i="1"/>
  <c r="I8" i="1"/>
  <c r="G8" i="1"/>
  <c r="E8" i="1"/>
  <c r="M7" i="1"/>
  <c r="K7" i="1"/>
  <c r="I7" i="1"/>
  <c r="G7" i="1"/>
  <c r="E7" i="1"/>
  <c r="N7" i="1" s="1"/>
  <c r="N15" i="1" s="1"/>
</calcChain>
</file>

<file path=xl/sharedStrings.xml><?xml version="1.0" encoding="utf-8"?>
<sst xmlns="http://schemas.openxmlformats.org/spreadsheetml/2006/main" count="473" uniqueCount="251">
  <si>
    <t>Фестиваль Всероссийского физкультурно-спортивного комплекса "Готов к труду и обороне" (ГТО) между ГБДОУ Приморского района</t>
  </si>
  <si>
    <t xml:space="preserve">Маршрутный лист ГБДОУ № __________ </t>
  </si>
  <si>
    <t>№ п/п</t>
  </si>
  <si>
    <t>Пол</t>
  </si>
  <si>
    <t>ФИО участника</t>
  </si>
  <si>
    <t>Наклон вперед из положения стоя с прямыми ногами на гимнастической скамье</t>
  </si>
  <si>
    <t>Баллы</t>
  </si>
  <si>
    <t>Метание теннисного мяча в цель, дистанция 6 м</t>
  </si>
  <si>
    <t>Челночный бег 3х10 м</t>
  </si>
  <si>
    <t>Поднимание туловища из положения лежа на спине (количество раз за 1 минуту)</t>
  </si>
  <si>
    <t>Прыжок в длину с места толчком двумя ногами</t>
  </si>
  <si>
    <t>Всего баллов</t>
  </si>
  <si>
    <t>М</t>
  </si>
  <si>
    <t>Ж</t>
  </si>
  <si>
    <t xml:space="preserve">ВСЕГО БАЛЛОВ НАБРАЛА КОМАНДА </t>
  </si>
  <si>
    <t>Всероссийский физкультурно-спортивный комплекс "Готов к труду и обороне" (ГТО)
Таблица оценки выполнения испытаний в рамках фестивалей</t>
  </si>
  <si>
    <t>I СТУПЕНЬ (возрастная группа от 6 до 8 лет)</t>
  </si>
  <si>
    <t>1</t>
  </si>
  <si>
    <t>2</t>
  </si>
  <si>
    <t>3</t>
  </si>
  <si>
    <t>4</t>
  </si>
  <si>
    <t>5</t>
  </si>
  <si>
    <t>Очки</t>
  </si>
  <si>
    <t>Челночный бег 3х10 м (с)</t>
  </si>
  <si>
    <t>Наклон вперед из положения стоя на гимнастической скамье (от уровня скамьи - см)</t>
  </si>
  <si>
    <t>Прыжок в длину с места толчком двумя ногами (см)</t>
  </si>
  <si>
    <t>Метание теннисного мяча в цель с расстояния 6 метров</t>
  </si>
  <si>
    <t>Поднимание туловища из положения лежа  на спине (количество раз за 1 мин)</t>
  </si>
  <si>
    <t>6,0</t>
  </si>
  <si>
    <t>20</t>
  </si>
  <si>
    <t>215</t>
  </si>
  <si>
    <t>60</t>
  </si>
  <si>
    <t>6,2</t>
  </si>
  <si>
    <t>22</t>
  </si>
  <si>
    <t>200</t>
  </si>
  <si>
    <t>45</t>
  </si>
  <si>
    <t>214</t>
  </si>
  <si>
    <t>213</t>
  </si>
  <si>
    <t>199</t>
  </si>
  <si>
    <t>212</t>
  </si>
  <si>
    <t>198</t>
  </si>
  <si>
    <t>6,1</t>
  </si>
  <si>
    <t>211</t>
  </si>
  <si>
    <t>59</t>
  </si>
  <si>
    <t>6,3</t>
  </si>
  <si>
    <t>197</t>
  </si>
  <si>
    <t>210</t>
  </si>
  <si>
    <t>196</t>
  </si>
  <si>
    <t>44</t>
  </si>
  <si>
    <t>19</t>
  </si>
  <si>
    <t>209</t>
  </si>
  <si>
    <t>21</t>
  </si>
  <si>
    <t>195</t>
  </si>
  <si>
    <t>208</t>
  </si>
  <si>
    <t>194</t>
  </si>
  <si>
    <t>207</t>
  </si>
  <si>
    <t>58</t>
  </si>
  <si>
    <t>6,4</t>
  </si>
  <si>
    <t>193</t>
  </si>
  <si>
    <t>206</t>
  </si>
  <si>
    <t>192</t>
  </si>
  <si>
    <t>205</t>
  </si>
  <si>
    <t>191</t>
  </si>
  <si>
    <t>43</t>
  </si>
  <si>
    <t>18</t>
  </si>
  <si>
    <t>204</t>
  </si>
  <si>
    <t>57</t>
  </si>
  <si>
    <t>6,5</t>
  </si>
  <si>
    <t>190</t>
  </si>
  <si>
    <t>203</t>
  </si>
  <si>
    <t>189</t>
  </si>
  <si>
    <t>202</t>
  </si>
  <si>
    <t>188</t>
  </si>
  <si>
    <t>201</t>
  </si>
  <si>
    <t>56</t>
  </si>
  <si>
    <t>6,6</t>
  </si>
  <si>
    <t>187</t>
  </si>
  <si>
    <t>42</t>
  </si>
  <si>
    <t>17</t>
  </si>
  <si>
    <t>186</t>
  </si>
  <si>
    <t>55</t>
  </si>
  <si>
    <t>6,7</t>
  </si>
  <si>
    <t>185</t>
  </si>
  <si>
    <t>184</t>
  </si>
  <si>
    <t>54</t>
  </si>
  <si>
    <t>6,8</t>
  </si>
  <si>
    <t>183</t>
  </si>
  <si>
    <t>41</t>
  </si>
  <si>
    <t>16</t>
  </si>
  <si>
    <t>182</t>
  </si>
  <si>
    <t>53</t>
  </si>
  <si>
    <t>6,9</t>
  </si>
  <si>
    <t>180</t>
  </si>
  <si>
    <t>178</t>
  </si>
  <si>
    <t>40</t>
  </si>
  <si>
    <t>52</t>
  </si>
  <si>
    <t>7,0</t>
  </si>
  <si>
    <t>176</t>
  </si>
  <si>
    <t>15</t>
  </si>
  <si>
    <t>174</t>
  </si>
  <si>
    <t>39</t>
  </si>
  <si>
    <t>51</t>
  </si>
  <si>
    <t>7,1</t>
  </si>
  <si>
    <t>172</t>
  </si>
  <si>
    <t>7,2</t>
  </si>
  <si>
    <t>170</t>
  </si>
  <si>
    <t>38</t>
  </si>
  <si>
    <t>14</t>
  </si>
  <si>
    <t>50</t>
  </si>
  <si>
    <t>7,3</t>
  </si>
  <si>
    <t>168</t>
  </si>
  <si>
    <t>7,4</t>
  </si>
  <si>
    <t>166</t>
  </si>
  <si>
    <t>37</t>
  </si>
  <si>
    <t>49</t>
  </si>
  <si>
    <t>7,5</t>
  </si>
  <si>
    <t>164</t>
  </si>
  <si>
    <t>13</t>
  </si>
  <si>
    <t>48</t>
  </si>
  <si>
    <t>7,6</t>
  </si>
  <si>
    <t>162</t>
  </si>
  <si>
    <t>36</t>
  </si>
  <si>
    <t>47</t>
  </si>
  <si>
    <t>7,7</t>
  </si>
  <si>
    <t>160</t>
  </si>
  <si>
    <t>12</t>
  </si>
  <si>
    <t>46</t>
  </si>
  <si>
    <t>7,8</t>
  </si>
  <si>
    <t>158</t>
  </si>
  <si>
    <t>35</t>
  </si>
  <si>
    <t>7,9</t>
  </si>
  <si>
    <t>156</t>
  </si>
  <si>
    <t>11</t>
  </si>
  <si>
    <t>8,1</t>
  </si>
  <si>
    <t>154</t>
  </si>
  <si>
    <t>34</t>
  </si>
  <si>
    <t>8,0</t>
  </si>
  <si>
    <t>161</t>
  </si>
  <si>
    <t>8,3</t>
  </si>
  <si>
    <t>152</t>
  </si>
  <si>
    <t>8,2</t>
  </si>
  <si>
    <t>10</t>
  </si>
  <si>
    <t>8,5</t>
  </si>
  <si>
    <t>150</t>
  </si>
  <si>
    <t>33</t>
  </si>
  <si>
    <t>8,4</t>
  </si>
  <si>
    <t>155</t>
  </si>
  <si>
    <t>8,7</t>
  </si>
  <si>
    <t>147</t>
  </si>
  <si>
    <t>8,6</t>
  </si>
  <si>
    <t>9</t>
  </si>
  <si>
    <t>8,9</t>
  </si>
  <si>
    <t>144</t>
  </si>
  <si>
    <t>32</t>
  </si>
  <si>
    <t>8,8</t>
  </si>
  <si>
    <t>148</t>
  </si>
  <si>
    <t>9,1</t>
  </si>
  <si>
    <t>141</t>
  </si>
  <si>
    <t>9,0</t>
  </si>
  <si>
    <t>8</t>
  </si>
  <si>
    <t>9,3</t>
  </si>
  <si>
    <t>138</t>
  </si>
  <si>
    <t>31</t>
  </si>
  <si>
    <t>9,2</t>
  </si>
  <si>
    <t>7</t>
  </si>
  <si>
    <t>140</t>
  </si>
  <si>
    <t>9,5</t>
  </si>
  <si>
    <t>135</t>
  </si>
  <si>
    <t>30</t>
  </si>
  <si>
    <t>139</t>
  </si>
  <si>
    <t>134</t>
  </si>
  <si>
    <t>9,6</t>
  </si>
  <si>
    <t>133</t>
  </si>
  <si>
    <t>29</t>
  </si>
  <si>
    <t>137</t>
  </si>
  <si>
    <t>132</t>
  </si>
  <si>
    <t>136</t>
  </si>
  <si>
    <t>131</t>
  </si>
  <si>
    <t>9,4</t>
  </si>
  <si>
    <t>6</t>
  </si>
  <si>
    <t>9,7</t>
  </si>
  <si>
    <t>130</t>
  </si>
  <si>
    <t>28</t>
  </si>
  <si>
    <t>129</t>
  </si>
  <si>
    <t>9,8</t>
  </si>
  <si>
    <t>128</t>
  </si>
  <si>
    <t>27</t>
  </si>
  <si>
    <t>127</t>
  </si>
  <si>
    <t>9,9</t>
  </si>
  <si>
    <t>126</t>
  </si>
  <si>
    <t>26</t>
  </si>
  <si>
    <t>125</t>
  </si>
  <si>
    <t>10,0</t>
  </si>
  <si>
    <t>124</t>
  </si>
  <si>
    <t>25</t>
  </si>
  <si>
    <t>123</t>
  </si>
  <si>
    <t>10,1</t>
  </si>
  <si>
    <t>122</t>
  </si>
  <si>
    <t>24</t>
  </si>
  <si>
    <t>121</t>
  </si>
  <si>
    <t>10,2</t>
  </si>
  <si>
    <t>120</t>
  </si>
  <si>
    <t>23</t>
  </si>
  <si>
    <t>119</t>
  </si>
  <si>
    <t>10,3</t>
  </si>
  <si>
    <t>118</t>
  </si>
  <si>
    <t>117</t>
  </si>
  <si>
    <t>10,4</t>
  </si>
  <si>
    <t>115</t>
  </si>
  <si>
    <t>114</t>
  </si>
  <si>
    <t>113</t>
  </si>
  <si>
    <t>112</t>
  </si>
  <si>
    <t>116</t>
  </si>
  <si>
    <t>10,5</t>
  </si>
  <si>
    <t>111</t>
  </si>
  <si>
    <t>110</t>
  </si>
  <si>
    <t>109</t>
  </si>
  <si>
    <t>108</t>
  </si>
  <si>
    <t>107</t>
  </si>
  <si>
    <t>106</t>
  </si>
  <si>
    <t>10,6</t>
  </si>
  <si>
    <t>105</t>
  </si>
  <si>
    <t>104</t>
  </si>
  <si>
    <t>103</t>
  </si>
  <si>
    <t>0</t>
  </si>
  <si>
    <t>102</t>
  </si>
  <si>
    <t>11,0</t>
  </si>
  <si>
    <t>101</t>
  </si>
  <si>
    <t>100</t>
  </si>
  <si>
    <t>-1</t>
  </si>
  <si>
    <t>99</t>
  </si>
  <si>
    <t>98</t>
  </si>
  <si>
    <t>97</t>
  </si>
  <si>
    <t>96</t>
  </si>
  <si>
    <t>-2</t>
  </si>
  <si>
    <t>95</t>
  </si>
  <si>
    <t>94</t>
  </si>
  <si>
    <t>93</t>
  </si>
  <si>
    <t>92</t>
  </si>
  <si>
    <t>-3</t>
  </si>
  <si>
    <t>91</t>
  </si>
  <si>
    <t>12,0</t>
  </si>
  <si>
    <t>90</t>
  </si>
  <si>
    <t>89</t>
  </si>
  <si>
    <t>88</t>
  </si>
  <si>
    <t>-4</t>
  </si>
  <si>
    <t>87</t>
  </si>
  <si>
    <t>86</t>
  </si>
  <si>
    <t>13,0</t>
  </si>
  <si>
    <t>-5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</si>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</sst>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9" x14ac:knownFonts="1"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E2F0D9"/>
        <bgColor rgb="FFDEEBF7"/>
      </patternFill>
    </fill>
    <fill>
      <patternFill patternType="solid">
        <fgColor rgb="FFF8CBAD"/>
        <bgColor rgb="FFFFCCFF"/>
      </patternFill>
    </fill>
    <fill>
      <patternFill patternType="solid">
        <fgColor rgb="FFBDD7EE"/>
        <bgColor rgb="FF99CCFF"/>
      </patternFill>
    </fill>
    <fill>
      <patternFill patternType="solid">
        <fgColor rgb="FFFFCCFF"/>
        <bgColor rgb="FFEEDDFF"/>
      </patternFill>
    </fill>
    <fill>
      <patternFill patternType="solid">
        <fgColor rgb="FFEEDDFF"/>
        <bgColor rgb="FFDEEBF7"/>
      </patternFill>
    </fill>
    <fill>
      <patternFill patternType="solid">
        <fgColor rgb="FFDEEBF7"/>
        <bgColor rgb="FFE2F0D9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9999FF"/>
      </patternFill>
    </fill>
    <fill>
      <patternFill patternType="solid">
        <fgColor rgb="FFC55A11"/>
        <bgColor rgb="FF993300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73">
    <xf numFmtId="0" fontId="0" fillId="0" borderId="0" xfId="0"/>
    <xf numFmtId="49" fontId="7" fillId="5" borderId="15" xfId="0" applyNumberFormat="1" applyFont="1" applyFill="1" applyBorder="1" applyAlignment="1" applyProtection="1">
      <alignment horizontal="center"/>
    </xf>
    <xf numFmtId="49" fontId="7" fillId="7" borderId="15" xfId="0" applyNumberFormat="1" applyFont="1" applyFill="1" applyBorder="1" applyAlignment="1" applyProtection="1">
      <alignment horizontal="center"/>
    </xf>
    <xf numFmtId="49" fontId="7" fillId="0" borderId="13" xfId="0" applyNumberFormat="1" applyFont="1" applyBorder="1" applyAlignment="1" applyProtection="1">
      <alignment horizont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49" fontId="5" fillId="0" borderId="8" xfId="1" applyNumberFormat="1" applyFont="1" applyBorder="1" applyAlignment="1" applyProtection="1">
      <alignment horizontal="center" vertical="center"/>
    </xf>
    <xf numFmtId="2" fontId="5" fillId="0" borderId="8" xfId="0" applyNumberFormat="1" applyFont="1" applyBorder="1" applyAlignment="1" applyProtection="1">
      <alignment horizontal="center" vertical="center" wrapText="1"/>
    </xf>
    <xf numFmtId="164" fontId="5" fillId="2" borderId="8" xfId="0" applyNumberFormat="1" applyFont="1" applyFill="1" applyBorder="1" applyAlignment="1" applyProtection="1">
      <alignment horizontal="center" vertical="center" wrapText="1"/>
    </xf>
    <xf numFmtId="2" fontId="5" fillId="0" borderId="10" xfId="0" applyNumberFormat="1" applyFont="1" applyBorder="1" applyAlignment="1" applyProtection="1">
      <alignment horizontal="center" vertical="center" wrapText="1"/>
    </xf>
    <xf numFmtId="164" fontId="5" fillId="3" borderId="9" xfId="0" applyNumberFormat="1" applyFont="1" applyFill="1" applyBorder="1" applyAlignment="1" applyProtection="1">
      <alignment horizontal="center" vertical="center" wrapText="1"/>
    </xf>
    <xf numFmtId="0" fontId="5" fillId="5" borderId="7" xfId="0" applyFont="1" applyFill="1" applyBorder="1" applyAlignment="1" applyProtection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</xf>
    <xf numFmtId="49" fontId="0" fillId="0" borderId="14" xfId="0" applyNumberForma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0" fillId="0" borderId="1" xfId="0" applyNumberFormat="1" applyFont="1" applyBorder="1" applyAlignment="1" applyProtection="1">
      <alignment horizontal="center"/>
    </xf>
    <xf numFmtId="49" fontId="0" fillId="0" borderId="5" xfId="0" applyNumberFormat="1" applyFont="1" applyBorder="1" applyAlignment="1" applyProtection="1">
      <alignment horizontal="center"/>
    </xf>
    <xf numFmtId="49" fontId="0" fillId="0" borderId="3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9" fontId="0" fillId="0" borderId="16" xfId="0" applyNumberFormat="1" applyFont="1" applyBorder="1" applyAlignment="1" applyProtection="1">
      <alignment horizontal="center"/>
    </xf>
    <xf numFmtId="49" fontId="0" fillId="0" borderId="14" xfId="0" applyNumberFormat="1" applyFont="1" applyBorder="1" applyAlignment="1" applyProtection="1">
      <alignment horizontal="center" vertical="top"/>
    </xf>
    <xf numFmtId="49" fontId="0" fillId="0" borderId="6" xfId="0" applyNumberFormat="1" applyFont="1" applyBorder="1" applyAlignment="1" applyProtection="1">
      <alignment horizontal="center" vertical="top" wrapText="1"/>
    </xf>
    <xf numFmtId="49" fontId="0" fillId="0" borderId="9" xfId="0" applyNumberFormat="1" applyFont="1" applyBorder="1" applyAlignment="1" applyProtection="1">
      <alignment horizontal="center" vertical="top" wrapText="1"/>
    </xf>
    <xf numFmtId="49" fontId="0" fillId="0" borderId="7" xfId="0" applyNumberFormat="1" applyFont="1" applyBorder="1" applyAlignment="1" applyProtection="1">
      <alignment horizontal="center" vertical="top" wrapText="1"/>
    </xf>
    <xf numFmtId="49" fontId="0" fillId="0" borderId="8" xfId="0" applyNumberFormat="1" applyFont="1" applyBorder="1" applyAlignment="1" applyProtection="1">
      <alignment horizontal="center" vertical="top" wrapText="1"/>
    </xf>
    <xf numFmtId="49" fontId="7" fillId="0" borderId="14" xfId="0" applyNumberFormat="1" applyFont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  <xf numFmtId="49" fontId="7" fillId="0" borderId="8" xfId="0" applyNumberFormat="1" applyFont="1" applyBorder="1" applyAlignment="1" applyProtection="1">
      <alignment horizontal="center" vertical="center" wrapText="1"/>
    </xf>
    <xf numFmtId="49" fontId="0" fillId="0" borderId="14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 wrapText="1"/>
    </xf>
    <xf numFmtId="49" fontId="0" fillId="0" borderId="9" xfId="0" applyNumberFormat="1" applyBorder="1" applyAlignment="1" applyProtection="1">
      <alignment horizontal="center" vertical="center" wrapText="1"/>
    </xf>
    <xf numFmtId="49" fontId="0" fillId="0" borderId="7" xfId="0" applyNumberFormat="1" applyBorder="1" applyAlignment="1" applyProtection="1">
      <alignment horizontal="center" vertical="center" wrapText="1"/>
    </xf>
    <xf numFmtId="49" fontId="0" fillId="0" borderId="8" xfId="0" applyNumberForma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>
      <alignment horizontal="center" vertical="center" wrapText="1"/>
    </xf>
    <xf numFmtId="49" fontId="0" fillId="0" borderId="7" xfId="0" applyNumberFormat="1" applyFont="1" applyBorder="1" applyAlignment="1" applyProtection="1">
      <alignment horizontal="center" vertical="center" wrapText="1"/>
    </xf>
    <xf numFmtId="49" fontId="7" fillId="8" borderId="6" xfId="0" applyNumberFormat="1" applyFont="1" applyFill="1" applyBorder="1" applyAlignment="1" applyProtection="1">
      <alignment horizontal="center" vertical="center" wrapText="1"/>
    </xf>
    <xf numFmtId="49" fontId="7" fillId="8" borderId="9" xfId="0" applyNumberFormat="1" applyFont="1" applyFill="1" applyBorder="1" applyAlignment="1" applyProtection="1">
      <alignment horizontal="center" vertical="center" wrapText="1"/>
    </xf>
    <xf numFmtId="0" fontId="7" fillId="8" borderId="7" xfId="0" applyFont="1" applyFill="1" applyBorder="1" applyAlignment="1" applyProtection="1">
      <alignment horizontal="center" vertical="center" wrapText="1"/>
    </xf>
    <xf numFmtId="49" fontId="7" fillId="8" borderId="8" xfId="0" applyNumberFormat="1" applyFont="1" applyFill="1" applyBorder="1" applyAlignment="1" applyProtection="1">
      <alignment horizontal="center" vertical="center" wrapText="1"/>
    </xf>
    <xf numFmtId="49" fontId="7" fillId="8" borderId="7" xfId="0" applyNumberFormat="1" applyFont="1" applyFill="1" applyBorder="1" applyAlignment="1" applyProtection="1">
      <alignment horizontal="center" vertical="center" wrapText="1"/>
    </xf>
    <xf numFmtId="49" fontId="0" fillId="0" borderId="14" xfId="0" applyNumberFormat="1" applyBorder="1" applyAlignment="1" applyProtection="1">
      <alignment horizontal="center" vertical="center" wrapText="1"/>
    </xf>
    <xf numFmtId="49" fontId="7" fillId="9" borderId="6" xfId="0" applyNumberFormat="1" applyFont="1" applyFill="1" applyBorder="1" applyAlignment="1" applyProtection="1">
      <alignment horizontal="center" vertical="center" wrapText="1"/>
    </xf>
    <xf numFmtId="49" fontId="7" fillId="9" borderId="9" xfId="0" applyNumberFormat="1" applyFont="1" applyFill="1" applyBorder="1" applyAlignment="1" applyProtection="1">
      <alignment horizontal="center" vertical="center" wrapText="1"/>
    </xf>
    <xf numFmtId="49" fontId="7" fillId="9" borderId="7" xfId="0" applyNumberFormat="1" applyFont="1" applyFill="1" applyBorder="1" applyAlignment="1" applyProtection="1">
      <alignment horizontal="center" vertical="center" wrapText="1"/>
    </xf>
    <xf numFmtId="49" fontId="7" fillId="9" borderId="8" xfId="0" applyNumberFormat="1" applyFont="1" applyFill="1" applyBorder="1" applyAlignment="1" applyProtection="1">
      <alignment horizontal="center" vertical="center" wrapText="1"/>
    </xf>
    <xf numFmtId="49" fontId="7" fillId="10" borderId="6" xfId="0" applyNumberFormat="1" applyFont="1" applyFill="1" applyBorder="1" applyAlignment="1" applyProtection="1">
      <alignment horizontal="center" vertical="center" wrapText="1"/>
    </xf>
    <xf numFmtId="49" fontId="7" fillId="10" borderId="9" xfId="0" applyNumberFormat="1" applyFont="1" applyFill="1" applyBorder="1" applyAlignment="1" applyProtection="1">
      <alignment horizontal="center" vertical="center" wrapText="1"/>
    </xf>
    <xf numFmtId="49" fontId="7" fillId="10" borderId="7" xfId="0" applyNumberFormat="1" applyFont="1" applyFill="1" applyBorder="1" applyAlignment="1" applyProtection="1">
      <alignment horizontal="center" vertical="center" wrapText="1"/>
    </xf>
    <xf numFmtId="49" fontId="7" fillId="10" borderId="8" xfId="0" applyNumberFormat="1" applyFont="1" applyFill="1" applyBorder="1" applyAlignment="1" applyProtection="1">
      <alignment horizontal="center" vertical="center" wrapText="1"/>
    </xf>
    <xf numFmtId="49" fontId="0" fillId="0" borderId="17" xfId="0" applyNumberFormat="1" applyBorder="1" applyAlignment="1" applyProtection="1">
      <alignment horizontal="center" vertical="center"/>
    </xf>
    <xf numFmtId="49" fontId="0" fillId="0" borderId="11" xfId="0" applyNumberFormat="1" applyFont="1" applyBorder="1" applyAlignment="1" applyProtection="1">
      <alignment horizontal="center" vertical="center" wrapText="1"/>
    </xf>
    <xf numFmtId="49" fontId="0" fillId="0" borderId="12" xfId="0" applyNumberFormat="1" applyFont="1" applyBorder="1" applyAlignment="1" applyProtection="1">
      <alignment horizontal="center" vertical="center" wrapText="1"/>
    </xf>
    <xf numFmtId="49" fontId="0" fillId="0" borderId="18" xfId="0" applyNumberFormat="1" applyBorder="1" applyAlignment="1" applyProtection="1">
      <alignment horizontal="center" vertical="center" wrapText="1"/>
    </xf>
    <xf numFmtId="49" fontId="0" fillId="0" borderId="19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EEDD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FCCFF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C55A11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comp26-3\Desktop\540%202-3\&#1076;&#1083;&#1103;%20&#1079;&#1072;&#1075;&#1088;&#1091;&#1079;&#1082;&#1080;%202&#1073;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Справочник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05"/>
  <sheetViews>
    <sheetView topLeftCell="A58" zoomScaleNormal="100" workbookViewId="0">
      <selection activeCell="E96" sqref="E96"/>
    </sheetView>
  </sheetViews>
  <sheetFormatPr defaultColWidth="8.7109375" defaultRowHeight="15" x14ac:dyDescent="0.25"/>
  <sheetData>
    <row r="1" spans="1:12" ht="21" customHeight="1" x14ac:dyDescent="0.25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 customHeight="1" x14ac:dyDescent="0.25">
      <c r="A2" s="3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x14ac:dyDescent="0.25">
      <c r="A3" s="30"/>
      <c r="B3" s="2" t="s">
        <v>12</v>
      </c>
      <c r="C3" s="2"/>
      <c r="D3" s="2"/>
      <c r="E3" s="2"/>
      <c r="F3" s="2"/>
      <c r="G3" s="31"/>
      <c r="H3" s="1" t="s">
        <v>13</v>
      </c>
      <c r="I3" s="1"/>
      <c r="J3" s="1"/>
      <c r="K3" s="1"/>
      <c r="L3" s="1"/>
    </row>
    <row r="4" spans="1:12" x14ac:dyDescent="0.25">
      <c r="A4" s="30"/>
      <c r="B4" s="32" t="s">
        <v>17</v>
      </c>
      <c r="C4" s="33" t="s">
        <v>18</v>
      </c>
      <c r="D4" s="32" t="s">
        <v>19</v>
      </c>
      <c r="E4" s="32" t="s">
        <v>20</v>
      </c>
      <c r="F4" s="34" t="s">
        <v>21</v>
      </c>
      <c r="G4" s="35"/>
      <c r="H4" s="36" t="s">
        <v>17</v>
      </c>
      <c r="I4" s="33" t="s">
        <v>18</v>
      </c>
      <c r="J4" s="32" t="s">
        <v>19</v>
      </c>
      <c r="K4" s="32" t="s">
        <v>20</v>
      </c>
      <c r="L4" s="34" t="s">
        <v>21</v>
      </c>
    </row>
    <row r="5" spans="1:12" ht="195" x14ac:dyDescent="0.25">
      <c r="A5" s="37" t="s">
        <v>22</v>
      </c>
      <c r="B5" s="38" t="s">
        <v>23</v>
      </c>
      <c r="C5" s="39" t="s">
        <v>24</v>
      </c>
      <c r="D5" s="38" t="s">
        <v>25</v>
      </c>
      <c r="E5" s="40" t="s">
        <v>26</v>
      </c>
      <c r="F5" s="41" t="s">
        <v>27</v>
      </c>
      <c r="G5" s="35"/>
      <c r="H5" s="38" t="s">
        <v>23</v>
      </c>
      <c r="I5" s="39" t="s">
        <v>24</v>
      </c>
      <c r="J5" s="38" t="s">
        <v>25</v>
      </c>
      <c r="K5" s="40" t="s">
        <v>26</v>
      </c>
      <c r="L5" s="41" t="s">
        <v>27</v>
      </c>
    </row>
    <row r="6" spans="1:12" x14ac:dyDescent="0.25">
      <c r="A6" s="42">
        <v>100</v>
      </c>
      <c r="B6" s="43" t="s">
        <v>28</v>
      </c>
      <c r="C6" s="44" t="s">
        <v>29</v>
      </c>
      <c r="D6" s="43" t="s">
        <v>30</v>
      </c>
      <c r="E6" s="45"/>
      <c r="F6" s="46" t="s">
        <v>31</v>
      </c>
      <c r="G6" s="35"/>
      <c r="H6" s="43" t="s">
        <v>32</v>
      </c>
      <c r="I6" s="44" t="s">
        <v>33</v>
      </c>
      <c r="J6" s="43" t="s">
        <v>34</v>
      </c>
      <c r="K6" s="45"/>
      <c r="L6" s="46" t="s">
        <v>35</v>
      </c>
    </row>
    <row r="7" spans="1:12" x14ac:dyDescent="0.25">
      <c r="A7" s="47">
        <v>99</v>
      </c>
      <c r="B7" s="48"/>
      <c r="C7" s="49"/>
      <c r="D7" s="48" t="s">
        <v>36</v>
      </c>
      <c r="E7" s="50"/>
      <c r="F7" s="51"/>
      <c r="G7" s="35"/>
      <c r="H7" s="48"/>
      <c r="I7" s="49"/>
      <c r="J7" s="52"/>
      <c r="K7" s="53"/>
      <c r="L7" s="51"/>
    </row>
    <row r="8" spans="1:12" x14ac:dyDescent="0.25">
      <c r="A8" s="47">
        <v>98</v>
      </c>
      <c r="B8" s="48"/>
      <c r="C8" s="49"/>
      <c r="D8" s="48" t="s">
        <v>37</v>
      </c>
      <c r="E8" s="50"/>
      <c r="F8" s="51"/>
      <c r="G8" s="35"/>
      <c r="H8" s="48"/>
      <c r="I8" s="49"/>
      <c r="J8" s="52" t="s">
        <v>38</v>
      </c>
      <c r="K8" s="53"/>
      <c r="L8" s="51"/>
    </row>
    <row r="9" spans="1:12" x14ac:dyDescent="0.25">
      <c r="A9" s="47">
        <v>97</v>
      </c>
      <c r="B9" s="48"/>
      <c r="C9" s="49"/>
      <c r="D9" s="48" t="s">
        <v>39</v>
      </c>
      <c r="E9" s="50"/>
      <c r="F9" s="51"/>
      <c r="G9" s="35"/>
      <c r="H9" s="48"/>
      <c r="I9" s="49"/>
      <c r="J9" s="52" t="s">
        <v>40</v>
      </c>
      <c r="K9" s="53"/>
      <c r="L9" s="51"/>
    </row>
    <row r="10" spans="1:12" x14ac:dyDescent="0.25">
      <c r="A10" s="47">
        <v>96</v>
      </c>
      <c r="B10" s="48" t="s">
        <v>41</v>
      </c>
      <c r="C10" s="49"/>
      <c r="D10" s="48" t="s">
        <v>42</v>
      </c>
      <c r="E10" s="50"/>
      <c r="F10" s="51" t="s">
        <v>43</v>
      </c>
      <c r="G10" s="35"/>
      <c r="H10" s="48" t="s">
        <v>44</v>
      </c>
      <c r="I10" s="49"/>
      <c r="J10" s="52" t="s">
        <v>45</v>
      </c>
      <c r="K10" s="53"/>
      <c r="L10" s="51"/>
    </row>
    <row r="11" spans="1:12" x14ac:dyDescent="0.25">
      <c r="A11" s="47">
        <v>95</v>
      </c>
      <c r="B11" s="48"/>
      <c r="C11" s="49"/>
      <c r="D11" s="48" t="s">
        <v>46</v>
      </c>
      <c r="E11" s="50"/>
      <c r="F11" s="51"/>
      <c r="G11" s="35"/>
      <c r="H11" s="48"/>
      <c r="I11" s="49"/>
      <c r="J11" s="52" t="s">
        <v>47</v>
      </c>
      <c r="K11" s="53"/>
      <c r="L11" s="51" t="s">
        <v>48</v>
      </c>
    </row>
    <row r="12" spans="1:12" x14ac:dyDescent="0.25">
      <c r="A12" s="47">
        <v>94</v>
      </c>
      <c r="B12" s="48"/>
      <c r="C12" s="49" t="s">
        <v>49</v>
      </c>
      <c r="D12" s="48" t="s">
        <v>50</v>
      </c>
      <c r="E12" s="50"/>
      <c r="F12" s="51"/>
      <c r="G12" s="35"/>
      <c r="H12" s="48"/>
      <c r="I12" s="49" t="s">
        <v>51</v>
      </c>
      <c r="J12" s="52" t="s">
        <v>52</v>
      </c>
      <c r="K12" s="53"/>
      <c r="L12" s="51"/>
    </row>
    <row r="13" spans="1:12" x14ac:dyDescent="0.25">
      <c r="A13" s="47">
        <v>93</v>
      </c>
      <c r="B13" s="48"/>
      <c r="C13" s="49"/>
      <c r="D13" s="48" t="s">
        <v>53</v>
      </c>
      <c r="E13" s="50"/>
      <c r="F13" s="51"/>
      <c r="G13" s="35"/>
      <c r="H13" s="48"/>
      <c r="I13" s="49"/>
      <c r="J13" s="52" t="s">
        <v>54</v>
      </c>
      <c r="K13" s="53"/>
      <c r="L13" s="51"/>
    </row>
    <row r="14" spans="1:12" x14ac:dyDescent="0.25">
      <c r="A14" s="47">
        <v>92</v>
      </c>
      <c r="B14" s="48" t="s">
        <v>32</v>
      </c>
      <c r="C14" s="49"/>
      <c r="D14" s="48" t="s">
        <v>55</v>
      </c>
      <c r="E14" s="50"/>
      <c r="F14" s="51" t="s">
        <v>56</v>
      </c>
      <c r="G14" s="35"/>
      <c r="H14" s="48" t="s">
        <v>57</v>
      </c>
      <c r="I14" s="49"/>
      <c r="J14" s="52" t="s">
        <v>58</v>
      </c>
      <c r="K14" s="53"/>
      <c r="L14" s="51"/>
    </row>
    <row r="15" spans="1:12" x14ac:dyDescent="0.25">
      <c r="A15" s="47">
        <v>91</v>
      </c>
      <c r="B15" s="48"/>
      <c r="C15" s="49"/>
      <c r="D15" s="48" t="s">
        <v>59</v>
      </c>
      <c r="E15" s="50"/>
      <c r="F15" s="51"/>
      <c r="G15" s="35"/>
      <c r="H15" s="48"/>
      <c r="I15" s="49"/>
      <c r="J15" s="52" t="s">
        <v>60</v>
      </c>
      <c r="K15" s="53"/>
      <c r="L15" s="51"/>
    </row>
    <row r="16" spans="1:12" x14ac:dyDescent="0.25">
      <c r="A16" s="47">
        <v>90</v>
      </c>
      <c r="B16" s="48"/>
      <c r="C16" s="49"/>
      <c r="D16" s="48" t="s">
        <v>61</v>
      </c>
      <c r="E16" s="50"/>
      <c r="F16" s="51"/>
      <c r="G16" s="35"/>
      <c r="H16" s="48"/>
      <c r="I16" s="49"/>
      <c r="J16" s="52" t="s">
        <v>62</v>
      </c>
      <c r="K16" s="53"/>
      <c r="L16" s="51" t="s">
        <v>63</v>
      </c>
    </row>
    <row r="17" spans="1:12" x14ac:dyDescent="0.25">
      <c r="A17" s="47">
        <v>89</v>
      </c>
      <c r="B17" s="48" t="s">
        <v>44</v>
      </c>
      <c r="C17" s="49" t="s">
        <v>64</v>
      </c>
      <c r="D17" s="48" t="s">
        <v>65</v>
      </c>
      <c r="E17" s="50"/>
      <c r="F17" s="51" t="s">
        <v>66</v>
      </c>
      <c r="G17" s="35"/>
      <c r="H17" s="48" t="s">
        <v>67</v>
      </c>
      <c r="I17" s="49" t="s">
        <v>29</v>
      </c>
      <c r="J17" s="52" t="s">
        <v>68</v>
      </c>
      <c r="K17" s="53"/>
      <c r="L17" s="51"/>
    </row>
    <row r="18" spans="1:12" x14ac:dyDescent="0.25">
      <c r="A18" s="47">
        <v>88</v>
      </c>
      <c r="B18" s="48"/>
      <c r="C18" s="49"/>
      <c r="D18" s="48" t="s">
        <v>69</v>
      </c>
      <c r="E18" s="50"/>
      <c r="F18" s="51"/>
      <c r="G18" s="35"/>
      <c r="H18" s="48"/>
      <c r="I18" s="49"/>
      <c r="J18" s="52" t="s">
        <v>70</v>
      </c>
      <c r="K18" s="53"/>
      <c r="L18" s="51"/>
    </row>
    <row r="19" spans="1:12" x14ac:dyDescent="0.25">
      <c r="A19" s="47">
        <v>87</v>
      </c>
      <c r="B19" s="48"/>
      <c r="C19" s="49"/>
      <c r="D19" s="48" t="s">
        <v>71</v>
      </c>
      <c r="E19" s="50"/>
      <c r="F19" s="51"/>
      <c r="G19" s="35"/>
      <c r="H19" s="48"/>
      <c r="I19" s="49"/>
      <c r="J19" s="52" t="s">
        <v>72</v>
      </c>
      <c r="K19" s="53"/>
      <c r="L19" s="51"/>
    </row>
    <row r="20" spans="1:12" x14ac:dyDescent="0.25">
      <c r="A20" s="47">
        <v>86</v>
      </c>
      <c r="B20" s="48" t="s">
        <v>57</v>
      </c>
      <c r="C20" s="49"/>
      <c r="D20" s="48" t="s">
        <v>73</v>
      </c>
      <c r="E20" s="50"/>
      <c r="F20" s="51" t="s">
        <v>74</v>
      </c>
      <c r="G20" s="35"/>
      <c r="H20" s="48" t="s">
        <v>75</v>
      </c>
      <c r="I20" s="49"/>
      <c r="J20" s="52" t="s">
        <v>76</v>
      </c>
      <c r="K20" s="53"/>
      <c r="L20" s="51" t="s">
        <v>77</v>
      </c>
    </row>
    <row r="21" spans="1:12" x14ac:dyDescent="0.25">
      <c r="A21" s="47">
        <v>85</v>
      </c>
      <c r="B21" s="48"/>
      <c r="C21" s="49" t="s">
        <v>78</v>
      </c>
      <c r="D21" s="48" t="s">
        <v>34</v>
      </c>
      <c r="E21" s="50" t="s">
        <v>21</v>
      </c>
      <c r="F21" s="51"/>
      <c r="G21" s="35"/>
      <c r="H21" s="48"/>
      <c r="I21" s="49" t="s">
        <v>49</v>
      </c>
      <c r="J21" s="52" t="s">
        <v>79</v>
      </c>
      <c r="K21" s="53" t="s">
        <v>21</v>
      </c>
      <c r="L21" s="51"/>
    </row>
    <row r="22" spans="1:12" x14ac:dyDescent="0.25">
      <c r="A22" s="47">
        <v>84</v>
      </c>
      <c r="B22" s="48" t="s">
        <v>67</v>
      </c>
      <c r="C22" s="49"/>
      <c r="D22" s="48" t="s">
        <v>40</v>
      </c>
      <c r="E22" s="50"/>
      <c r="F22" s="51" t="s">
        <v>80</v>
      </c>
      <c r="G22" s="35"/>
      <c r="H22" s="48" t="s">
        <v>81</v>
      </c>
      <c r="I22" s="49"/>
      <c r="J22" s="52" t="s">
        <v>82</v>
      </c>
      <c r="K22" s="53"/>
      <c r="L22" s="51"/>
    </row>
    <row r="23" spans="1:12" x14ac:dyDescent="0.25">
      <c r="A23" s="47">
        <v>83</v>
      </c>
      <c r="B23" s="48"/>
      <c r="C23" s="49"/>
      <c r="D23" s="48" t="s">
        <v>47</v>
      </c>
      <c r="E23" s="50"/>
      <c r="F23" s="51"/>
      <c r="G23" s="35"/>
      <c r="H23" s="48"/>
      <c r="I23" s="49"/>
      <c r="J23" s="52" t="s">
        <v>83</v>
      </c>
      <c r="K23" s="53"/>
      <c r="L23" s="51"/>
    </row>
    <row r="24" spans="1:12" x14ac:dyDescent="0.25">
      <c r="A24" s="47">
        <v>82</v>
      </c>
      <c r="B24" s="48" t="s">
        <v>75</v>
      </c>
      <c r="C24" s="49"/>
      <c r="D24" s="48" t="s">
        <v>54</v>
      </c>
      <c r="E24" s="50"/>
      <c r="F24" s="51" t="s">
        <v>84</v>
      </c>
      <c r="G24" s="35"/>
      <c r="H24" s="48" t="s">
        <v>85</v>
      </c>
      <c r="I24" s="49"/>
      <c r="J24" s="52" t="s">
        <v>86</v>
      </c>
      <c r="K24" s="53"/>
      <c r="L24" s="51" t="s">
        <v>87</v>
      </c>
    </row>
    <row r="25" spans="1:12" x14ac:dyDescent="0.25">
      <c r="A25" s="47">
        <v>81</v>
      </c>
      <c r="B25" s="48"/>
      <c r="C25" s="49" t="s">
        <v>88</v>
      </c>
      <c r="D25" s="48" t="s">
        <v>60</v>
      </c>
      <c r="E25" s="50"/>
      <c r="F25" s="51"/>
      <c r="G25" s="35"/>
      <c r="H25" s="48"/>
      <c r="I25" s="49" t="s">
        <v>64</v>
      </c>
      <c r="J25" s="48" t="s">
        <v>89</v>
      </c>
      <c r="K25" s="50"/>
      <c r="L25" s="51"/>
    </row>
    <row r="26" spans="1:12" x14ac:dyDescent="0.25">
      <c r="A26" s="47">
        <v>80</v>
      </c>
      <c r="B26" s="48" t="s">
        <v>81</v>
      </c>
      <c r="C26" s="49"/>
      <c r="D26" s="48" t="s">
        <v>68</v>
      </c>
      <c r="E26" s="50"/>
      <c r="F26" s="51" t="s">
        <v>90</v>
      </c>
      <c r="G26" s="35"/>
      <c r="H26" s="48" t="s">
        <v>91</v>
      </c>
      <c r="I26" s="49"/>
      <c r="J26" s="48" t="s">
        <v>92</v>
      </c>
      <c r="K26" s="50"/>
      <c r="L26" s="51"/>
    </row>
    <row r="27" spans="1:12" x14ac:dyDescent="0.25">
      <c r="A27" s="47">
        <v>79</v>
      </c>
      <c r="B27" s="48"/>
      <c r="C27" s="49"/>
      <c r="D27" s="48" t="s">
        <v>72</v>
      </c>
      <c r="E27" s="50"/>
      <c r="F27" s="51"/>
      <c r="G27" s="35"/>
      <c r="H27" s="48"/>
      <c r="I27" s="49"/>
      <c r="J27" s="48" t="s">
        <v>93</v>
      </c>
      <c r="K27" s="50"/>
      <c r="L27" s="51" t="s">
        <v>94</v>
      </c>
    </row>
    <row r="28" spans="1:12" x14ac:dyDescent="0.25">
      <c r="A28" s="47">
        <v>78</v>
      </c>
      <c r="B28" s="48" t="s">
        <v>85</v>
      </c>
      <c r="C28" s="49"/>
      <c r="D28" s="48" t="s">
        <v>79</v>
      </c>
      <c r="E28" s="50"/>
      <c r="F28" s="51" t="s">
        <v>95</v>
      </c>
      <c r="G28" s="35"/>
      <c r="H28" s="48" t="s">
        <v>96</v>
      </c>
      <c r="I28" s="49"/>
      <c r="J28" s="48" t="s">
        <v>97</v>
      </c>
      <c r="K28" s="50"/>
      <c r="L28" s="51"/>
    </row>
    <row r="29" spans="1:12" x14ac:dyDescent="0.25">
      <c r="A29" s="47">
        <v>77</v>
      </c>
      <c r="B29" s="48"/>
      <c r="C29" s="49" t="s">
        <v>98</v>
      </c>
      <c r="D29" s="48" t="s">
        <v>83</v>
      </c>
      <c r="E29" s="50"/>
      <c r="F29" s="51"/>
      <c r="G29" s="35"/>
      <c r="H29" s="48"/>
      <c r="I29" s="49" t="s">
        <v>78</v>
      </c>
      <c r="J29" s="48" t="s">
        <v>99</v>
      </c>
      <c r="K29" s="50"/>
      <c r="L29" s="51" t="s">
        <v>100</v>
      </c>
    </row>
    <row r="30" spans="1:12" x14ac:dyDescent="0.25">
      <c r="A30" s="47">
        <v>76</v>
      </c>
      <c r="B30" s="48" t="s">
        <v>91</v>
      </c>
      <c r="C30" s="49"/>
      <c r="D30" s="48" t="s">
        <v>89</v>
      </c>
      <c r="E30" s="50"/>
      <c r="F30" s="51" t="s">
        <v>101</v>
      </c>
      <c r="G30" s="35"/>
      <c r="H30" s="48" t="s">
        <v>102</v>
      </c>
      <c r="I30" s="49"/>
      <c r="J30" s="48" t="s">
        <v>103</v>
      </c>
      <c r="K30" s="50"/>
      <c r="L30" s="51"/>
    </row>
    <row r="31" spans="1:12" x14ac:dyDescent="0.25">
      <c r="A31" s="47">
        <v>75</v>
      </c>
      <c r="B31" s="48" t="s">
        <v>96</v>
      </c>
      <c r="C31" s="49"/>
      <c r="D31" s="48" t="s">
        <v>92</v>
      </c>
      <c r="E31" s="50"/>
      <c r="F31" s="51"/>
      <c r="G31" s="35"/>
      <c r="H31" s="48" t="s">
        <v>104</v>
      </c>
      <c r="I31" s="49"/>
      <c r="J31" s="48" t="s">
        <v>105</v>
      </c>
      <c r="K31" s="50" t="s">
        <v>20</v>
      </c>
      <c r="L31" s="51" t="s">
        <v>106</v>
      </c>
    </row>
    <row r="32" spans="1:12" x14ac:dyDescent="0.25">
      <c r="A32" s="47">
        <v>74</v>
      </c>
      <c r="B32" s="48" t="s">
        <v>102</v>
      </c>
      <c r="C32" s="49" t="s">
        <v>107</v>
      </c>
      <c r="D32" s="48" t="s">
        <v>93</v>
      </c>
      <c r="E32" s="50"/>
      <c r="F32" s="51" t="s">
        <v>108</v>
      </c>
      <c r="G32" s="35"/>
      <c r="H32" s="48" t="s">
        <v>109</v>
      </c>
      <c r="I32" s="49" t="s">
        <v>88</v>
      </c>
      <c r="J32" s="48" t="s">
        <v>110</v>
      </c>
      <c r="K32" s="50"/>
      <c r="L32" s="51"/>
    </row>
    <row r="33" spans="1:12" x14ac:dyDescent="0.25">
      <c r="A33" s="47">
        <v>73</v>
      </c>
      <c r="B33" s="48" t="s">
        <v>104</v>
      </c>
      <c r="C33" s="49"/>
      <c r="D33" s="48" t="s">
        <v>97</v>
      </c>
      <c r="E33" s="50"/>
      <c r="F33" s="51"/>
      <c r="G33" s="35"/>
      <c r="H33" s="48" t="s">
        <v>111</v>
      </c>
      <c r="I33" s="49"/>
      <c r="J33" s="48" t="s">
        <v>112</v>
      </c>
      <c r="K33" s="50"/>
      <c r="L33" s="51" t="s">
        <v>113</v>
      </c>
    </row>
    <row r="34" spans="1:12" x14ac:dyDescent="0.25">
      <c r="A34" s="47">
        <v>72</v>
      </c>
      <c r="B34" s="48" t="s">
        <v>109</v>
      </c>
      <c r="C34" s="49"/>
      <c r="D34" s="48" t="s">
        <v>99</v>
      </c>
      <c r="E34" s="50"/>
      <c r="F34" s="51" t="s">
        <v>114</v>
      </c>
      <c r="G34" s="35"/>
      <c r="H34" s="48" t="s">
        <v>115</v>
      </c>
      <c r="I34" s="49"/>
      <c r="J34" s="48" t="s">
        <v>116</v>
      </c>
      <c r="K34" s="50"/>
      <c r="L34" s="51"/>
    </row>
    <row r="35" spans="1:12" x14ac:dyDescent="0.25">
      <c r="A35" s="47">
        <v>71</v>
      </c>
      <c r="B35" s="48" t="s">
        <v>111</v>
      </c>
      <c r="C35" s="49" t="s">
        <v>117</v>
      </c>
      <c r="D35" s="48" t="s">
        <v>103</v>
      </c>
      <c r="E35" s="50"/>
      <c r="F35" s="51" t="s">
        <v>118</v>
      </c>
      <c r="G35" s="35"/>
      <c r="H35" s="48" t="s">
        <v>119</v>
      </c>
      <c r="I35" s="49" t="s">
        <v>98</v>
      </c>
      <c r="J35" s="48" t="s">
        <v>120</v>
      </c>
      <c r="K35" s="50"/>
      <c r="L35" s="51" t="s">
        <v>121</v>
      </c>
    </row>
    <row r="36" spans="1:12" x14ac:dyDescent="0.25">
      <c r="A36" s="47">
        <v>70</v>
      </c>
      <c r="B36" s="48" t="s">
        <v>115</v>
      </c>
      <c r="C36" s="49"/>
      <c r="D36" s="48" t="s">
        <v>105</v>
      </c>
      <c r="E36" s="50"/>
      <c r="F36" s="51" t="s">
        <v>122</v>
      </c>
      <c r="G36" s="35"/>
      <c r="H36" s="48" t="s">
        <v>123</v>
      </c>
      <c r="I36" s="49"/>
      <c r="J36" s="48" t="s">
        <v>124</v>
      </c>
      <c r="K36" s="50"/>
      <c r="L36" s="51"/>
    </row>
    <row r="37" spans="1:12" x14ac:dyDescent="0.25">
      <c r="A37" s="47">
        <v>69</v>
      </c>
      <c r="B37" s="48" t="s">
        <v>119</v>
      </c>
      <c r="C37" s="49" t="s">
        <v>125</v>
      </c>
      <c r="D37" s="48" t="s">
        <v>110</v>
      </c>
      <c r="E37" s="50"/>
      <c r="F37" s="51" t="s">
        <v>126</v>
      </c>
      <c r="G37" s="35"/>
      <c r="H37" s="48" t="s">
        <v>127</v>
      </c>
      <c r="I37" s="49" t="s">
        <v>107</v>
      </c>
      <c r="J37" s="48" t="s">
        <v>128</v>
      </c>
      <c r="K37" s="50"/>
      <c r="L37" s="51" t="s">
        <v>129</v>
      </c>
    </row>
    <row r="38" spans="1:12" x14ac:dyDescent="0.25">
      <c r="A38" s="47">
        <v>68</v>
      </c>
      <c r="B38" s="48" t="s">
        <v>123</v>
      </c>
      <c r="C38" s="49"/>
      <c r="D38" s="48" t="s">
        <v>112</v>
      </c>
      <c r="E38" s="50"/>
      <c r="F38" s="51" t="s">
        <v>35</v>
      </c>
      <c r="G38" s="35"/>
      <c r="H38" s="48" t="s">
        <v>130</v>
      </c>
      <c r="I38" s="49"/>
      <c r="J38" s="48" t="s">
        <v>131</v>
      </c>
      <c r="K38" s="50"/>
      <c r="L38" s="51"/>
    </row>
    <row r="39" spans="1:12" x14ac:dyDescent="0.25">
      <c r="A39" s="47">
        <v>67</v>
      </c>
      <c r="B39" s="48" t="s">
        <v>127</v>
      </c>
      <c r="C39" s="49" t="s">
        <v>132</v>
      </c>
      <c r="D39" s="48" t="s">
        <v>116</v>
      </c>
      <c r="E39" s="50"/>
      <c r="F39" s="51" t="s">
        <v>48</v>
      </c>
      <c r="G39" s="35"/>
      <c r="H39" s="48" t="s">
        <v>133</v>
      </c>
      <c r="I39" s="49" t="s">
        <v>117</v>
      </c>
      <c r="J39" s="48" t="s">
        <v>134</v>
      </c>
      <c r="K39" s="50"/>
      <c r="L39" s="51" t="s">
        <v>135</v>
      </c>
    </row>
    <row r="40" spans="1:12" x14ac:dyDescent="0.25">
      <c r="A40" s="47">
        <v>66</v>
      </c>
      <c r="B40" s="48" t="s">
        <v>136</v>
      </c>
      <c r="C40" s="49"/>
      <c r="D40" s="48" t="s">
        <v>137</v>
      </c>
      <c r="E40" s="50"/>
      <c r="F40" s="51" t="s">
        <v>63</v>
      </c>
      <c r="G40" s="35"/>
      <c r="H40" s="48" t="s">
        <v>138</v>
      </c>
      <c r="I40" s="49"/>
      <c r="J40" s="48" t="s">
        <v>139</v>
      </c>
      <c r="K40" s="50"/>
      <c r="L40" s="51"/>
    </row>
    <row r="41" spans="1:12" x14ac:dyDescent="0.25">
      <c r="A41" s="47">
        <v>65</v>
      </c>
      <c r="B41" s="48" t="s">
        <v>140</v>
      </c>
      <c r="C41" s="49" t="s">
        <v>141</v>
      </c>
      <c r="D41" s="48" t="s">
        <v>128</v>
      </c>
      <c r="E41" s="50"/>
      <c r="F41" s="51" t="s">
        <v>77</v>
      </c>
      <c r="G41" s="35"/>
      <c r="H41" s="48" t="s">
        <v>142</v>
      </c>
      <c r="I41" s="49" t="s">
        <v>125</v>
      </c>
      <c r="J41" s="48" t="s">
        <v>143</v>
      </c>
      <c r="K41" s="50"/>
      <c r="L41" s="51" t="s">
        <v>144</v>
      </c>
    </row>
    <row r="42" spans="1:12" x14ac:dyDescent="0.25">
      <c r="A42" s="47">
        <v>64</v>
      </c>
      <c r="B42" s="48" t="s">
        <v>145</v>
      </c>
      <c r="C42" s="49"/>
      <c r="D42" s="48" t="s">
        <v>146</v>
      </c>
      <c r="E42" s="50"/>
      <c r="F42" s="51" t="s">
        <v>87</v>
      </c>
      <c r="G42" s="35"/>
      <c r="H42" s="48" t="s">
        <v>147</v>
      </c>
      <c r="I42" s="49"/>
      <c r="J42" s="48" t="s">
        <v>148</v>
      </c>
      <c r="K42" s="50"/>
      <c r="L42" s="51"/>
    </row>
    <row r="43" spans="1:12" x14ac:dyDescent="0.25">
      <c r="A43" s="47">
        <v>63</v>
      </c>
      <c r="B43" s="48" t="s">
        <v>149</v>
      </c>
      <c r="C43" s="49" t="s">
        <v>150</v>
      </c>
      <c r="D43" s="48" t="s">
        <v>139</v>
      </c>
      <c r="E43" s="50"/>
      <c r="F43" s="51" t="s">
        <v>94</v>
      </c>
      <c r="G43" s="35"/>
      <c r="H43" s="48" t="s">
        <v>151</v>
      </c>
      <c r="I43" s="49" t="s">
        <v>132</v>
      </c>
      <c r="J43" s="48" t="s">
        <v>152</v>
      </c>
      <c r="K43" s="50"/>
      <c r="L43" s="51" t="s">
        <v>153</v>
      </c>
    </row>
    <row r="44" spans="1:12" x14ac:dyDescent="0.25">
      <c r="A44" s="47">
        <v>62</v>
      </c>
      <c r="B44" s="48" t="s">
        <v>154</v>
      </c>
      <c r="C44" s="49"/>
      <c r="D44" s="48" t="s">
        <v>155</v>
      </c>
      <c r="E44" s="50"/>
      <c r="F44" s="51" t="s">
        <v>100</v>
      </c>
      <c r="G44" s="35"/>
      <c r="H44" s="48" t="s">
        <v>156</v>
      </c>
      <c r="I44" s="49"/>
      <c r="J44" s="48" t="s">
        <v>157</v>
      </c>
      <c r="K44" s="50"/>
      <c r="L44" s="51"/>
    </row>
    <row r="45" spans="1:12" x14ac:dyDescent="0.25">
      <c r="A45" s="47">
        <v>61</v>
      </c>
      <c r="B45" s="48" t="s">
        <v>158</v>
      </c>
      <c r="C45" s="49" t="s">
        <v>159</v>
      </c>
      <c r="D45" s="48" t="s">
        <v>152</v>
      </c>
      <c r="E45" s="50"/>
      <c r="F45" s="51" t="s">
        <v>113</v>
      </c>
      <c r="G45" s="35"/>
      <c r="H45" s="48" t="s">
        <v>160</v>
      </c>
      <c r="I45" s="49" t="s">
        <v>141</v>
      </c>
      <c r="J45" s="48" t="s">
        <v>161</v>
      </c>
      <c r="K45" s="50"/>
      <c r="L45" s="51" t="s">
        <v>162</v>
      </c>
    </row>
    <row r="46" spans="1:12" x14ac:dyDescent="0.25">
      <c r="A46" s="54">
        <v>60</v>
      </c>
      <c r="B46" s="54" t="s">
        <v>163</v>
      </c>
      <c r="C46" s="55" t="s">
        <v>164</v>
      </c>
      <c r="D46" s="54" t="s">
        <v>165</v>
      </c>
      <c r="E46" s="56">
        <v>4</v>
      </c>
      <c r="F46" s="57" t="s">
        <v>129</v>
      </c>
      <c r="G46" s="35"/>
      <c r="H46" s="54" t="s">
        <v>166</v>
      </c>
      <c r="I46" s="55" t="s">
        <v>150</v>
      </c>
      <c r="J46" s="54" t="s">
        <v>167</v>
      </c>
      <c r="K46" s="58" t="s">
        <v>19</v>
      </c>
      <c r="L46" s="57" t="s">
        <v>168</v>
      </c>
    </row>
    <row r="47" spans="1:12" x14ac:dyDescent="0.25">
      <c r="A47" s="47" t="s">
        <v>43</v>
      </c>
      <c r="B47" s="48"/>
      <c r="C47" s="49"/>
      <c r="D47" s="48"/>
      <c r="E47" s="50"/>
      <c r="F47" s="51"/>
      <c r="G47" s="35"/>
      <c r="H47" s="48"/>
      <c r="I47" s="49"/>
      <c r="J47" s="48"/>
      <c r="K47" s="50"/>
      <c r="L47" s="51"/>
    </row>
    <row r="48" spans="1:12" x14ac:dyDescent="0.25">
      <c r="A48" s="47">
        <v>58</v>
      </c>
      <c r="B48" s="48"/>
      <c r="C48" s="49"/>
      <c r="D48" s="48" t="s">
        <v>169</v>
      </c>
      <c r="E48" s="50"/>
      <c r="F48" s="51" t="s">
        <v>135</v>
      </c>
      <c r="G48" s="35"/>
      <c r="H48" s="48"/>
      <c r="I48" s="49"/>
      <c r="J48" s="48" t="s">
        <v>170</v>
      </c>
      <c r="K48" s="50"/>
      <c r="L48" s="51"/>
    </row>
    <row r="49" spans="1:12" x14ac:dyDescent="0.25">
      <c r="A49" s="47">
        <v>57</v>
      </c>
      <c r="B49" s="48" t="s">
        <v>160</v>
      </c>
      <c r="C49" s="49"/>
      <c r="D49" s="48" t="s">
        <v>161</v>
      </c>
      <c r="E49" s="50"/>
      <c r="F49" s="51"/>
      <c r="G49" s="35"/>
      <c r="H49" s="48" t="s">
        <v>171</v>
      </c>
      <c r="I49" s="49"/>
      <c r="J49" s="48" t="s">
        <v>172</v>
      </c>
      <c r="K49" s="50"/>
      <c r="L49" s="51" t="s">
        <v>173</v>
      </c>
    </row>
    <row r="50" spans="1:12" x14ac:dyDescent="0.25">
      <c r="A50" s="47">
        <v>56</v>
      </c>
      <c r="B50" s="48"/>
      <c r="C50" s="49"/>
      <c r="D50" s="48" t="s">
        <v>174</v>
      </c>
      <c r="E50" s="50"/>
      <c r="F50" s="51" t="s">
        <v>144</v>
      </c>
      <c r="G50" s="35"/>
      <c r="H50" s="48"/>
      <c r="I50" s="49"/>
      <c r="J50" s="48" t="s">
        <v>175</v>
      </c>
      <c r="K50" s="50"/>
      <c r="L50" s="51"/>
    </row>
    <row r="51" spans="1:12" x14ac:dyDescent="0.25">
      <c r="A51" s="47">
        <v>55</v>
      </c>
      <c r="B51" s="48"/>
      <c r="C51" s="49"/>
      <c r="D51" s="48" t="s">
        <v>176</v>
      </c>
      <c r="E51" s="50"/>
      <c r="F51" s="51"/>
      <c r="G51" s="35"/>
      <c r="H51" s="48"/>
      <c r="I51" s="49"/>
      <c r="J51" s="48" t="s">
        <v>177</v>
      </c>
      <c r="K51" s="50"/>
      <c r="L51" s="51"/>
    </row>
    <row r="52" spans="1:12" x14ac:dyDescent="0.25">
      <c r="A52" s="47">
        <v>54</v>
      </c>
      <c r="B52" s="48" t="s">
        <v>178</v>
      </c>
      <c r="C52" s="49" t="s">
        <v>179</v>
      </c>
      <c r="D52" s="48" t="s">
        <v>167</v>
      </c>
      <c r="E52" s="50"/>
      <c r="F52" s="51" t="s">
        <v>153</v>
      </c>
      <c r="G52" s="35"/>
      <c r="H52" s="48" t="s">
        <v>180</v>
      </c>
      <c r="I52" s="49" t="s">
        <v>159</v>
      </c>
      <c r="J52" s="48" t="s">
        <v>181</v>
      </c>
      <c r="K52" s="50"/>
      <c r="L52" s="51" t="s">
        <v>182</v>
      </c>
    </row>
    <row r="53" spans="1:12" x14ac:dyDescent="0.25">
      <c r="A53" s="47">
        <v>53</v>
      </c>
      <c r="B53" s="48"/>
      <c r="C53" s="49"/>
      <c r="D53" s="48" t="s">
        <v>170</v>
      </c>
      <c r="E53" s="50"/>
      <c r="F53" s="51"/>
      <c r="G53" s="35"/>
      <c r="H53" s="48"/>
      <c r="I53" s="49"/>
      <c r="J53" s="48" t="s">
        <v>183</v>
      </c>
      <c r="K53" s="50"/>
      <c r="L53" s="51"/>
    </row>
    <row r="54" spans="1:12" x14ac:dyDescent="0.25">
      <c r="A54" s="47">
        <v>52</v>
      </c>
      <c r="B54" s="48"/>
      <c r="C54" s="49"/>
      <c r="D54" s="48" t="s">
        <v>172</v>
      </c>
      <c r="E54" s="50"/>
      <c r="F54" s="51" t="s">
        <v>162</v>
      </c>
      <c r="G54" s="35"/>
      <c r="H54" s="48" t="s">
        <v>184</v>
      </c>
      <c r="I54" s="49"/>
      <c r="J54" s="48" t="s">
        <v>185</v>
      </c>
      <c r="K54" s="50"/>
      <c r="L54" s="51" t="s">
        <v>186</v>
      </c>
    </row>
    <row r="55" spans="1:12" x14ac:dyDescent="0.25">
      <c r="A55" s="47">
        <v>51</v>
      </c>
      <c r="B55" s="48" t="s">
        <v>166</v>
      </c>
      <c r="C55" s="49"/>
      <c r="D55" s="48" t="s">
        <v>175</v>
      </c>
      <c r="E55" s="50"/>
      <c r="F55" s="51"/>
      <c r="G55" s="35"/>
      <c r="H55" s="48"/>
      <c r="I55" s="49"/>
      <c r="J55" s="48" t="s">
        <v>187</v>
      </c>
      <c r="K55" s="50"/>
      <c r="L55" s="51"/>
    </row>
    <row r="56" spans="1:12" x14ac:dyDescent="0.25">
      <c r="A56" s="59">
        <v>50</v>
      </c>
      <c r="B56" s="48"/>
      <c r="C56" s="49"/>
      <c r="D56" s="48" t="s">
        <v>177</v>
      </c>
      <c r="E56" s="50"/>
      <c r="F56" s="51" t="s">
        <v>168</v>
      </c>
      <c r="G56" s="35"/>
      <c r="H56" s="48" t="s">
        <v>188</v>
      </c>
      <c r="I56" s="49"/>
      <c r="J56" s="48" t="s">
        <v>189</v>
      </c>
      <c r="K56" s="50"/>
      <c r="L56" s="51" t="s">
        <v>190</v>
      </c>
    </row>
    <row r="57" spans="1:12" x14ac:dyDescent="0.25">
      <c r="A57" s="47">
        <v>49</v>
      </c>
      <c r="B57" s="48"/>
      <c r="C57" s="49" t="s">
        <v>21</v>
      </c>
      <c r="D57" s="48" t="s">
        <v>181</v>
      </c>
      <c r="E57" s="50"/>
      <c r="F57" s="51"/>
      <c r="G57" s="35"/>
      <c r="H57" s="48"/>
      <c r="I57" s="49" t="s">
        <v>164</v>
      </c>
      <c r="J57" s="48" t="s">
        <v>191</v>
      </c>
      <c r="K57" s="50"/>
      <c r="L57" s="51"/>
    </row>
    <row r="58" spans="1:12" x14ac:dyDescent="0.25">
      <c r="A58" s="47">
        <v>48</v>
      </c>
      <c r="B58" s="48" t="s">
        <v>171</v>
      </c>
      <c r="C58" s="49"/>
      <c r="D58" s="48" t="s">
        <v>183</v>
      </c>
      <c r="E58" s="50"/>
      <c r="F58" s="51" t="s">
        <v>173</v>
      </c>
      <c r="G58" s="35"/>
      <c r="H58" s="48" t="s">
        <v>192</v>
      </c>
      <c r="I58" s="49"/>
      <c r="J58" s="48" t="s">
        <v>193</v>
      </c>
      <c r="K58" s="50"/>
      <c r="L58" s="51" t="s">
        <v>194</v>
      </c>
    </row>
    <row r="59" spans="1:12" x14ac:dyDescent="0.25">
      <c r="A59" s="47">
        <v>47</v>
      </c>
      <c r="B59" s="48"/>
      <c r="C59" s="49"/>
      <c r="D59" s="48" t="s">
        <v>185</v>
      </c>
      <c r="E59" s="50"/>
      <c r="F59" s="51"/>
      <c r="G59" s="35"/>
      <c r="H59" s="48"/>
      <c r="I59" s="49"/>
      <c r="J59" s="48" t="s">
        <v>195</v>
      </c>
      <c r="K59" s="50"/>
      <c r="L59" s="51"/>
    </row>
    <row r="60" spans="1:12" x14ac:dyDescent="0.25">
      <c r="A60" s="47">
        <v>46</v>
      </c>
      <c r="B60" s="48" t="s">
        <v>180</v>
      </c>
      <c r="C60" s="49"/>
      <c r="D60" s="48" t="s">
        <v>187</v>
      </c>
      <c r="E60" s="50"/>
      <c r="F60" s="51" t="s">
        <v>182</v>
      </c>
      <c r="G60" s="35"/>
      <c r="H60" s="48" t="s">
        <v>196</v>
      </c>
      <c r="I60" s="49"/>
      <c r="J60" s="48" t="s">
        <v>197</v>
      </c>
      <c r="K60" s="50"/>
      <c r="L60" s="51" t="s">
        <v>198</v>
      </c>
    </row>
    <row r="61" spans="1:12" x14ac:dyDescent="0.25">
      <c r="A61" s="47">
        <v>45</v>
      </c>
      <c r="B61" s="48"/>
      <c r="C61" s="49"/>
      <c r="D61" s="48" t="s">
        <v>189</v>
      </c>
      <c r="E61" s="50"/>
      <c r="F61" s="51"/>
      <c r="G61" s="35"/>
      <c r="H61" s="48"/>
      <c r="I61" s="49"/>
      <c r="J61" s="48" t="s">
        <v>199</v>
      </c>
      <c r="K61" s="50"/>
      <c r="L61" s="51"/>
    </row>
    <row r="62" spans="1:12" x14ac:dyDescent="0.25">
      <c r="A62" s="47">
        <v>44</v>
      </c>
      <c r="B62" s="48" t="s">
        <v>184</v>
      </c>
      <c r="C62" s="49" t="s">
        <v>20</v>
      </c>
      <c r="D62" s="48" t="s">
        <v>191</v>
      </c>
      <c r="E62" s="50"/>
      <c r="F62" s="51" t="s">
        <v>186</v>
      </c>
      <c r="G62" s="35"/>
      <c r="H62" s="48" t="s">
        <v>200</v>
      </c>
      <c r="I62" s="49" t="s">
        <v>179</v>
      </c>
      <c r="J62" s="48" t="s">
        <v>201</v>
      </c>
      <c r="K62" s="50"/>
      <c r="L62" s="51" t="s">
        <v>202</v>
      </c>
    </row>
    <row r="63" spans="1:12" x14ac:dyDescent="0.25">
      <c r="A63" s="47">
        <v>43</v>
      </c>
      <c r="B63" s="48"/>
      <c r="C63" s="49"/>
      <c r="D63" s="48" t="s">
        <v>193</v>
      </c>
      <c r="E63" s="50"/>
      <c r="F63" s="51"/>
      <c r="G63" s="35"/>
      <c r="H63" s="48"/>
      <c r="I63" s="49"/>
      <c r="J63" s="48" t="s">
        <v>203</v>
      </c>
      <c r="K63" s="50"/>
      <c r="L63" s="51"/>
    </row>
    <row r="64" spans="1:12" x14ac:dyDescent="0.25">
      <c r="A64" s="47">
        <v>42</v>
      </c>
      <c r="B64" s="48" t="s">
        <v>188</v>
      </c>
      <c r="C64" s="49"/>
      <c r="D64" s="48" t="s">
        <v>195</v>
      </c>
      <c r="E64" s="50"/>
      <c r="F64" s="51" t="s">
        <v>190</v>
      </c>
      <c r="G64" s="35"/>
      <c r="H64" s="48" t="s">
        <v>204</v>
      </c>
      <c r="I64" s="49"/>
      <c r="J64" s="48" t="s">
        <v>205</v>
      </c>
      <c r="K64" s="50"/>
      <c r="L64" s="51" t="s">
        <v>33</v>
      </c>
    </row>
    <row r="65" spans="1:12" x14ac:dyDescent="0.25">
      <c r="A65" s="47">
        <v>41</v>
      </c>
      <c r="B65" s="48"/>
      <c r="C65" s="49"/>
      <c r="D65" s="48" t="s">
        <v>197</v>
      </c>
      <c r="E65" s="50"/>
      <c r="F65" s="51" t="s">
        <v>194</v>
      </c>
      <c r="G65" s="35"/>
      <c r="H65" s="48"/>
      <c r="I65" s="49"/>
      <c r="J65" s="48" t="s">
        <v>206</v>
      </c>
      <c r="K65" s="50"/>
      <c r="L65" s="51"/>
    </row>
    <row r="66" spans="1:12" x14ac:dyDescent="0.25">
      <c r="A66" s="60">
        <v>40</v>
      </c>
      <c r="B66" s="60" t="s">
        <v>192</v>
      </c>
      <c r="C66" s="61" t="s">
        <v>19</v>
      </c>
      <c r="D66" s="60" t="s">
        <v>201</v>
      </c>
      <c r="E66" s="62" t="s">
        <v>19</v>
      </c>
      <c r="F66" s="63" t="s">
        <v>198</v>
      </c>
      <c r="G66" s="35"/>
      <c r="H66" s="60" t="s">
        <v>207</v>
      </c>
      <c r="I66" s="61" t="s">
        <v>21</v>
      </c>
      <c r="J66" s="60" t="s">
        <v>208</v>
      </c>
      <c r="K66" s="62" t="s">
        <v>18</v>
      </c>
      <c r="L66" s="63" t="s">
        <v>51</v>
      </c>
    </row>
    <row r="67" spans="1:12" x14ac:dyDescent="0.25">
      <c r="A67" s="47" t="s">
        <v>100</v>
      </c>
      <c r="B67" s="48"/>
      <c r="C67" s="49"/>
      <c r="D67" s="48"/>
      <c r="E67" s="50"/>
      <c r="F67" s="51"/>
      <c r="G67" s="35"/>
      <c r="H67" s="48"/>
      <c r="I67" s="49"/>
      <c r="J67" s="48"/>
      <c r="K67" s="50"/>
      <c r="L67" s="51"/>
    </row>
    <row r="68" spans="1:12" x14ac:dyDescent="0.25">
      <c r="A68" s="47">
        <v>38</v>
      </c>
      <c r="B68" s="48"/>
      <c r="C68" s="49"/>
      <c r="D68" s="48" t="s">
        <v>203</v>
      </c>
      <c r="E68" s="50"/>
      <c r="F68" s="51"/>
      <c r="G68" s="35"/>
      <c r="H68" s="48"/>
      <c r="I68" s="49"/>
      <c r="J68" s="48" t="s">
        <v>209</v>
      </c>
      <c r="K68" s="50"/>
      <c r="L68" s="51"/>
    </row>
    <row r="69" spans="1:12" x14ac:dyDescent="0.25">
      <c r="A69" s="47">
        <v>37</v>
      </c>
      <c r="B69" s="48"/>
      <c r="C69" s="49"/>
      <c r="D69" s="48"/>
      <c r="E69" s="50"/>
      <c r="F69" s="51"/>
      <c r="G69" s="35"/>
      <c r="H69" s="48"/>
      <c r="I69" s="49"/>
      <c r="J69" s="48"/>
      <c r="K69" s="50"/>
      <c r="L69" s="51"/>
    </row>
    <row r="70" spans="1:12" x14ac:dyDescent="0.25">
      <c r="A70" s="47">
        <v>36</v>
      </c>
      <c r="B70" s="48"/>
      <c r="C70" s="49"/>
      <c r="D70" s="48" t="s">
        <v>205</v>
      </c>
      <c r="E70" s="50"/>
      <c r="F70" s="51"/>
      <c r="G70" s="35"/>
      <c r="H70" s="48"/>
      <c r="I70" s="49"/>
      <c r="J70" s="48" t="s">
        <v>210</v>
      </c>
      <c r="K70" s="50"/>
      <c r="L70" s="51"/>
    </row>
    <row r="71" spans="1:12" x14ac:dyDescent="0.25">
      <c r="A71" s="47">
        <v>35</v>
      </c>
      <c r="B71" s="48"/>
      <c r="C71" s="49"/>
      <c r="D71" s="48"/>
      <c r="E71" s="50"/>
      <c r="F71" s="51"/>
      <c r="G71" s="35"/>
      <c r="H71" s="48"/>
      <c r="I71" s="49"/>
      <c r="J71" s="48"/>
      <c r="K71" s="50"/>
      <c r="L71" s="51"/>
    </row>
    <row r="72" spans="1:12" x14ac:dyDescent="0.25">
      <c r="A72" s="47">
        <v>34</v>
      </c>
      <c r="B72" s="48" t="s">
        <v>196</v>
      </c>
      <c r="C72" s="49"/>
      <c r="D72" s="48" t="s">
        <v>206</v>
      </c>
      <c r="E72" s="50"/>
      <c r="F72" s="51" t="s">
        <v>202</v>
      </c>
      <c r="G72" s="35"/>
      <c r="H72" s="48"/>
      <c r="I72" s="49"/>
      <c r="J72" s="48" t="s">
        <v>211</v>
      </c>
      <c r="K72" s="50"/>
      <c r="L72" s="51" t="s">
        <v>29</v>
      </c>
    </row>
    <row r="73" spans="1:12" x14ac:dyDescent="0.25">
      <c r="A73" s="47">
        <v>33</v>
      </c>
      <c r="B73" s="48"/>
      <c r="C73" s="49"/>
      <c r="D73" s="48"/>
      <c r="E73" s="50"/>
      <c r="F73" s="51"/>
      <c r="G73" s="35"/>
      <c r="H73" s="48"/>
      <c r="I73" s="49"/>
      <c r="J73" s="48"/>
      <c r="K73" s="50"/>
      <c r="L73" s="51"/>
    </row>
    <row r="74" spans="1:12" x14ac:dyDescent="0.25">
      <c r="A74" s="47">
        <v>32</v>
      </c>
      <c r="B74" s="48"/>
      <c r="C74" s="49" t="s">
        <v>18</v>
      </c>
      <c r="D74" s="48" t="s">
        <v>212</v>
      </c>
      <c r="E74" s="50"/>
      <c r="F74" s="51"/>
      <c r="G74" s="35"/>
      <c r="H74" s="48" t="s">
        <v>213</v>
      </c>
      <c r="I74" s="49" t="s">
        <v>20</v>
      </c>
      <c r="J74" s="48" t="s">
        <v>214</v>
      </c>
      <c r="K74" s="50"/>
      <c r="L74" s="51"/>
    </row>
    <row r="75" spans="1:12" x14ac:dyDescent="0.25">
      <c r="A75" s="47">
        <v>31</v>
      </c>
      <c r="B75" s="48"/>
      <c r="C75" s="49"/>
      <c r="D75" s="48"/>
      <c r="E75" s="50"/>
      <c r="F75" s="51"/>
      <c r="G75" s="35"/>
      <c r="H75" s="48"/>
      <c r="I75" s="49"/>
      <c r="J75" s="48"/>
      <c r="K75" s="50"/>
      <c r="L75" s="51"/>
    </row>
    <row r="76" spans="1:12" x14ac:dyDescent="0.25">
      <c r="A76" s="47">
        <v>30</v>
      </c>
      <c r="B76" s="48"/>
      <c r="C76" s="49"/>
      <c r="D76" s="48" t="s">
        <v>208</v>
      </c>
      <c r="E76" s="50"/>
      <c r="F76" s="51"/>
      <c r="G76" s="35"/>
      <c r="H76" s="48"/>
      <c r="I76" s="49"/>
      <c r="J76" s="48" t="s">
        <v>215</v>
      </c>
      <c r="K76" s="50"/>
      <c r="L76" s="51"/>
    </row>
    <row r="77" spans="1:12" x14ac:dyDescent="0.25">
      <c r="A77" s="47">
        <v>29</v>
      </c>
      <c r="B77" s="48" t="s">
        <v>200</v>
      </c>
      <c r="C77" s="49"/>
      <c r="D77" s="48" t="s">
        <v>209</v>
      </c>
      <c r="E77" s="50"/>
      <c r="F77" s="51" t="s">
        <v>33</v>
      </c>
      <c r="G77" s="35"/>
      <c r="H77" s="48"/>
      <c r="I77" s="49"/>
      <c r="J77" s="48" t="s">
        <v>216</v>
      </c>
      <c r="K77" s="50"/>
      <c r="L77" s="51" t="s">
        <v>49</v>
      </c>
    </row>
    <row r="78" spans="1:12" x14ac:dyDescent="0.25">
      <c r="A78" s="47">
        <v>28</v>
      </c>
      <c r="B78" s="48"/>
      <c r="C78" s="49"/>
      <c r="D78" s="48" t="s">
        <v>210</v>
      </c>
      <c r="E78" s="50"/>
      <c r="F78" s="51"/>
      <c r="G78" s="35"/>
      <c r="H78" s="48"/>
      <c r="I78" s="49"/>
      <c r="J78" s="48" t="s">
        <v>217</v>
      </c>
      <c r="K78" s="50"/>
      <c r="L78" s="51"/>
    </row>
    <row r="79" spans="1:12" x14ac:dyDescent="0.25">
      <c r="A79" s="47">
        <v>27</v>
      </c>
      <c r="B79" s="48"/>
      <c r="C79" s="49"/>
      <c r="D79" s="48" t="s">
        <v>210</v>
      </c>
      <c r="E79" s="50"/>
      <c r="F79" s="51"/>
      <c r="G79" s="35"/>
      <c r="H79" s="48"/>
      <c r="I79" s="49"/>
      <c r="J79" s="48" t="s">
        <v>218</v>
      </c>
      <c r="K79" s="50"/>
      <c r="L79" s="51"/>
    </row>
    <row r="80" spans="1:12" x14ac:dyDescent="0.25">
      <c r="A80" s="47">
        <v>26</v>
      </c>
      <c r="B80" s="48"/>
      <c r="C80" s="49"/>
      <c r="D80" s="48" t="s">
        <v>214</v>
      </c>
      <c r="E80" s="50"/>
      <c r="F80" s="51"/>
      <c r="G80" s="35"/>
      <c r="H80" s="48"/>
      <c r="I80" s="49"/>
      <c r="J80" s="48" t="s">
        <v>219</v>
      </c>
      <c r="K80" s="50"/>
      <c r="L80" s="51"/>
    </row>
    <row r="81" spans="1:12" x14ac:dyDescent="0.25">
      <c r="A81" s="64" t="s">
        <v>194</v>
      </c>
      <c r="B81" s="64" t="s">
        <v>204</v>
      </c>
      <c r="C81" s="65" t="s">
        <v>17</v>
      </c>
      <c r="D81" s="64" t="s">
        <v>215</v>
      </c>
      <c r="E81" s="66" t="s">
        <v>18</v>
      </c>
      <c r="F81" s="67" t="s">
        <v>51</v>
      </c>
      <c r="G81" s="35"/>
      <c r="H81" s="64" t="s">
        <v>220</v>
      </c>
      <c r="I81" s="65" t="s">
        <v>19</v>
      </c>
      <c r="J81" s="64" t="s">
        <v>221</v>
      </c>
      <c r="K81" s="66" t="s">
        <v>17</v>
      </c>
      <c r="L81" s="67" t="s">
        <v>64</v>
      </c>
    </row>
    <row r="82" spans="1:12" x14ac:dyDescent="0.25">
      <c r="A82" s="47" t="s">
        <v>198</v>
      </c>
      <c r="B82" s="48"/>
      <c r="C82" s="49"/>
      <c r="D82" s="48"/>
      <c r="E82" s="50"/>
      <c r="F82" s="51"/>
      <c r="G82" s="35"/>
      <c r="H82" s="48"/>
      <c r="I82" s="49"/>
      <c r="J82" s="48"/>
      <c r="K82" s="50"/>
      <c r="L82" s="51"/>
    </row>
    <row r="83" spans="1:12" x14ac:dyDescent="0.25">
      <c r="A83" s="47">
        <v>23</v>
      </c>
      <c r="B83" s="48">
        <v>10.4</v>
      </c>
      <c r="C83" s="49"/>
      <c r="D83" s="48" t="s">
        <v>216</v>
      </c>
      <c r="E83" s="50"/>
      <c r="F83" s="51" t="s">
        <v>29</v>
      </c>
      <c r="G83" s="35"/>
      <c r="H83" s="48">
        <v>10.7</v>
      </c>
      <c r="I83" s="49"/>
      <c r="J83" s="48" t="s">
        <v>222</v>
      </c>
      <c r="K83" s="50"/>
      <c r="L83" s="51" t="s">
        <v>78</v>
      </c>
    </row>
    <row r="84" spans="1:12" x14ac:dyDescent="0.25">
      <c r="A84" s="47">
        <v>22</v>
      </c>
      <c r="B84" s="48"/>
      <c r="C84" s="49"/>
      <c r="D84" s="48"/>
      <c r="E84" s="50"/>
      <c r="F84" s="51"/>
      <c r="G84" s="35"/>
      <c r="H84" s="48"/>
      <c r="I84" s="49"/>
      <c r="J84" s="48"/>
      <c r="K84" s="50"/>
      <c r="L84" s="51"/>
    </row>
    <row r="85" spans="1:12" x14ac:dyDescent="0.25">
      <c r="A85" s="47">
        <v>21</v>
      </c>
      <c r="B85" s="48">
        <v>10.5</v>
      </c>
      <c r="C85" s="49"/>
      <c r="D85" s="48" t="s">
        <v>217</v>
      </c>
      <c r="E85" s="50"/>
      <c r="F85" s="51" t="s">
        <v>49</v>
      </c>
      <c r="G85" s="35"/>
      <c r="H85" s="48">
        <v>10.8</v>
      </c>
      <c r="I85" s="49"/>
      <c r="J85" s="48" t="s">
        <v>223</v>
      </c>
      <c r="K85" s="50"/>
      <c r="L85" s="51" t="s">
        <v>88</v>
      </c>
    </row>
    <row r="86" spans="1:12" x14ac:dyDescent="0.25">
      <c r="A86" s="47">
        <v>20</v>
      </c>
      <c r="B86" s="48"/>
      <c r="C86" s="49"/>
      <c r="D86" s="48"/>
      <c r="E86" s="50"/>
      <c r="F86" s="51"/>
      <c r="G86" s="35"/>
      <c r="H86" s="48"/>
      <c r="I86" s="49"/>
      <c r="J86" s="48"/>
      <c r="K86" s="50"/>
      <c r="L86" s="51"/>
    </row>
    <row r="87" spans="1:12" x14ac:dyDescent="0.25">
      <c r="A87" s="47">
        <v>19</v>
      </c>
      <c r="B87" s="48">
        <v>10.6</v>
      </c>
      <c r="C87" s="49" t="s">
        <v>224</v>
      </c>
      <c r="D87" s="48" t="s">
        <v>218</v>
      </c>
      <c r="E87" s="50"/>
      <c r="F87" s="51" t="s">
        <v>64</v>
      </c>
      <c r="G87" s="35"/>
      <c r="H87" s="48">
        <v>10.9</v>
      </c>
      <c r="I87" s="49" t="s">
        <v>18</v>
      </c>
      <c r="J87" s="48" t="s">
        <v>225</v>
      </c>
      <c r="K87" s="50"/>
      <c r="L87" s="51" t="s">
        <v>98</v>
      </c>
    </row>
    <row r="88" spans="1:12" x14ac:dyDescent="0.25">
      <c r="A88" s="47">
        <v>18</v>
      </c>
      <c r="B88" s="48"/>
      <c r="C88" s="49"/>
      <c r="D88" s="48"/>
      <c r="E88" s="50"/>
      <c r="F88" s="51"/>
      <c r="G88" s="35"/>
      <c r="H88" s="48"/>
      <c r="I88" s="49"/>
      <c r="J88" s="48"/>
      <c r="K88" s="50"/>
      <c r="L88" s="51"/>
    </row>
    <row r="89" spans="1:12" x14ac:dyDescent="0.25">
      <c r="A89" s="47">
        <v>17</v>
      </c>
      <c r="B89" s="48">
        <v>10.7</v>
      </c>
      <c r="C89" s="49"/>
      <c r="D89" s="48" t="s">
        <v>219</v>
      </c>
      <c r="E89" s="50"/>
      <c r="F89" s="51" t="s">
        <v>78</v>
      </c>
      <c r="G89" s="35"/>
      <c r="H89" s="48" t="s">
        <v>226</v>
      </c>
      <c r="I89" s="49"/>
      <c r="J89" s="48" t="s">
        <v>227</v>
      </c>
      <c r="K89" s="50"/>
      <c r="L89" s="51" t="s">
        <v>107</v>
      </c>
    </row>
    <row r="90" spans="1:12" x14ac:dyDescent="0.25">
      <c r="A90" s="47">
        <v>16</v>
      </c>
      <c r="B90" s="48"/>
      <c r="C90" s="49"/>
      <c r="D90" s="48" t="s">
        <v>221</v>
      </c>
      <c r="E90" s="50"/>
      <c r="F90" s="51"/>
      <c r="G90" s="35"/>
      <c r="H90" s="48"/>
      <c r="I90" s="49"/>
      <c r="J90" s="48" t="s">
        <v>228</v>
      </c>
      <c r="K90" s="50"/>
      <c r="L90" s="51"/>
    </row>
    <row r="91" spans="1:12" x14ac:dyDescent="0.25">
      <c r="A91" s="47">
        <v>15</v>
      </c>
      <c r="B91" s="48">
        <v>10.8</v>
      </c>
      <c r="C91" s="49" t="s">
        <v>229</v>
      </c>
      <c r="D91" s="48" t="s">
        <v>222</v>
      </c>
      <c r="E91" s="50"/>
      <c r="F91" s="51" t="s">
        <v>88</v>
      </c>
      <c r="G91" s="35"/>
      <c r="H91" s="48">
        <v>11.1</v>
      </c>
      <c r="I91" s="49" t="s">
        <v>17</v>
      </c>
      <c r="J91" s="48" t="s">
        <v>230</v>
      </c>
      <c r="K91" s="50"/>
      <c r="L91" s="51" t="s">
        <v>117</v>
      </c>
    </row>
    <row r="92" spans="1:12" x14ac:dyDescent="0.25">
      <c r="A92" s="47">
        <v>14</v>
      </c>
      <c r="B92" s="48">
        <v>10.9</v>
      </c>
      <c r="C92" s="49"/>
      <c r="D92" s="48" t="s">
        <v>223</v>
      </c>
      <c r="E92" s="50"/>
      <c r="F92" s="51"/>
      <c r="G92" s="35"/>
      <c r="H92" s="48">
        <v>11.2</v>
      </c>
      <c r="I92" s="49"/>
      <c r="J92" s="48" t="s">
        <v>231</v>
      </c>
      <c r="K92" s="50"/>
      <c r="L92" s="51"/>
    </row>
    <row r="93" spans="1:12" x14ac:dyDescent="0.25">
      <c r="A93" s="47">
        <v>13</v>
      </c>
      <c r="B93" s="48" t="s">
        <v>226</v>
      </c>
      <c r="C93" s="49"/>
      <c r="D93" s="48" t="s">
        <v>225</v>
      </c>
      <c r="E93" s="50"/>
      <c r="F93" s="51" t="s">
        <v>98</v>
      </c>
      <c r="G93" s="35"/>
      <c r="H93" s="48">
        <v>11.3</v>
      </c>
      <c r="I93" s="49"/>
      <c r="J93" s="48" t="s">
        <v>232</v>
      </c>
      <c r="K93" s="50"/>
      <c r="L93" s="51" t="s">
        <v>125</v>
      </c>
    </row>
    <row r="94" spans="1:12" x14ac:dyDescent="0.25">
      <c r="A94" s="47">
        <v>12</v>
      </c>
      <c r="B94" s="48">
        <v>11.1</v>
      </c>
      <c r="C94" s="49"/>
      <c r="D94" s="48" t="s">
        <v>227</v>
      </c>
      <c r="E94" s="50"/>
      <c r="F94" s="51" t="s">
        <v>107</v>
      </c>
      <c r="G94" s="35"/>
      <c r="H94" s="48">
        <v>11.4</v>
      </c>
      <c r="I94" s="49"/>
      <c r="J94" s="48" t="s">
        <v>233</v>
      </c>
      <c r="K94" s="50"/>
      <c r="L94" s="51"/>
    </row>
    <row r="95" spans="1:12" x14ac:dyDescent="0.25">
      <c r="A95" s="47">
        <v>11</v>
      </c>
      <c r="B95" s="48">
        <v>11.2</v>
      </c>
      <c r="C95" s="49" t="s">
        <v>234</v>
      </c>
      <c r="D95" s="48" t="s">
        <v>228</v>
      </c>
      <c r="E95" s="50"/>
      <c r="F95" s="51" t="s">
        <v>117</v>
      </c>
      <c r="G95" s="35"/>
      <c r="H95" s="48">
        <v>11.5</v>
      </c>
      <c r="I95" s="49" t="s">
        <v>224</v>
      </c>
      <c r="J95" s="48" t="s">
        <v>235</v>
      </c>
      <c r="K95" s="50"/>
      <c r="L95" s="51" t="s">
        <v>132</v>
      </c>
    </row>
    <row r="96" spans="1:12" x14ac:dyDescent="0.25">
      <c r="A96" s="47">
        <v>10</v>
      </c>
      <c r="B96" s="48">
        <v>11.3</v>
      </c>
      <c r="C96" s="49"/>
      <c r="D96" s="48" t="s">
        <v>230</v>
      </c>
      <c r="E96" s="50" t="s">
        <v>17</v>
      </c>
      <c r="F96" s="51" t="s">
        <v>125</v>
      </c>
      <c r="G96" s="35"/>
      <c r="H96" s="48">
        <v>11.6</v>
      </c>
      <c r="I96" s="49"/>
      <c r="J96" s="48" t="s">
        <v>236</v>
      </c>
      <c r="K96" s="50"/>
      <c r="L96" s="51" t="s">
        <v>141</v>
      </c>
    </row>
    <row r="97" spans="1:12" x14ac:dyDescent="0.25">
      <c r="A97" s="47">
        <v>9</v>
      </c>
      <c r="B97" s="48">
        <v>11.4</v>
      </c>
      <c r="C97" s="49"/>
      <c r="D97" s="48" t="s">
        <v>231</v>
      </c>
      <c r="E97" s="50"/>
      <c r="F97" s="51" t="s">
        <v>132</v>
      </c>
      <c r="G97" s="35"/>
      <c r="H97" s="48">
        <v>11.7</v>
      </c>
      <c r="I97" s="49"/>
      <c r="J97" s="48" t="s">
        <v>237</v>
      </c>
      <c r="K97" s="50"/>
      <c r="L97" s="51" t="s">
        <v>150</v>
      </c>
    </row>
    <row r="98" spans="1:12" x14ac:dyDescent="0.25">
      <c r="A98" s="47">
        <v>8</v>
      </c>
      <c r="B98" s="48">
        <v>11.6</v>
      </c>
      <c r="C98" s="49"/>
      <c r="D98" s="48" t="s">
        <v>232</v>
      </c>
      <c r="E98" s="50"/>
      <c r="F98" s="51" t="s">
        <v>141</v>
      </c>
      <c r="G98" s="35"/>
      <c r="H98" s="48">
        <v>11.9</v>
      </c>
      <c r="I98" s="49"/>
      <c r="J98" s="48" t="s">
        <v>238</v>
      </c>
      <c r="K98" s="50"/>
      <c r="L98" s="51" t="s">
        <v>159</v>
      </c>
    </row>
    <row r="99" spans="1:12" x14ac:dyDescent="0.25">
      <c r="A99" s="47">
        <v>7</v>
      </c>
      <c r="B99" s="48">
        <v>11.8</v>
      </c>
      <c r="C99" s="49" t="s">
        <v>239</v>
      </c>
      <c r="D99" s="48" t="s">
        <v>233</v>
      </c>
      <c r="E99" s="50"/>
      <c r="F99" s="51" t="s">
        <v>150</v>
      </c>
      <c r="G99" s="35"/>
      <c r="H99" s="48">
        <v>12.1</v>
      </c>
      <c r="I99" s="49" t="s">
        <v>229</v>
      </c>
      <c r="J99" s="48" t="s">
        <v>240</v>
      </c>
      <c r="K99" s="50"/>
      <c r="L99" s="51" t="s">
        <v>164</v>
      </c>
    </row>
    <row r="100" spans="1:12" x14ac:dyDescent="0.25">
      <c r="A100" s="47">
        <v>6</v>
      </c>
      <c r="B100" s="48" t="s">
        <v>241</v>
      </c>
      <c r="C100" s="49"/>
      <c r="D100" s="48" t="s">
        <v>235</v>
      </c>
      <c r="E100" s="50"/>
      <c r="F100" s="51" t="s">
        <v>159</v>
      </c>
      <c r="G100" s="35"/>
      <c r="H100" s="48">
        <v>12.3</v>
      </c>
      <c r="I100" s="49"/>
      <c r="J100" s="48" t="s">
        <v>242</v>
      </c>
      <c r="K100" s="50"/>
      <c r="L100" s="51" t="s">
        <v>179</v>
      </c>
    </row>
    <row r="101" spans="1:12" x14ac:dyDescent="0.25">
      <c r="A101" s="47">
        <v>5</v>
      </c>
      <c r="B101" s="48">
        <v>12.2</v>
      </c>
      <c r="C101" s="49"/>
      <c r="D101" s="48" t="s">
        <v>236</v>
      </c>
      <c r="E101" s="50"/>
      <c r="F101" s="51" t="s">
        <v>164</v>
      </c>
      <c r="G101" s="35"/>
      <c r="H101" s="48">
        <v>12.5</v>
      </c>
      <c r="I101" s="49"/>
      <c r="J101" s="48" t="s">
        <v>243</v>
      </c>
      <c r="K101" s="50"/>
      <c r="L101" s="51" t="s">
        <v>21</v>
      </c>
    </row>
    <row r="102" spans="1:12" x14ac:dyDescent="0.25">
      <c r="A102" s="47">
        <v>4</v>
      </c>
      <c r="B102" s="48">
        <v>12.4</v>
      </c>
      <c r="C102" s="49"/>
      <c r="D102" s="48" t="s">
        <v>237</v>
      </c>
      <c r="E102" s="50"/>
      <c r="F102" s="51" t="s">
        <v>179</v>
      </c>
      <c r="G102" s="35"/>
      <c r="H102" s="48">
        <v>12.7</v>
      </c>
      <c r="I102" s="49"/>
      <c r="J102" s="48" t="s">
        <v>244</v>
      </c>
      <c r="K102" s="50"/>
      <c r="L102" s="51" t="s">
        <v>20</v>
      </c>
    </row>
    <row r="103" spans="1:12" x14ac:dyDescent="0.25">
      <c r="A103" s="47">
        <v>3</v>
      </c>
      <c r="B103" s="48">
        <v>12.6</v>
      </c>
      <c r="C103" s="49" t="s">
        <v>245</v>
      </c>
      <c r="D103" s="48" t="s">
        <v>238</v>
      </c>
      <c r="E103" s="50"/>
      <c r="F103" s="51" t="s">
        <v>21</v>
      </c>
      <c r="G103" s="35"/>
      <c r="H103" s="48">
        <v>12.9</v>
      </c>
      <c r="I103" s="49" t="s">
        <v>234</v>
      </c>
      <c r="J103" s="48" t="s">
        <v>246</v>
      </c>
      <c r="K103" s="50"/>
      <c r="L103" s="51" t="s">
        <v>19</v>
      </c>
    </row>
    <row r="104" spans="1:12" x14ac:dyDescent="0.25">
      <c r="A104" s="47">
        <v>2</v>
      </c>
      <c r="B104" s="48">
        <v>12.8</v>
      </c>
      <c r="C104" s="49"/>
      <c r="D104" s="48" t="s">
        <v>240</v>
      </c>
      <c r="E104" s="50"/>
      <c r="F104" s="51" t="s">
        <v>20</v>
      </c>
      <c r="G104" s="35"/>
      <c r="H104" s="48">
        <v>13.1</v>
      </c>
      <c r="I104" s="49"/>
      <c r="J104" s="48" t="s">
        <v>247</v>
      </c>
      <c r="K104" s="50"/>
      <c r="L104" s="51" t="s">
        <v>18</v>
      </c>
    </row>
    <row r="105" spans="1:12" x14ac:dyDescent="0.25">
      <c r="A105" s="68">
        <v>1</v>
      </c>
      <c r="B105" s="69" t="s">
        <v>248</v>
      </c>
      <c r="C105" s="70" t="s">
        <v>249</v>
      </c>
      <c r="D105" s="69" t="s">
        <v>242</v>
      </c>
      <c r="E105" s="71"/>
      <c r="F105" s="72" t="s">
        <v>18</v>
      </c>
      <c r="G105" s="35"/>
      <c r="H105" s="69">
        <v>13.3</v>
      </c>
      <c r="I105" s="70" t="s">
        <v>239</v>
      </c>
      <c r="J105" s="69" t="s">
        <v>250</v>
      </c>
      <c r="K105" s="71"/>
      <c r="L105" s="72" t="s">
        <v>17</v>
      </c>
    </row>
  </sheetData>
  <mergeCells count="4">
    <mergeCell ref="A1:L1"/>
    <mergeCell ref="A2:L2"/>
    <mergeCell ref="B3:F3"/>
    <mergeCell ref="H3:L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5"/>
  <sheetViews>
    <sheetView tabSelected="1" topLeftCell="E3" zoomScaleNormal="100" workbookViewId="0">
      <selection activeCell="P7" sqref="P7"/>
    </sheetView>
  </sheetViews>
  <sheetFormatPr defaultColWidth="8.7109375" defaultRowHeight="15" x14ac:dyDescent="0.25"/>
  <cols>
    <col min="3" max="3" width="27.28515625" customWidth="1"/>
    <col min="9" max="9" width="10.28515625" customWidth="1"/>
    <col min="14" max="14" width="12.85546875" customWidth="1"/>
  </cols>
  <sheetData>
    <row r="1" spans="1:2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24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24" ht="15" customHeight="1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24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4" x14ac:dyDescent="0.25">
      <c r="A5" s="8"/>
      <c r="B5" s="9"/>
      <c r="C5" s="10"/>
      <c r="D5" s="11">
        <v>1</v>
      </c>
      <c r="E5" s="11"/>
      <c r="F5" s="11">
        <v>2</v>
      </c>
      <c r="G5" s="11"/>
      <c r="H5" s="11">
        <v>3</v>
      </c>
      <c r="I5" s="11"/>
      <c r="J5" s="11">
        <v>4</v>
      </c>
      <c r="K5" s="11"/>
      <c r="L5" s="12">
        <v>5</v>
      </c>
      <c r="M5" s="12"/>
      <c r="N5" s="13"/>
    </row>
    <row r="6" spans="1:24" ht="105" x14ac:dyDescent="0.25">
      <c r="A6" s="14" t="s">
        <v>2</v>
      </c>
      <c r="B6" s="15" t="s">
        <v>3</v>
      </c>
      <c r="C6" s="16" t="s">
        <v>4</v>
      </c>
      <c r="D6" s="17" t="s">
        <v>5</v>
      </c>
      <c r="E6" s="18" t="s">
        <v>6</v>
      </c>
      <c r="F6" s="17" t="s">
        <v>7</v>
      </c>
      <c r="G6" s="18" t="s">
        <v>6</v>
      </c>
      <c r="H6" s="17" t="s">
        <v>8</v>
      </c>
      <c r="I6" s="18" t="s">
        <v>6</v>
      </c>
      <c r="J6" s="17" t="s">
        <v>9</v>
      </c>
      <c r="K6" s="18" t="s">
        <v>6</v>
      </c>
      <c r="L6" s="19" t="s">
        <v>10</v>
      </c>
      <c r="M6" s="18" t="s">
        <v>6</v>
      </c>
      <c r="N6" s="20" t="s">
        <v>11</v>
      </c>
    </row>
    <row r="7" spans="1:24" ht="15.75" x14ac:dyDescent="0.25">
      <c r="A7" s="21">
        <v>1</v>
      </c>
      <c r="B7" s="22" t="s">
        <v>12</v>
      </c>
      <c r="C7" s="23"/>
      <c r="D7" s="24">
        <v>0</v>
      </c>
      <c r="E7" s="25">
        <f>IF($B7="М",IF(D7=0,19,INDEX('Таблица подсчета баллов'!$A$6:$A$106,MATCH(D7,--'Таблица подсчета баллов'!$C$6:$C$106,0))),IF(D7=0,11,INDEX('Таблица подсчета баллов'!$A$6:$A$106,MATCH(D7,--'Таблица подсчета баллов'!$I$6:$I$106,0))))</f>
        <v>19</v>
      </c>
      <c r="F7" s="24">
        <v>4</v>
      </c>
      <c r="G7" s="25" t="e">
        <f>IF($B7="М",INDEX('Таблица подсчета баллов'!$A$6:$A$106,MATCH(F7,--'Таблица подсчета баллов'!$E$6:$E$106,0)),INDEX('Таблица подсчета баллов'!$A$6:$A$106,MATCH(F7,--'Таблица подсчета баллов'!$K$6:$K$106,0)))</f>
        <v>#N/A</v>
      </c>
      <c r="H7" s="24">
        <v>6</v>
      </c>
      <c r="I7" s="25" t="e">
        <f>IF($B7="М",INDEX('Таблица подсчета баллов'!$A$6:$A$106,MATCH(H7,--'Таблица подсчета баллов'!$B$6:$B$106,0)),INDEX('Таблица подсчета баллов'!$A$6:$A$106,MATCH(H7,--'Таблица подсчета баллов'!$H$6:$H$106,0)))</f>
        <v>#N/A</v>
      </c>
      <c r="J7" s="24">
        <v>10</v>
      </c>
      <c r="K7" s="25" t="e">
        <f>IF($B7="М",INDEX('Таблица подсчета баллов'!$A$6:$A$106,MATCH(J7,--'Таблица подсчета баллов'!$F$6:$F$106,0)),INDEX('Таблица подсчета баллов'!$A$6:$A$106,MATCH(J7,--'Таблица подсчета баллов'!$L$6:$L$106,0)))</f>
        <v>#N/A</v>
      </c>
      <c r="L7" s="26">
        <v>183</v>
      </c>
      <c r="M7" s="25" t="e">
        <f>IF($B7="М",INDEX('Таблица подсчета баллов'!$A$6:$A$106,MATCH(L7,--'Таблица подсчета баллов'!$D$6:$D$106,0)),INDEX('Таблица подсчета баллов'!$A$6:$A$106,MATCH(L7,--'Таблица подсчета баллов'!$J$6:$J$106,0)))</f>
        <v>#N/A</v>
      </c>
      <c r="N7" s="27" t="e">
        <f t="shared" ref="N7:N14" si="0">SUMIF($E$6:$M$6,$E$6,E7:M7)</f>
        <v>#N/A</v>
      </c>
      <c r="P7">
        <f>IF(D7+5-($B7="Ж")*2&gt;=0,101-MATCH(1,INDEX((INDEX('Таблица подсчета баллов'!$B$6:$L$105,,($B7="Ж")*6+2)-D7&lt;=0)*(INDEX('Таблица подсчета баллов'!$B$6:$L$105,,($B7="Ж")*6+2)&lt;&gt;""),),),0)</f>
        <v>19</v>
      </c>
      <c r="R7">
        <f>IF(F7-1&gt;=0,101-MATCH(1,INDEX((INDEX('Таблица подсчета баллов'!$B$6:$L$105,,($B7="Ж")*6+4)-F7&lt;=0)*(INDEX('Таблица подсчета баллов'!$B$6:$L$105,,($B7="Ж")*6+4)&lt;&gt;""),),),0)</f>
        <v>60</v>
      </c>
      <c r="T7">
        <f>IF(H713-13-($B7="Ж")*0.3&lt;=0,101-MATCH(1,INDEX((INDEX('Таблица подсчета баллов'!$B$6:$L$105,,($B7="Ж")*6+1)-H7&gt;=0)*(INDEX('Таблица подсчета баллов'!$B$6:$L$105,,($B7="Ж")*6+1)&lt;&gt;""),),),0)</f>
        <v>100</v>
      </c>
      <c r="V7">
        <f>IF(J713-2+($B7="Ж")&lt;0,101-MATCH(1,INDEX((INDEX('Таблица подсчета баллов'!$B$6:$L$105,,($B7="Ж")*6+5)-J7&lt;=0)*(INDEX('Таблица подсчета баллов'!$B$6:$L$105,,($B7="Ж")*6+5)&lt;&gt;""),),),0)</f>
        <v>8</v>
      </c>
      <c r="X7">
        <f>IF(L7-90+($B7="Ж")*5&gt;=0,101-MATCH(1,INDEX((INDEX('Таблица подсчета баллов'!$B$6:$L$105,,($B7="Ж")*6+3)-L7&lt;=0)*(INDEX('Таблица подсчета баллов'!$B$6:$L$105,,($B7="Ж")*6+3)&lt;&gt;""),),),0)</f>
        <v>76</v>
      </c>
    </row>
    <row r="8" spans="1:24" ht="15.75" x14ac:dyDescent="0.25">
      <c r="A8" s="21">
        <v>2</v>
      </c>
      <c r="B8" s="22" t="s">
        <v>12</v>
      </c>
      <c r="C8" s="23"/>
      <c r="D8" s="24">
        <v>-1</v>
      </c>
      <c r="E8" s="25" t="e">
        <f>IF($B8="М",IF(D8=0,19,INDEX('Таблица подсчета баллов'!$A$6:$A$106,MATCH(D8,--'Таблица подсчета баллов'!$C$6:$C$106,0))),IF(D8=0,11,INDEX('Таблица подсчета баллов'!$A$6:$A$106,MATCH(D8,--'Таблица подсчета баллов'!$I$6:$I$106,0))))</f>
        <v>#N/A</v>
      </c>
      <c r="F8" s="24">
        <v>3</v>
      </c>
      <c r="G8" s="25" t="e">
        <f>IF($B8="М",INDEX('Таблица подсчета баллов'!$A$6:$A$106,MATCH(F8,--'Таблица подсчета баллов'!$E$6:$E$106,0)),INDEX('Таблица подсчета баллов'!$A$6:$A$106,MATCH(F8,--'Таблица подсчета баллов'!$K$6:$K$106,0)))</f>
        <v>#N/A</v>
      </c>
      <c r="H8" s="24">
        <v>8</v>
      </c>
      <c r="I8" s="25" t="e">
        <f>IF($B8="М",INDEX('Таблица подсчета баллов'!$A$6:$A$106,MATCH(H8,--'Таблица подсчета баллов'!$B$6:$B$106,0)),INDEX('Таблица подсчета баллов'!$A$6:$A$106,MATCH(H8,--'Таблица подсчета баллов'!$H$6:$H$106,0)))</f>
        <v>#N/A</v>
      </c>
      <c r="J8" s="24">
        <v>11</v>
      </c>
      <c r="K8" s="25" t="e">
        <f>IF($B8="М",INDEX('Таблица подсчета баллов'!$A$6:$A$106,MATCH(J8,--'Таблица подсчета баллов'!$F$6:$F$106,0)),INDEX('Таблица подсчета баллов'!$A$6:$A$106,MATCH(J8,--'Таблица подсчета баллов'!$L$6:$L$106,0)))</f>
        <v>#N/A</v>
      </c>
      <c r="L8" s="26">
        <v>200</v>
      </c>
      <c r="M8" s="25" t="e">
        <f>IF($B8="М",INDEX('Таблица подсчета баллов'!$A$6:$A$106,MATCH(L8,--'Таблица подсчета баллов'!$D$6:$D$106,0)),INDEX('Таблица подсчета баллов'!$A$6:$A$106,MATCH(L8,--'Таблица подсчета баллов'!$J$6:$J$106,0)))</f>
        <v>#N/A</v>
      </c>
      <c r="N8" s="27" t="e">
        <f t="shared" si="0"/>
        <v>#N/A</v>
      </c>
      <c r="P8">
        <f>IF(D8+5-($B8="Ж")*2&gt;=0,101-MATCH(1,INDEX((INDEX('Таблица подсчета баллов'!$B$6:$L$105,,($B8="Ж")*6+2)-D8&lt;=0)*(INDEX('Таблица подсчета баллов'!$B$6:$L$105,,($B8="Ж")*6+2)&lt;&gt;""),),),0)</f>
        <v>15</v>
      </c>
      <c r="R8">
        <f>IF(F8-1&gt;=0,101-MATCH(1,INDEX((INDEX('Таблица подсчета баллов'!$B$6:$L$105,,($B8="Ж")*6+4)-F8&lt;=0)*(INDEX('Таблица подсчета баллов'!$B$6:$L$105,,($B8="Ж")*6+4)&lt;&gt;""),),),0)</f>
        <v>40</v>
      </c>
      <c r="T8">
        <f>IF(H714-13-($B8="Ж")*0.3&lt;=0,101-MATCH(1,INDEX((INDEX('Таблица подсчета баллов'!$B$6:$L$105,,($B8="Ж")*6+1)-H8&gt;=0)*(INDEX('Таблица подсчета баллов'!$B$6:$L$105,,($B8="Ж")*6+1)&lt;&gt;""),),),0)</f>
        <v>66</v>
      </c>
      <c r="V8">
        <f>IF(J714-2+($B8="Ж")&lt;0,101-MATCH(1,INDEX((INDEX('Таблица подсчета баллов'!$B$6:$L$105,,($B8="Ж")*6+5)-J8&lt;=0)*(INDEX('Таблица подсчета баллов'!$B$6:$L$105,,($B8="Ж")*6+5)&lt;&gt;""),),),0)</f>
        <v>9</v>
      </c>
      <c r="X8">
        <f>IF(L8-90+($B8="Ж")*5&gt;=0,101-MATCH(1,INDEX((INDEX('Таблица подсчета баллов'!$B$6:$L$105,,($B8="Ж")*6+3)-L8&lt;=0)*(INDEX('Таблица подсчета баллов'!$B$6:$L$105,,($B8="Ж")*6+3)&lt;&gt;""),),),0)</f>
        <v>85</v>
      </c>
    </row>
    <row r="9" spans="1:24" ht="15.75" x14ac:dyDescent="0.25">
      <c r="A9" s="21">
        <v>3</v>
      </c>
      <c r="B9" s="22" t="s">
        <v>12</v>
      </c>
      <c r="C9" s="23"/>
      <c r="D9" s="24">
        <v>20</v>
      </c>
      <c r="E9" s="25" t="e">
        <f>IF($B9="М",IF(D9=0,19,INDEX('Таблица подсчета баллов'!$A$6:$A$106,MATCH(D9,--'Таблица подсчета баллов'!$C$6:$C$106,0))),IF(D9=0,11,INDEX('Таблица подсчета баллов'!$A$6:$A$106,MATCH(D9,--'Таблица подсчета баллов'!$I$6:$I$106,0))))</f>
        <v>#N/A</v>
      </c>
      <c r="F9" s="24">
        <v>4</v>
      </c>
      <c r="G9" s="25" t="e">
        <f>IF($B9="М",INDEX('Таблица подсчета баллов'!$A$6:$A$106,MATCH(F9,--'Таблица подсчета баллов'!$E$6:$E$106,0)),INDEX('Таблица подсчета баллов'!$A$6:$A$106,MATCH(F9,--'Таблица подсчета баллов'!$K$6:$K$106,0)))</f>
        <v>#N/A</v>
      </c>
      <c r="H9" s="24">
        <v>9.1999999999999993</v>
      </c>
      <c r="I9" s="25" t="e">
        <f>IF($B9="М",INDEX('Таблица подсчета баллов'!$A$6:$A$106,MATCH(H9,--'Таблица подсчета баллов'!$B$6:$B$106,0)),INDEX('Таблица подсчета баллов'!$A$6:$A$106,MATCH(H9,--'Таблица подсчета баллов'!$H$6:$H$106,0)))</f>
        <v>#N/A</v>
      </c>
      <c r="J9" s="24">
        <v>12</v>
      </c>
      <c r="K9" s="25" t="e">
        <f>IF($B9="М",INDEX('Таблица подсчета баллов'!$A$6:$A$106,MATCH(J9,--'Таблица подсчета баллов'!$F$6:$F$106,0)),INDEX('Таблица подсчета баллов'!$A$6:$A$106,MATCH(J9,--'Таблица подсчета баллов'!$L$6:$L$106,0)))</f>
        <v>#N/A</v>
      </c>
      <c r="L9" s="26">
        <v>152</v>
      </c>
      <c r="M9" s="25" t="e">
        <f>IF($B9="М",INDEX('Таблица подсчета баллов'!$A$6:$A$106,MATCH(L9,--'Таблица подсчета баллов'!$D$6:$D$106,0)),INDEX('Таблица подсчета баллов'!$A$6:$A$106,MATCH(L9,--'Таблица подсчета баллов'!$J$6:$J$106,0)))</f>
        <v>#N/A</v>
      </c>
      <c r="N9" s="27" t="e">
        <f t="shared" si="0"/>
        <v>#N/A</v>
      </c>
      <c r="P9">
        <f>IF(D9+5-($B9="Ж")*2&gt;=0,101-MATCH(1,INDEX((INDEX('Таблица подсчета баллов'!$B$6:$L$105,,($B9="Ж")*6+2)-D9&lt;=0)*(INDEX('Таблица подсчета баллов'!$B$6:$L$105,,($B9="Ж")*6+2)&lt;&gt;""),),),0)</f>
        <v>100</v>
      </c>
      <c r="R9">
        <f>IF(F9-1&gt;=0,101-MATCH(1,INDEX((INDEX('Таблица подсчета баллов'!$B$6:$L$105,,($B9="Ж")*6+4)-F9&lt;=0)*(INDEX('Таблица подсчета баллов'!$B$6:$L$105,,($B9="Ж")*6+4)&lt;&gt;""),),),0)</f>
        <v>60</v>
      </c>
      <c r="T9">
        <f>IF(H715-13-($B9="Ж")*0.3&lt;=0,101-MATCH(1,INDEX((INDEX('Таблица подсчета баллов'!$B$6:$L$105,,($B9="Ж")*6+1)-H9&gt;=0)*(INDEX('Таблица подсчета баллов'!$B$6:$L$105,,($B9="Ж")*6+1)&lt;&gt;""),),),0)</f>
        <v>60</v>
      </c>
      <c r="V9">
        <f>IF(J715-2+($B9="Ж")&lt;0,101-MATCH(1,INDEX((INDEX('Таблица подсчета баллов'!$B$6:$L$105,,($B9="Ж")*6+5)-J9&lt;=0)*(INDEX('Таблица подсчета баллов'!$B$6:$L$105,,($B9="Ж")*6+5)&lt;&gt;""),),),0)</f>
        <v>10</v>
      </c>
      <c r="X9">
        <f>IF(L9-90+($B9="Ж")*5&gt;=0,101-MATCH(1,INDEX((INDEX('Таблица подсчета баллов'!$B$6:$L$105,,($B9="Ж")*6+3)-L9&lt;=0)*(INDEX('Таблица подсчета баллов'!$B$6:$L$105,,($B9="Ж")*6+3)&lt;&gt;""),),),0)</f>
        <v>63</v>
      </c>
    </row>
    <row r="10" spans="1:24" ht="15.75" x14ac:dyDescent="0.25">
      <c r="A10" s="21">
        <v>4</v>
      </c>
      <c r="B10" s="22" t="s">
        <v>12</v>
      </c>
      <c r="C10" s="23"/>
      <c r="D10" s="24">
        <v>13</v>
      </c>
      <c r="E10" s="25" t="e">
        <f>IF($B10="М",IF(D10=0,19,INDEX('Таблица подсчета баллов'!$A$6:$A$106,MATCH(D10,--'Таблица подсчета баллов'!$C$6:$C$106,0))),IF(D10=0,11,INDEX('Таблица подсчета баллов'!$A$6:$A$106,MATCH(D10,--'Таблица подсчета баллов'!$I$6:$I$106,0))))</f>
        <v>#N/A</v>
      </c>
      <c r="F10" s="24">
        <v>3</v>
      </c>
      <c r="G10" s="25" t="e">
        <f>IF($B10="М",INDEX('Таблица подсчета баллов'!$A$6:$A$106,MATCH(F10,--'Таблица подсчета баллов'!$E$6:$E$106,0)),INDEX('Таблица подсчета баллов'!$A$6:$A$106,MATCH(F10,--'Таблица подсчета баллов'!$K$6:$K$106,0)))</f>
        <v>#N/A</v>
      </c>
      <c r="H10" s="24">
        <v>7</v>
      </c>
      <c r="I10" s="25" t="e">
        <f>IF($B10="М",INDEX('Таблица подсчета баллов'!$A$6:$A$106,MATCH(H10,--'Таблица подсчета баллов'!$B$6:$B$106,0)),INDEX('Таблица подсчета баллов'!$A$6:$A$106,MATCH(H10,--'Таблица подсчета баллов'!$H$6:$H$106,0)))</f>
        <v>#N/A</v>
      </c>
      <c r="J10" s="24">
        <v>13</v>
      </c>
      <c r="K10" s="25" t="e">
        <f>IF($B10="М",INDEX('Таблица подсчета баллов'!$A$6:$A$106,MATCH(J10,--'Таблица подсчета баллов'!$F$6:$F$106,0)),INDEX('Таблица подсчета баллов'!$A$6:$A$106,MATCH(J10,--'Таблица подсчета баллов'!$L$6:$L$106,0)))</f>
        <v>#N/A</v>
      </c>
      <c r="L10" s="26">
        <v>144</v>
      </c>
      <c r="M10" s="25" t="e">
        <f>IF($B10="М",INDEX('Таблица подсчета баллов'!$A$6:$A$106,MATCH(L10,--'Таблица подсчета баллов'!$D$6:$D$106,0)),INDEX('Таблица подсчета баллов'!$A$6:$A$106,MATCH(L10,--'Таблица подсчета баллов'!$J$6:$J$106,0)))</f>
        <v>#N/A</v>
      </c>
      <c r="N10" s="27" t="e">
        <f t="shared" si="0"/>
        <v>#N/A</v>
      </c>
      <c r="P10">
        <f>IF(D10+5-($B10="Ж")*2&gt;=0,101-MATCH(1,INDEX((INDEX('Таблица подсчета баллов'!$B$6:$L$105,,($B10="Ж")*6+2)-D10&lt;=0)*(INDEX('Таблица подсчета баллов'!$B$6:$L$105,,($B10="Ж")*6+2)&lt;&gt;""),),),0)</f>
        <v>71</v>
      </c>
      <c r="R10">
        <f>IF(F10-1&gt;=0,101-MATCH(1,INDEX((INDEX('Таблица подсчета баллов'!$B$6:$L$105,,($B10="Ж")*6+4)-F10&lt;=0)*(INDEX('Таблица подсчета баллов'!$B$6:$L$105,,($B10="Ж")*6+4)&lt;&gt;""),),),0)</f>
        <v>40</v>
      </c>
      <c r="T10">
        <f>IF(H716-13-($B10="Ж")*0.3&lt;=0,101-MATCH(1,INDEX((INDEX('Таблица подсчета баллов'!$B$6:$L$105,,($B10="Ж")*6+1)-H10&gt;=0)*(INDEX('Таблица подсчета баллов'!$B$6:$L$105,,($B10="Ж")*6+1)&lt;&gt;""),),),0)</f>
        <v>75</v>
      </c>
      <c r="V10">
        <f>IF(J716-2+($B10="Ж")&lt;0,101-MATCH(1,INDEX((INDEX('Таблица подсчета баллов'!$B$6:$L$105,,($B10="Ж")*6+5)-J10&lt;=0)*(INDEX('Таблица подсчета баллов'!$B$6:$L$105,,($B10="Ж")*6+5)&lt;&gt;""),),),0)</f>
        <v>11</v>
      </c>
      <c r="X10">
        <f>IF(L10-90+($B10="Ж")*5&gt;=0,101-MATCH(1,INDEX((INDEX('Таблица подсчета баллов'!$B$6:$L$105,,($B10="Ж")*6+3)-L10&lt;=0)*(INDEX('Таблица подсчета баллов'!$B$6:$L$105,,($B10="Ж")*6+3)&lt;&gt;""),),),0)</f>
        <v>61</v>
      </c>
    </row>
    <row r="11" spans="1:24" ht="15.75" x14ac:dyDescent="0.25">
      <c r="A11" s="21">
        <v>5</v>
      </c>
      <c r="B11" s="28" t="s">
        <v>13</v>
      </c>
      <c r="C11" s="23"/>
      <c r="D11" s="24">
        <v>10</v>
      </c>
      <c r="E11" s="25" t="e">
        <f>IF($B11="М",IF(D11=0,19,INDEX('Таблица подсчета баллов'!$A$6:$A$106,MATCH(D11,--'Таблица подсчета баллов'!$C$6:$C$106,0))),IF(D11=0,11,INDEX('Таблица подсчета баллов'!$A$6:$A$106,MATCH(D11,--'Таблица подсчета баллов'!$I$6:$I$106,0))))</f>
        <v>#N/A</v>
      </c>
      <c r="F11" s="24">
        <v>2</v>
      </c>
      <c r="G11" s="25" t="e">
        <f>IF($B11="М",INDEX('Таблица подсчета баллов'!$A$6:$A$106,MATCH(F11,--'Таблица подсчета баллов'!$E$6:$E$106,0)),INDEX('Таблица подсчета баллов'!$A$6:$A$106,MATCH(F11,--'Таблица подсчета баллов'!$K$6:$K$106,0)))</f>
        <v>#N/A</v>
      </c>
      <c r="H11" s="24">
        <v>6.2</v>
      </c>
      <c r="I11" s="25" t="e">
        <f>IF($B11="М",INDEX('Таблица подсчета баллов'!$A$6:$A$106,MATCH(H11,--'Таблица подсчета баллов'!$B$6:$B$106,0)),INDEX('Таблица подсчета баллов'!$A$6:$A$106,MATCH(H11,--'Таблица подсчета баллов'!$H$6:$H$106,0)))</f>
        <v>#N/A</v>
      </c>
      <c r="J11" s="24">
        <v>10</v>
      </c>
      <c r="K11" s="25" t="e">
        <f>IF($B11="М",INDEX('Таблица подсчета баллов'!$A$6:$A$106,MATCH(J11,--'Таблица подсчета баллов'!$F$6:$F$106,0)),INDEX('Таблица подсчета баллов'!$A$6:$A$106,MATCH(J11,--'Таблица подсчета баллов'!$L$6:$L$106,0)))</f>
        <v>#N/A</v>
      </c>
      <c r="L11" s="26">
        <v>85</v>
      </c>
      <c r="M11" s="25" t="e">
        <f>IF($B11="М",INDEX('Таблица подсчета баллов'!$A$6:$A$106,MATCH(L11,--'Таблица подсчета баллов'!$D$6:$D$106,0)),INDEX('Таблица подсчета баллов'!$A$6:$A$106,MATCH(L11,--'Таблица подсчета баллов'!$J$6:$J$106,0)))</f>
        <v>#N/A</v>
      </c>
      <c r="N11" s="27" t="e">
        <f t="shared" si="0"/>
        <v>#N/A</v>
      </c>
      <c r="P11">
        <f>IF(D11+5-($B11="Ж")*2&gt;=0,101-MATCH(1,INDEX((INDEX('Таблица подсчета баллов'!$B$6:$L$105,,($B11="Ж")*6+2)-D11&lt;=0)*(INDEX('Таблица подсчета баллов'!$B$6:$L$105,,($B11="Ж")*6+2)&lt;&gt;""),),),0)</f>
        <v>61</v>
      </c>
      <c r="R11">
        <f>IF(F11-1&gt;=0,101-MATCH(1,INDEX((INDEX('Таблица подсчета баллов'!$B$6:$L$105,,($B11="Ж")*6+4)-F11&lt;=0)*(INDEX('Таблица подсчета баллов'!$B$6:$L$105,,($B11="Ж")*6+4)&lt;&gt;""),),),0)</f>
        <v>40</v>
      </c>
      <c r="T11">
        <f>IF(H717-13-($B11="Ж")*0.3&lt;=0,101-MATCH(1,INDEX((INDEX('Таблица подсчета баллов'!$B$6:$L$105,,($B11="Ж")*6+1)-H11&gt;=0)*(INDEX('Таблица подсчета баллов'!$B$6:$L$105,,($B11="Ж")*6+1)&lt;&gt;""),),),0)</f>
        <v>100</v>
      </c>
      <c r="V11">
        <f>IF(J717-2+($B11="Ж")&lt;0,101-MATCH(1,INDEX((INDEX('Таблица подсчета баллов'!$B$6:$L$105,,($B11="Ж")*6+5)-J11&lt;=0)*(INDEX('Таблица подсчета баллов'!$B$6:$L$105,,($B11="Ж")*6+5)&lt;&gt;""),),),0)</f>
        <v>10</v>
      </c>
      <c r="X11">
        <f>IF(L11-90+($B11="Ж")*5&gt;=0,101-MATCH(1,INDEX((INDEX('Таблица подсчета баллов'!$B$6:$L$105,,($B11="Ж")*6+3)-L11&lt;=0)*(INDEX('Таблица подсчета баллов'!$B$6:$L$105,,($B11="Ж")*6+3)&lt;&gt;""),),),0)</f>
        <v>1</v>
      </c>
    </row>
    <row r="12" spans="1:24" ht="15.75" x14ac:dyDescent="0.25">
      <c r="A12" s="21">
        <v>6</v>
      </c>
      <c r="B12" s="28" t="s">
        <v>13</v>
      </c>
      <c r="C12" s="23"/>
      <c r="D12" s="24">
        <v>10</v>
      </c>
      <c r="E12" s="25" t="e">
        <f>IF($B12="М",IF(D12=0,19,INDEX('Таблица подсчета баллов'!$A$6:$A$106,MATCH(D12,--'Таблица подсчета баллов'!$C$6:$C$106,0))),IF(D12=0,11,INDEX('Таблица подсчета баллов'!$A$6:$A$106,MATCH(D12,--'Таблица подсчета баллов'!$I$6:$I$106,0))))</f>
        <v>#N/A</v>
      </c>
      <c r="F12" s="24">
        <v>2</v>
      </c>
      <c r="G12" s="25" t="e">
        <f>IF($B12="М",INDEX('Таблица подсчета баллов'!$A$6:$A$106,MATCH(F12,--'Таблица подсчета баллов'!$E$6:$E$106,0)),INDEX('Таблица подсчета баллов'!$A$6:$A$106,MATCH(F12,--'Таблица подсчета баллов'!$K$6:$K$106,0)))</f>
        <v>#N/A</v>
      </c>
      <c r="H12" s="24">
        <v>7</v>
      </c>
      <c r="I12" s="25" t="e">
        <f>IF($B12="М",INDEX('Таблица подсчета баллов'!$A$6:$A$106,MATCH(H12,--'Таблица подсчета баллов'!$B$6:$B$106,0)),INDEX('Таблица подсчета баллов'!$A$6:$A$106,MATCH(H12,--'Таблица подсчета баллов'!$H$6:$H$106,0)))</f>
        <v>#N/A</v>
      </c>
      <c r="J12" s="24">
        <v>11</v>
      </c>
      <c r="K12" s="25" t="e">
        <f>IF($B12="М",INDEX('Таблица подсчета баллов'!$A$6:$A$106,MATCH(J12,--'Таблица подсчета баллов'!$F$6:$F$106,0)),INDEX('Таблица подсчета баллов'!$A$6:$A$106,MATCH(J12,--'Таблица подсчета баллов'!$L$6:$L$106,0)))</f>
        <v>#N/A</v>
      </c>
      <c r="L12" s="26">
        <v>100</v>
      </c>
      <c r="M12" s="25" t="e">
        <f>IF($B12="М",INDEX('Таблица подсчета баллов'!$A$6:$A$106,MATCH(L12,--'Таблица подсчета баллов'!$D$6:$D$106,0)),INDEX('Таблица подсчета баллов'!$A$6:$A$106,MATCH(L12,--'Таблица подсчета баллов'!$J$6:$J$106,0)))</f>
        <v>#N/A</v>
      </c>
      <c r="N12" s="27" t="e">
        <f t="shared" si="0"/>
        <v>#N/A</v>
      </c>
      <c r="P12">
        <f>IF(D12+5-($B12="Ж")*2&gt;=0,101-MATCH(1,INDEX((INDEX('Таблица подсчета баллов'!$B$6:$L$105,,($B12="Ж")*6+2)-D12&lt;=0)*(INDEX('Таблица подсчета баллов'!$B$6:$L$105,,($B12="Ж")*6+2)&lt;&gt;""),),),0)</f>
        <v>61</v>
      </c>
      <c r="R12">
        <f>IF(F12-1&gt;=0,101-MATCH(1,INDEX((INDEX('Таблица подсчета баллов'!$B$6:$L$105,,($B12="Ж")*6+4)-F12&lt;=0)*(INDEX('Таблица подсчета баллов'!$B$6:$L$105,,($B12="Ж")*6+4)&lt;&gt;""),),),0)</f>
        <v>40</v>
      </c>
      <c r="T12">
        <f>IF(H718-13-($B12="Ж")*0.3&lt;=0,101-MATCH(1,INDEX((INDEX('Таблица подсчета баллов'!$B$6:$L$105,,($B12="Ж")*6+1)-H12&gt;=0)*(INDEX('Таблица подсчета баллов'!$B$6:$L$105,,($B12="Ж")*6+1)&lt;&gt;""),),),0)</f>
        <v>78</v>
      </c>
      <c r="V12">
        <f>IF(J718-2+($B12="Ж")&lt;0,101-MATCH(1,INDEX((INDEX('Таблица подсчета баллов'!$B$6:$L$105,,($B12="Ж")*6+5)-J12&lt;=0)*(INDEX('Таблица подсчета баллов'!$B$6:$L$105,,($B12="Ж")*6+5)&lt;&gt;""),),),0)</f>
        <v>11</v>
      </c>
      <c r="X12">
        <f>IF(L12-90+($B12="Ж")*5&gt;=0,101-MATCH(1,INDEX((INDEX('Таблица подсчета баллов'!$B$6:$L$105,,($B12="Ж")*6+3)-L12&lt;=0)*(INDEX('Таблица подсчета баллов'!$B$6:$L$105,,($B12="Ж")*6+3)&lt;&gt;""),),),0)</f>
        <v>16</v>
      </c>
    </row>
    <row r="13" spans="1:24" ht="15.75" x14ac:dyDescent="0.25">
      <c r="A13" s="21">
        <v>7</v>
      </c>
      <c r="B13" s="28" t="s">
        <v>13</v>
      </c>
      <c r="C13" s="23"/>
      <c r="D13" s="24">
        <v>10</v>
      </c>
      <c r="E13" s="25" t="e">
        <f>IF($B13="М",IF(D13=0,19,INDEX('Таблица подсчета баллов'!$A$6:$A$106,MATCH(D13,--'Таблица подсчета баллов'!$C$6:$C$106,0))),IF(D13=0,11,INDEX('Таблица подсчета баллов'!$A$6:$A$106,MATCH(D13,--'Таблица подсчета баллов'!$I$6:$I$106,0))))</f>
        <v>#N/A</v>
      </c>
      <c r="F13" s="24">
        <v>3</v>
      </c>
      <c r="G13" s="25" t="e">
        <f>IF($B13="М",INDEX('Таблица подсчета баллов'!$A$6:$A$106,MATCH(F13,--'Таблица подсчета баллов'!$E$6:$E$106,0)),INDEX('Таблица подсчета баллов'!$A$6:$A$106,MATCH(F13,--'Таблица подсчета баллов'!$K$6:$K$106,0)))</f>
        <v>#N/A</v>
      </c>
      <c r="H13" s="24">
        <v>8.1</v>
      </c>
      <c r="I13" s="25" t="e">
        <f>IF($B13="М",INDEX('Таблица подсчета баллов'!$A$6:$A$106,MATCH(H13,--'Таблица подсчета баллов'!$B$6:$B$106,0)),INDEX('Таблица подсчета баллов'!$A$6:$A$106,MATCH(H13,--'Таблица подсчета баллов'!$H$6:$H$106,0)))</f>
        <v>#N/A</v>
      </c>
      <c r="J13" s="24">
        <v>12</v>
      </c>
      <c r="K13" s="25" t="e">
        <f>IF($B13="М",INDEX('Таблица подсчета баллов'!$A$6:$A$106,MATCH(J13,--'Таблица подсчета баллов'!$F$6:$F$106,0)),INDEX('Таблица подсчета баллов'!$A$6:$A$106,MATCH(J13,--'Таблица подсчета баллов'!$L$6:$L$106,0)))</f>
        <v>#N/A</v>
      </c>
      <c r="L13" s="26">
        <v>200</v>
      </c>
      <c r="M13" s="25" t="e">
        <f>IF($B13="М",INDEX('Таблица подсчета баллов'!$A$6:$A$106,MATCH(L13,--'Таблица подсчета баллов'!$D$6:$D$106,0)),INDEX('Таблица подсчета баллов'!$A$6:$A$106,MATCH(L13,--'Таблица подсчета баллов'!$J$6:$J$106,0)))</f>
        <v>#N/A</v>
      </c>
      <c r="N13" s="27" t="e">
        <f t="shared" si="0"/>
        <v>#N/A</v>
      </c>
      <c r="P13">
        <f>IF(D13+5-($B13="Ж")*2&gt;=0,101-MATCH(1,INDEX((INDEX('Таблица подсчета баллов'!$B$6:$L$105,,($B13="Ж")*6+2)-D13&lt;=0)*(INDEX('Таблица подсчета баллов'!$B$6:$L$105,,($B13="Ж")*6+2)&lt;&gt;""),),),0)</f>
        <v>61</v>
      </c>
      <c r="R13">
        <f>IF(F13-1&gt;=0,101-MATCH(1,INDEX((INDEX('Таблица подсчета баллов'!$B$6:$L$105,,($B13="Ж")*6+4)-F13&lt;=0)*(INDEX('Таблица подсчета баллов'!$B$6:$L$105,,($B13="Ж")*6+4)&lt;&gt;""),),),0)</f>
        <v>60</v>
      </c>
      <c r="T13">
        <f>IF(H719-13-($B13="Ж")*0.3&lt;=0,101-MATCH(1,INDEX((INDEX('Таблица подсчета баллов'!$B$6:$L$105,,($B13="Ж")*6+1)-H13&gt;=0)*(INDEX('Таблица подсчета баллов'!$B$6:$L$105,,($B13="Ж")*6+1)&lt;&gt;""),),),0)</f>
        <v>67</v>
      </c>
      <c r="V13">
        <f>IF(J719-2+($B13="Ж")&lt;0,101-MATCH(1,INDEX((INDEX('Таблица подсчета баллов'!$B$6:$L$105,,($B13="Ж")*6+5)-J13&lt;=0)*(INDEX('Таблица подсчета баллов'!$B$6:$L$105,,($B13="Ж")*6+5)&lt;&gt;""),),),0)</f>
        <v>13</v>
      </c>
      <c r="X13">
        <f>IF(L13-90+($B13="Ж")*5&gt;=0,101-MATCH(1,INDEX((INDEX('Таблица подсчета баллов'!$B$6:$L$105,,($B13="Ж")*6+3)-L13&lt;=0)*(INDEX('Таблица подсчета баллов'!$B$6:$L$105,,($B13="Ж")*6+3)&lt;&gt;""),),),0)</f>
        <v>100</v>
      </c>
    </row>
    <row r="14" spans="1:24" ht="15.75" x14ac:dyDescent="0.25">
      <c r="A14" s="21">
        <v>8</v>
      </c>
      <c r="B14" s="28" t="s">
        <v>13</v>
      </c>
      <c r="C14" s="23"/>
      <c r="D14" s="24">
        <v>10</v>
      </c>
      <c r="E14" s="25" t="e">
        <f>IF($B14="М",IF(D14=0,19,INDEX('Таблица подсчета баллов'!$A$6:$A$106,MATCH(D14,--'Таблица подсчета баллов'!$C$6:$C$106,0))),IF(D14=0,11,INDEX('Таблица подсчета баллов'!$A$6:$A$106,MATCH(D14,--'Таблица подсчета баллов'!$I$6:$I$106,0))))</f>
        <v>#N/A</v>
      </c>
      <c r="F14" s="24">
        <v>4</v>
      </c>
      <c r="G14" s="25" t="e">
        <f>IF($B14="М",INDEX('Таблица подсчета баллов'!$A$6:$A$106,MATCH(F14,--'Таблица подсчета баллов'!$E$6:$E$106,0)),INDEX('Таблица подсчета баллов'!$A$6:$A$106,MATCH(F14,--'Таблица подсчета баллов'!$K$6:$K$106,0)))</f>
        <v>#N/A</v>
      </c>
      <c r="H14" s="24">
        <v>9.3000000000000007</v>
      </c>
      <c r="I14" s="25" t="e">
        <f>IF($B14="М",INDEX('Таблица подсчета баллов'!$A$6:$A$106,MATCH(H14,--'Таблица подсчета баллов'!$B$6:$B$106,0)),INDEX('Таблица подсчета баллов'!$A$6:$A$106,MATCH(H14,--'Таблица подсчета баллов'!$H$6:$H$106,0)))</f>
        <v>#N/A</v>
      </c>
      <c r="J14" s="24">
        <v>13</v>
      </c>
      <c r="K14" s="25" t="e">
        <f>IF($B14="М",INDEX('Таблица подсчета баллов'!$A$6:$A$106,MATCH(J14,--'Таблица подсчета баллов'!$F$6:$F$106,0)),INDEX('Таблица подсчета баллов'!$A$6:$A$106,MATCH(J14,--'Таблица подсчета баллов'!$L$6:$L$106,0)))</f>
        <v>#N/A</v>
      </c>
      <c r="L14" s="26">
        <v>144</v>
      </c>
      <c r="M14" s="25" t="e">
        <f>IF($B14="М",INDEX('Таблица подсчета баллов'!$A$6:$A$106,MATCH(L14,--'Таблица подсчета баллов'!$D$6:$D$106,0)),INDEX('Таблица подсчета баллов'!$A$6:$A$106,MATCH(L14,--'Таблица подсчета баллов'!$J$6:$J$106,0)))</f>
        <v>#N/A</v>
      </c>
      <c r="N14" s="27" t="e">
        <f t="shared" si="0"/>
        <v>#N/A</v>
      </c>
      <c r="P14">
        <f>IF(D14+5-($B14="Ж")*2&gt;=0,101-MATCH(1,INDEX((INDEX('Таблица подсчета баллов'!$B$6:$L$105,,($B14="Ж")*6+2)-D14&lt;=0)*(INDEX('Таблица подсчета баллов'!$B$6:$L$105,,($B14="Ж")*6+2)&lt;&gt;""),),),0)</f>
        <v>61</v>
      </c>
      <c r="R14">
        <f>IF(F14-1&gt;=0,101-MATCH(1,INDEX((INDEX('Таблица подсчета баллов'!$B$6:$L$105,,($B14="Ж")*6+4)-F14&lt;=0)*(INDEX('Таблица подсчета баллов'!$B$6:$L$105,,($B14="Ж")*6+4)&lt;&gt;""),),),0)</f>
        <v>75</v>
      </c>
      <c r="T14">
        <f>IF(H720-13-($B14="Ж")*0.3&lt;=0,101-MATCH(1,INDEX((INDEX('Таблица подсчета баллов'!$B$6:$L$105,,($B14="Ж")*6+1)-H14&gt;=0)*(INDEX('Таблица подсчета баллов'!$B$6:$L$105,,($B14="Ж")*6+1)&lt;&gt;""),),),0)</f>
        <v>61</v>
      </c>
      <c r="V14">
        <f>IF(J720-2+($B14="Ж")&lt;0,101-MATCH(1,INDEX((INDEX('Таблица подсчета баллов'!$B$6:$L$105,,($B14="Ж")*6+5)-J14&lt;=0)*(INDEX('Таблица подсчета баллов'!$B$6:$L$105,,($B14="Ж")*6+5)&lt;&gt;""),),),0)</f>
        <v>15</v>
      </c>
      <c r="X14">
        <f>IF(L14-90+($B14="Ж")*5&gt;=0,101-MATCH(1,INDEX((INDEX('Таблица подсчета баллов'!$B$6:$L$105,,($B14="Ж")*6+3)-L14&lt;=0)*(INDEX('Таблица подсчета баллов'!$B$6:$L$105,,($B14="Ж")*6+3)&lt;&gt;""),),),0)</f>
        <v>63</v>
      </c>
    </row>
    <row r="15" spans="1:24" ht="30" customHeight="1" x14ac:dyDescent="0.25">
      <c r="A15" s="5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9" t="e">
        <f>SUM(N7:N14)</f>
        <v>#N/A</v>
      </c>
    </row>
  </sheetData>
  <mergeCells count="3">
    <mergeCell ref="A1:N2"/>
    <mergeCell ref="A3:N4"/>
    <mergeCell ref="A15:M15"/>
  </mergeCells>
  <dataValidations disablePrompts="1" count="1">
    <dataValidation type="list" allowBlank="1" showInputMessage="1" showErrorMessage="1" sqref="D6 F6 H6 J6 L6">
      <formula1>Испытание</formula1>
      <formula2>0</formula2>
    </dataValidation>
  </dataValidations>
  <pageMargins left="0.7" right="0.7" top="0.75" bottom="0.75" header="0.511811023622047" footer="0.511811023622047"/>
  <pageSetup paperSize="9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operator="equal" allowBlank="1" showErrorMessage="1">
          <x14:formula1>
            <xm:f>'Таблица подсчета баллов'!$C$6:$C$105</xm:f>
          </x14:formula1>
          <x14:formula2>
            <xm:f>0</xm:f>
          </x14:formula2>
          <xm:sqref>D7:D14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Таблица подсчета баллов</vt:lpstr>
      <vt:lpstr>Протокол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dc:description/>
  <cp:lastModifiedBy>Michael Bliznuk</cp:lastModifiedBy>
  <cp:revision>2</cp:revision>
  <dcterms:created xsi:type="dcterms:W3CDTF">2023-03-03T09:36:00Z</dcterms:created>
  <dcterms:modified xsi:type="dcterms:W3CDTF">2023-03-03T16:01:58Z</dcterms:modified>
  <dc:language>ru-RU</dc:language>
</cp:coreProperties>
</file>