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F8" i="1"/>
  <c r="L14" i="1"/>
  <c r="L13" i="1"/>
  <c r="L12" i="1"/>
  <c r="L11" i="1"/>
  <c r="L9" i="1"/>
  <c r="L5" i="1"/>
  <c r="L2" i="1"/>
  <c r="L8" i="1" s="1"/>
  <c r="O6" i="1"/>
  <c r="O8" i="1" s="1"/>
  <c r="O25" i="1"/>
  <c r="L24" i="1"/>
  <c r="I24" i="1"/>
  <c r="L23" i="1"/>
  <c r="L22" i="1"/>
  <c r="I22" i="1"/>
  <c r="F22" i="1"/>
  <c r="F16" i="1" s="1"/>
  <c r="A22" i="1"/>
  <c r="L21" i="1"/>
  <c r="I21" i="1"/>
  <c r="F21" i="1"/>
  <c r="L20" i="1"/>
  <c r="L19" i="1"/>
  <c r="L18" i="1"/>
  <c r="I17" i="1"/>
  <c r="L17" i="1" s="1"/>
  <c r="A16" i="1"/>
  <c r="I15" i="1"/>
  <c r="F15" i="1"/>
  <c r="I11" i="1"/>
  <c r="L10" i="1"/>
  <c r="A8" i="1"/>
  <c r="F26" i="1" s="1"/>
  <c r="I6" i="1"/>
  <c r="I5" i="1"/>
  <c r="I8" i="1" s="1"/>
  <c r="L4" i="1"/>
  <c r="L3" i="1"/>
  <c r="O16" i="1" l="1"/>
  <c r="O22" i="1"/>
  <c r="O26" i="1"/>
  <c r="L16" i="1"/>
  <c r="L26" i="1"/>
  <c r="I26" i="1"/>
  <c r="I16" i="1"/>
</calcChain>
</file>

<file path=xl/sharedStrings.xml><?xml version="1.0" encoding="utf-8"?>
<sst xmlns="http://schemas.openxmlformats.org/spreadsheetml/2006/main" count="61" uniqueCount="16">
  <si>
    <t>Судно</t>
  </si>
  <si>
    <t>Рейс</t>
  </si>
  <si>
    <t>Тип рейса</t>
  </si>
  <si>
    <t>Начало</t>
  </si>
  <si>
    <t>Конец</t>
  </si>
  <si>
    <t>Кол-во дней</t>
  </si>
  <si>
    <t>СЧ</t>
  </si>
  <si>
    <t>ТЧ</t>
  </si>
  <si>
    <t>офф-хайр</t>
  </si>
  <si>
    <t>ДД</t>
  </si>
  <si>
    <t>Тип рейса на конец</t>
  </si>
  <si>
    <t>Тип рейса на начало</t>
  </si>
  <si>
    <t>А</t>
  </si>
  <si>
    <t>К</t>
  </si>
  <si>
    <t>Б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</si>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</sst>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"/>
    <numFmt numFmtId="167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2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 wrapText="1"/>
    </xf>
    <xf numFmtId="0" fontId="4" fillId="0" borderId="0" xfId="2" applyFont="1"/>
    <xf numFmtId="14" fontId="4" fillId="0" borderId="0" xfId="2" applyNumberFormat="1" applyFont="1"/>
    <xf numFmtId="165" fontId="3" fillId="0" borderId="0" xfId="3" applyNumberFormat="1" applyFont="1"/>
    <xf numFmtId="14" fontId="5" fillId="0" borderId="0" xfId="2" applyNumberFormat="1" applyFont="1" applyAlignment="1">
      <alignment vertical="top"/>
    </xf>
    <xf numFmtId="165" fontId="3" fillId="0" borderId="0" xfId="3" applyNumberFormat="1" applyFont="1" applyAlignment="1">
      <alignment horizontal="right"/>
    </xf>
    <xf numFmtId="165" fontId="3" fillId="0" borderId="0" xfId="3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0" fontId="4" fillId="0" borderId="0" xfId="2" applyFont="1" applyFill="1"/>
    <xf numFmtId="167" fontId="3" fillId="0" borderId="0" xfId="2" applyNumberFormat="1" applyFont="1" applyBorder="1"/>
    <xf numFmtId="0" fontId="3" fillId="0" borderId="2" xfId="2" applyFont="1" applyBorder="1"/>
    <xf numFmtId="0" fontId="3" fillId="0" borderId="2" xfId="2" applyFont="1" applyFill="1" applyBorder="1"/>
    <xf numFmtId="14" fontId="3" fillId="0" borderId="2" xfId="2" applyNumberFormat="1" applyFont="1" applyBorder="1"/>
    <xf numFmtId="165" fontId="3" fillId="0" borderId="2" xfId="3" applyNumberFormat="1" applyFont="1" applyBorder="1"/>
    <xf numFmtId="14" fontId="4" fillId="0" borderId="0" xfId="2" applyNumberFormat="1" applyFont="1" applyFill="1"/>
    <xf numFmtId="165" fontId="3" fillId="0" borderId="0" xfId="3" applyNumberFormat="1" applyFont="1" applyFill="1"/>
    <xf numFmtId="14" fontId="5" fillId="0" borderId="0" xfId="2" applyNumberFormat="1" applyFont="1" applyFill="1" applyAlignment="1">
      <alignment vertical="top"/>
    </xf>
    <xf numFmtId="165" fontId="3" fillId="0" borderId="0" xfId="3" applyNumberFormat="1" applyFont="1" applyBorder="1"/>
    <xf numFmtId="166" fontId="3" fillId="0" borderId="0" xfId="0" applyNumberFormat="1" applyFont="1" applyFill="1" applyAlignment="1">
      <alignment horizontal="right"/>
    </xf>
    <xf numFmtId="0" fontId="4" fillId="0" borderId="0" xfId="2" applyFont="1" applyAlignment="1">
      <alignment horizontal="left"/>
    </xf>
    <xf numFmtId="14" fontId="3" fillId="0" borderId="0" xfId="2" applyNumberFormat="1" applyFont="1" applyBorder="1"/>
    <xf numFmtId="14" fontId="4" fillId="0" borderId="0" xfId="2" applyNumberFormat="1" applyFont="1" applyBorder="1"/>
    <xf numFmtId="165" fontId="3" fillId="0" borderId="3" xfId="1" applyNumberFormat="1" applyFont="1" applyBorder="1" applyAlignment="1">
      <alignment horizontal="center"/>
    </xf>
    <xf numFmtId="0" fontId="0" fillId="3" borderId="0" xfId="0" applyFill="1"/>
  </cellXfs>
  <cellStyles count="4">
    <cellStyle name="Comma" xfId="1" builtinId="3"/>
    <cellStyle name="Comma 2" xf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60" zoomScaleNormal="60" workbookViewId="0">
      <selection activeCell="Q1" sqref="Q1"/>
    </sheetView>
  </sheetViews>
  <sheetFormatPr defaultRowHeight="14.5" x14ac:dyDescent="0.35"/>
  <cols>
    <col min="1" max="1" width="13.90625" bestFit="1" customWidth="1"/>
    <col min="2" max="2" width="8.6328125" customWidth="1"/>
    <col min="3" max="3" width="9.90625" bestFit="1" customWidth="1"/>
    <col min="4" max="15" width="11.08984375" customWidth="1"/>
    <col min="17" max="17" width="22.08984375" customWidth="1"/>
    <col min="18" max="18" width="23.08984375" customWidth="1"/>
  </cols>
  <sheetData>
    <row r="1" spans="1:18" ht="26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3</v>
      </c>
      <c r="H1" s="2" t="s">
        <v>4</v>
      </c>
      <c r="I1" s="3" t="s">
        <v>5</v>
      </c>
      <c r="J1" s="2" t="s">
        <v>3</v>
      </c>
      <c r="K1" s="2" t="s">
        <v>4</v>
      </c>
      <c r="L1" s="3" t="s">
        <v>5</v>
      </c>
      <c r="M1" s="2" t="s">
        <v>3</v>
      </c>
      <c r="N1" s="2" t="s">
        <v>4</v>
      </c>
      <c r="O1" s="3" t="s">
        <v>5</v>
      </c>
      <c r="Q1" s="25" t="s">
        <v>10</v>
      </c>
      <c r="R1" s="25" t="s">
        <v>11</v>
      </c>
    </row>
    <row r="2" spans="1:18" x14ac:dyDescent="0.35">
      <c r="A2" s="4" t="s">
        <v>12</v>
      </c>
      <c r="B2" s="4">
        <v>1</v>
      </c>
      <c r="C2" s="4" t="s">
        <v>6</v>
      </c>
      <c r="D2" s="5"/>
      <c r="E2" s="5"/>
      <c r="F2" s="4"/>
      <c r="G2" s="5"/>
      <c r="H2" s="5"/>
      <c r="I2" s="6"/>
      <c r="J2" s="7">
        <v>44562.354166666664</v>
      </c>
      <c r="K2" s="7">
        <v>44569.341666666667</v>
      </c>
      <c r="L2" s="8">
        <f>K2-J2</f>
        <v>6.9875000000029104</v>
      </c>
      <c r="M2" s="5"/>
      <c r="N2" s="5"/>
      <c r="O2" s="6"/>
    </row>
    <row r="3" spans="1:18" x14ac:dyDescent="0.35">
      <c r="A3" s="4" t="s">
        <v>12</v>
      </c>
      <c r="B3" s="4">
        <v>2</v>
      </c>
      <c r="C3" s="4" t="s">
        <v>6</v>
      </c>
      <c r="D3" s="5"/>
      <c r="E3" s="5"/>
      <c r="F3" s="4"/>
      <c r="G3" s="5"/>
      <c r="H3" s="5"/>
      <c r="I3" s="6"/>
      <c r="J3" s="7">
        <v>44569.341666666667</v>
      </c>
      <c r="K3" s="7">
        <v>44588.583333333336</v>
      </c>
      <c r="L3" s="8">
        <f>K3-J3</f>
        <v>19.241666666668607</v>
      </c>
      <c r="M3" s="5"/>
      <c r="N3" s="5"/>
      <c r="O3" s="6"/>
    </row>
    <row r="4" spans="1:18" x14ac:dyDescent="0.35">
      <c r="A4" s="4" t="s">
        <v>12</v>
      </c>
      <c r="B4" s="4">
        <v>3</v>
      </c>
      <c r="C4" s="4" t="s">
        <v>6</v>
      </c>
      <c r="D4" s="5"/>
      <c r="E4" s="5"/>
      <c r="F4" s="4"/>
      <c r="G4" s="5"/>
      <c r="H4" s="5"/>
      <c r="I4" s="6"/>
      <c r="J4" s="7">
        <v>44588.583333333336</v>
      </c>
      <c r="K4" s="7">
        <v>44625.75</v>
      </c>
      <c r="L4" s="9">
        <f>K4-J4</f>
        <v>37.166666666664241</v>
      </c>
      <c r="M4" s="5"/>
      <c r="N4" s="5"/>
      <c r="O4" s="6"/>
    </row>
    <row r="5" spans="1:18" x14ac:dyDescent="0.35">
      <c r="A5" s="4" t="s">
        <v>12</v>
      </c>
      <c r="B5" s="4">
        <v>4</v>
      </c>
      <c r="C5" s="4" t="s">
        <v>6</v>
      </c>
      <c r="D5" s="5"/>
      <c r="E5" s="5"/>
      <c r="F5" s="4"/>
      <c r="G5" s="5">
        <v>44648.215277777803</v>
      </c>
      <c r="H5" s="5">
        <v>44657.729166666701</v>
      </c>
      <c r="I5" s="8">
        <f>H5-G5</f>
        <v>9.5138888888977817</v>
      </c>
      <c r="J5" s="7">
        <v>44625.75</v>
      </c>
      <c r="K5" s="7">
        <v>44713.4</v>
      </c>
      <c r="L5" s="9">
        <f>K5-J5</f>
        <v>87.650000000001455</v>
      </c>
      <c r="M5" s="5"/>
      <c r="N5" s="5"/>
      <c r="O5" s="6"/>
    </row>
    <row r="6" spans="1:18" x14ac:dyDescent="0.35">
      <c r="A6" s="4" t="s">
        <v>12</v>
      </c>
      <c r="B6" s="4">
        <v>6</v>
      </c>
      <c r="C6" s="11" t="s">
        <v>7</v>
      </c>
      <c r="D6" s="5"/>
      <c r="E6" s="5"/>
      <c r="F6" s="12"/>
      <c r="G6" s="5">
        <v>44924.041666666701</v>
      </c>
      <c r="H6" s="5">
        <v>44924.4375</v>
      </c>
      <c r="I6" s="8">
        <f>H6-G6</f>
        <v>0.39583333329937886</v>
      </c>
      <c r="J6" s="7"/>
      <c r="K6" s="7"/>
      <c r="L6" s="8"/>
      <c r="M6" s="5">
        <v>44713.4</v>
      </c>
      <c r="N6" s="5">
        <v>44896.4</v>
      </c>
      <c r="O6" s="20">
        <f>N6-M6</f>
        <v>183</v>
      </c>
    </row>
    <row r="7" spans="1:18" x14ac:dyDescent="0.35">
      <c r="A7" s="4" t="s">
        <v>12</v>
      </c>
      <c r="B7" s="4">
        <v>5</v>
      </c>
      <c r="C7" s="4" t="s">
        <v>8</v>
      </c>
      <c r="D7" s="5"/>
      <c r="E7" s="5"/>
      <c r="F7" s="4"/>
      <c r="G7" s="5"/>
      <c r="H7" s="5"/>
      <c r="I7" s="8"/>
      <c r="J7" s="7"/>
      <c r="K7" s="7"/>
      <c r="L7" s="9"/>
      <c r="M7" s="5"/>
      <c r="N7" s="5"/>
      <c r="O7" s="6"/>
    </row>
    <row r="8" spans="1:18" x14ac:dyDescent="0.35">
      <c r="A8" s="13" t="str">
        <f>A5</f>
        <v>А</v>
      </c>
      <c r="B8" s="13"/>
      <c r="C8" s="14"/>
      <c r="D8" s="15"/>
      <c r="E8" s="15"/>
      <c r="F8" s="16">
        <f>SUMIF($A$2:$A7,$A7,F2:F7)</f>
        <v>0</v>
      </c>
      <c r="G8" s="15"/>
      <c r="H8" s="15"/>
      <c r="I8" s="16">
        <f>SUMIF($A$2:$A7,$A7,$I$2:I7)</f>
        <v>9.9097222221971606</v>
      </c>
      <c r="J8" s="15"/>
      <c r="K8" s="15"/>
      <c r="L8" s="16">
        <f>SUMIF($A$2:$A7,$A7,$L$2:L7)</f>
        <v>151.04583333333721</v>
      </c>
      <c r="M8" s="15"/>
      <c r="N8" s="15"/>
      <c r="O8" s="16">
        <f>SUMIF($A$2:$A7,$A7,$O$2:O7)</f>
        <v>183</v>
      </c>
      <c r="Q8" s="26" t="s">
        <v>7</v>
      </c>
      <c r="R8" s="26" t="s">
        <v>6</v>
      </c>
    </row>
    <row r="9" spans="1:18" x14ac:dyDescent="0.35">
      <c r="A9" s="4" t="s">
        <v>13</v>
      </c>
      <c r="B9" s="4">
        <v>1</v>
      </c>
      <c r="C9" s="11" t="s">
        <v>6</v>
      </c>
      <c r="D9" s="5"/>
      <c r="E9" s="5"/>
      <c r="F9" s="4"/>
      <c r="G9" s="5"/>
      <c r="H9" s="5"/>
      <c r="I9" s="6"/>
      <c r="J9" s="7">
        <v>44562.354166666664</v>
      </c>
      <c r="K9" s="7">
        <v>44584.041666666664</v>
      </c>
      <c r="L9" s="9">
        <f>K9-J9</f>
        <v>21.6875</v>
      </c>
      <c r="M9" s="5"/>
      <c r="N9" s="5"/>
      <c r="O9" s="6"/>
    </row>
    <row r="10" spans="1:18" x14ac:dyDescent="0.35">
      <c r="A10" s="4" t="s">
        <v>13</v>
      </c>
      <c r="B10" s="4">
        <v>2</v>
      </c>
      <c r="C10" s="11" t="s">
        <v>6</v>
      </c>
      <c r="D10" s="5"/>
      <c r="E10" s="5"/>
      <c r="F10" s="4"/>
      <c r="G10" s="5"/>
      <c r="H10" s="5"/>
      <c r="I10" s="8"/>
      <c r="J10" s="7">
        <v>44584.041666666664</v>
      </c>
      <c r="K10" s="7">
        <v>44605.583333333336</v>
      </c>
      <c r="L10" s="9">
        <f>K10-J10</f>
        <v>21.541666666671517</v>
      </c>
      <c r="M10" s="5"/>
      <c r="N10" s="5"/>
      <c r="O10" s="6"/>
    </row>
    <row r="11" spans="1:18" x14ac:dyDescent="0.35">
      <c r="A11" s="4" t="s">
        <v>13</v>
      </c>
      <c r="B11" s="4">
        <v>3</v>
      </c>
      <c r="C11" s="11" t="s">
        <v>6</v>
      </c>
      <c r="D11" s="5"/>
      <c r="E11" s="5"/>
      <c r="F11" s="4"/>
      <c r="G11" s="5">
        <v>44667.395833333299</v>
      </c>
      <c r="H11" s="5">
        <v>44715.000694444403</v>
      </c>
      <c r="I11" s="8">
        <f>H11-G11</f>
        <v>47.604861111103673</v>
      </c>
      <c r="J11" s="7">
        <v>44662.166666666664</v>
      </c>
      <c r="K11" s="7">
        <v>44766.5</v>
      </c>
      <c r="L11" s="9">
        <f t="shared" ref="L11:L14" si="0">K11-J11</f>
        <v>104.33333333333576</v>
      </c>
      <c r="M11" s="5"/>
      <c r="N11" s="5"/>
      <c r="O11" s="6"/>
    </row>
    <row r="12" spans="1:18" x14ac:dyDescent="0.35">
      <c r="A12" s="11" t="s">
        <v>13</v>
      </c>
      <c r="B12" s="11">
        <v>4</v>
      </c>
      <c r="C12" s="11" t="s">
        <v>6</v>
      </c>
      <c r="D12" s="17"/>
      <c r="E12" s="17"/>
      <c r="F12" s="11"/>
      <c r="G12" s="17"/>
      <c r="H12" s="17"/>
      <c r="I12" s="18"/>
      <c r="J12" s="19">
        <v>44766.395833333336</v>
      </c>
      <c r="K12" s="19">
        <v>44844.5</v>
      </c>
      <c r="L12" s="9">
        <f t="shared" si="0"/>
        <v>78.104166666664241</v>
      </c>
      <c r="M12" s="17"/>
      <c r="N12" s="17"/>
      <c r="O12" s="18"/>
    </row>
    <row r="13" spans="1:18" x14ac:dyDescent="0.35">
      <c r="A13" s="4" t="s">
        <v>13</v>
      </c>
      <c r="B13" s="4">
        <v>5</v>
      </c>
      <c r="C13" s="11" t="s">
        <v>6</v>
      </c>
      <c r="D13" s="5"/>
      <c r="E13" s="5"/>
      <c r="F13" s="4"/>
      <c r="G13" s="5"/>
      <c r="H13" s="5"/>
      <c r="I13" s="6"/>
      <c r="J13" s="7">
        <v>44844.5</v>
      </c>
      <c r="K13" s="7">
        <v>44898.8125</v>
      </c>
      <c r="L13" s="9">
        <f t="shared" si="0"/>
        <v>54.3125</v>
      </c>
      <c r="M13" s="5"/>
      <c r="N13" s="5"/>
      <c r="O13" s="6"/>
    </row>
    <row r="14" spans="1:18" x14ac:dyDescent="0.35">
      <c r="A14" s="4" t="s">
        <v>13</v>
      </c>
      <c r="B14" s="4">
        <v>6</v>
      </c>
      <c r="C14" s="11" t="s">
        <v>6</v>
      </c>
      <c r="D14" s="5"/>
      <c r="E14" s="5"/>
      <c r="F14" s="4"/>
      <c r="G14" s="5"/>
      <c r="H14" s="5"/>
      <c r="I14" s="8"/>
      <c r="J14" s="7">
        <v>44898.8125</v>
      </c>
      <c r="K14" s="7">
        <v>44950.833333333336</v>
      </c>
      <c r="L14" s="9">
        <f t="shared" si="0"/>
        <v>52.020833333335759</v>
      </c>
      <c r="M14" s="5"/>
      <c r="N14" s="5"/>
      <c r="O14" s="6"/>
    </row>
    <row r="15" spans="1:18" x14ac:dyDescent="0.35">
      <c r="A15" s="4" t="s">
        <v>13</v>
      </c>
      <c r="B15" s="4">
        <v>2</v>
      </c>
      <c r="C15" s="11" t="s">
        <v>9</v>
      </c>
      <c r="D15" s="5">
        <v>44621.266666666699</v>
      </c>
      <c r="E15" s="5">
        <v>44661.979166666701</v>
      </c>
      <c r="F15" s="21">
        <f>E15-D15</f>
        <v>40.712500000001455</v>
      </c>
      <c r="G15" s="5">
        <v>44605.583333333299</v>
      </c>
      <c r="H15" s="5">
        <v>44621.266666666699</v>
      </c>
      <c r="I15" s="8">
        <f>H15-G15</f>
        <v>15.683333333399787</v>
      </c>
      <c r="J15" s="7"/>
      <c r="K15" s="7"/>
      <c r="L15" s="8"/>
      <c r="M15" s="5"/>
      <c r="N15" s="5"/>
      <c r="O15" s="6"/>
    </row>
    <row r="16" spans="1:18" x14ac:dyDescent="0.35">
      <c r="A16" s="13" t="str">
        <f>A15</f>
        <v>К</v>
      </c>
      <c r="B16" s="13"/>
      <c r="C16" s="14"/>
      <c r="D16" s="15"/>
      <c r="E16" s="15"/>
      <c r="F16" s="16">
        <f ca="1">SUMIF($A$2:$A15,$A15,F10:F15)</f>
        <v>14.125694444395776</v>
      </c>
      <c r="G16" s="15"/>
      <c r="H16" s="15"/>
      <c r="I16" s="16">
        <f>SUMIF($A$2:$A15,$A15,$I$2:I15)</f>
        <v>63.288194444503461</v>
      </c>
      <c r="J16" s="15"/>
      <c r="K16" s="15"/>
      <c r="L16" s="16">
        <f ca="1">SUMIF($A$2:$A15,$A15,L10:L15)</f>
        <v>-60.209027777811571</v>
      </c>
      <c r="M16" s="15"/>
      <c r="N16" s="15"/>
      <c r="O16" s="16">
        <f>SUMIF($A$2:$A15,$A15,$O$2:O15)</f>
        <v>0</v>
      </c>
      <c r="Q16" s="26"/>
      <c r="R16" s="26"/>
    </row>
    <row r="17" spans="1:18" x14ac:dyDescent="0.35">
      <c r="A17" s="4" t="s">
        <v>14</v>
      </c>
      <c r="B17" s="4">
        <v>3</v>
      </c>
      <c r="C17" s="11" t="s">
        <v>6</v>
      </c>
      <c r="D17" s="5"/>
      <c r="E17" s="5"/>
      <c r="F17" s="4"/>
      <c r="G17" s="5">
        <v>44598.333333333299</v>
      </c>
      <c r="H17" s="5">
        <v>44697.5</v>
      </c>
      <c r="I17" s="8">
        <f>H17-G17</f>
        <v>99.166666666700621</v>
      </c>
      <c r="J17" s="7">
        <v>44592.167361111111</v>
      </c>
      <c r="K17" s="7">
        <v>44766.395833333336</v>
      </c>
      <c r="L17" s="10">
        <f>K17-J17-I17</f>
        <v>75.061805555524188</v>
      </c>
      <c r="M17" s="5"/>
      <c r="N17" s="5"/>
      <c r="O17" s="6"/>
    </row>
    <row r="18" spans="1:18" x14ac:dyDescent="0.35">
      <c r="A18" s="4" t="s">
        <v>14</v>
      </c>
      <c r="B18" s="4">
        <v>2</v>
      </c>
      <c r="C18" s="11" t="s">
        <v>6</v>
      </c>
      <c r="D18" s="5"/>
      <c r="E18" s="5"/>
      <c r="F18" s="4"/>
      <c r="G18" s="5"/>
      <c r="H18" s="5"/>
      <c r="I18" s="6"/>
      <c r="J18" s="7">
        <v>44766.395833333336</v>
      </c>
      <c r="K18" s="7">
        <v>44841.375</v>
      </c>
      <c r="L18" s="9">
        <f>K18-J18</f>
        <v>74.979166666664241</v>
      </c>
      <c r="M18" s="5"/>
      <c r="N18" s="5"/>
      <c r="O18" s="6"/>
    </row>
    <row r="19" spans="1:18" x14ac:dyDescent="0.35">
      <c r="A19" s="4" t="s">
        <v>14</v>
      </c>
      <c r="B19" s="4">
        <v>1</v>
      </c>
      <c r="C19" s="11" t="s">
        <v>6</v>
      </c>
      <c r="D19" s="5"/>
      <c r="E19" s="5"/>
      <c r="F19" s="4"/>
      <c r="G19" s="5"/>
      <c r="H19" s="5"/>
      <c r="I19" s="8"/>
      <c r="J19" s="7">
        <v>44841.375</v>
      </c>
      <c r="K19" s="7">
        <v>44904.458333333336</v>
      </c>
      <c r="L19" s="9">
        <f>K19-J19</f>
        <v>63.083333333335759</v>
      </c>
      <c r="M19" s="5"/>
      <c r="N19" s="5"/>
      <c r="O19" s="6"/>
    </row>
    <row r="20" spans="1:18" x14ac:dyDescent="0.35">
      <c r="A20" s="4" t="s">
        <v>14</v>
      </c>
      <c r="B20" s="4">
        <v>4</v>
      </c>
      <c r="C20" s="11" t="s">
        <v>6</v>
      </c>
      <c r="D20" s="5"/>
      <c r="E20" s="5"/>
      <c r="F20" s="4"/>
      <c r="G20" s="5"/>
      <c r="H20" s="5"/>
      <c r="I20" s="8"/>
      <c r="J20" s="7">
        <v>44904.458333333336</v>
      </c>
      <c r="K20" s="7">
        <v>44948.416666666664</v>
      </c>
      <c r="L20" s="20">
        <f>$C$60-J20</f>
        <v>-44904.458333333336</v>
      </c>
      <c r="M20" s="5"/>
      <c r="N20" s="5"/>
      <c r="O20" s="6"/>
    </row>
    <row r="21" spans="1:18" x14ac:dyDescent="0.35">
      <c r="A21" s="4" t="s">
        <v>14</v>
      </c>
      <c r="B21" s="4">
        <v>1</v>
      </c>
      <c r="C21" s="11" t="s">
        <v>8</v>
      </c>
      <c r="D21" s="5">
        <v>44578.041666666701</v>
      </c>
      <c r="E21" s="5">
        <v>44592.167361111096</v>
      </c>
      <c r="F21" s="8">
        <f>E21-D21</f>
        <v>14.125694444395776</v>
      </c>
      <c r="G21" s="5">
        <v>44559.166666666701</v>
      </c>
      <c r="H21" s="5">
        <v>44578.041666666701</v>
      </c>
      <c r="I21" s="21">
        <f>H21-$B$60</f>
        <v>44578.041666666701</v>
      </c>
      <c r="J21" s="7"/>
      <c r="K21" s="7"/>
      <c r="L21" s="9">
        <f>K21-J21</f>
        <v>0</v>
      </c>
      <c r="M21" s="5"/>
      <c r="N21" s="5"/>
      <c r="O21" s="6"/>
    </row>
    <row r="22" spans="1:18" x14ac:dyDescent="0.35">
      <c r="A22" s="13" t="str">
        <f>A19</f>
        <v>Б</v>
      </c>
      <c r="B22" s="13"/>
      <c r="C22" s="14"/>
      <c r="D22" s="15"/>
      <c r="E22" s="15"/>
      <c r="F22" s="16">
        <f>SUMIF($C21:$C$62,A19,F21:F$62)</f>
        <v>0</v>
      </c>
      <c r="G22" s="15"/>
      <c r="H22" s="15"/>
      <c r="I22" s="16">
        <f>SUMIF($C21:$C$62,A19,I21:I$62)</f>
        <v>0</v>
      </c>
      <c r="J22" s="15"/>
      <c r="K22" s="15"/>
      <c r="L22" s="16">
        <f>SUMIF($C21:$C$62,A19,L21:L$62)</f>
        <v>0</v>
      </c>
      <c r="M22" s="15"/>
      <c r="N22" s="15"/>
      <c r="O22" s="16">
        <f>SUMIF($A$2:$A21,$A21,$O$2:O21)</f>
        <v>0</v>
      </c>
      <c r="Q22" s="26"/>
      <c r="R22" s="26"/>
    </row>
    <row r="23" spans="1:18" x14ac:dyDescent="0.35">
      <c r="A23" s="22" t="s">
        <v>15</v>
      </c>
      <c r="B23" s="4">
        <v>2</v>
      </c>
      <c r="C23" s="4" t="s">
        <v>6</v>
      </c>
      <c r="D23" s="5"/>
      <c r="E23" s="5"/>
      <c r="F23" s="12"/>
      <c r="G23" s="23"/>
      <c r="H23" s="23"/>
      <c r="I23" s="20"/>
      <c r="J23" s="24">
        <v>44560.541666666664</v>
      </c>
      <c r="K23" s="24">
        <v>44631.125</v>
      </c>
      <c r="L23" s="8">
        <f>K23-$B$60</f>
        <v>44631.125</v>
      </c>
      <c r="M23" s="23"/>
      <c r="N23" s="23"/>
      <c r="O23" s="20"/>
    </row>
    <row r="24" spans="1:18" x14ac:dyDescent="0.35">
      <c r="A24" s="22" t="s">
        <v>15</v>
      </c>
      <c r="B24" s="4">
        <v>2</v>
      </c>
      <c r="C24" s="4" t="s">
        <v>6</v>
      </c>
      <c r="D24" s="5"/>
      <c r="E24" s="5"/>
      <c r="F24" s="4"/>
      <c r="G24" s="5">
        <v>44653.270833333299</v>
      </c>
      <c r="H24" s="5">
        <v>44653.270833333299</v>
      </c>
      <c r="I24" s="9">
        <f>H24-G24</f>
        <v>0</v>
      </c>
      <c r="J24" s="7">
        <v>44631.125</v>
      </c>
      <c r="K24" s="7">
        <v>44731.9375</v>
      </c>
      <c r="L24" s="9">
        <f>K24-J24-I24</f>
        <v>100.8125</v>
      </c>
      <c r="M24" s="5"/>
      <c r="N24" s="5"/>
      <c r="O24" s="6"/>
    </row>
    <row r="25" spans="1:18" x14ac:dyDescent="0.35">
      <c r="A25" s="22" t="s">
        <v>15</v>
      </c>
      <c r="B25" s="4">
        <v>1</v>
      </c>
      <c r="C25" s="4" t="s">
        <v>7</v>
      </c>
      <c r="D25" s="5"/>
      <c r="E25" s="5"/>
      <c r="F25" s="4"/>
      <c r="G25" s="5"/>
      <c r="H25" s="5"/>
      <c r="I25" s="6"/>
      <c r="J25" s="7"/>
      <c r="K25" s="7"/>
      <c r="L25" s="8"/>
      <c r="M25" s="5">
        <v>44731.9375</v>
      </c>
      <c r="N25" s="5">
        <v>44918.665543981479</v>
      </c>
      <c r="O25" s="20">
        <f>N25-M25</f>
        <v>186.72804398147855</v>
      </c>
    </row>
    <row r="26" spans="1:18" x14ac:dyDescent="0.35">
      <c r="A26" s="13" t="str">
        <f>A25</f>
        <v>Л</v>
      </c>
      <c r="B26" s="13"/>
      <c r="C26" s="14"/>
      <c r="D26" s="15"/>
      <c r="E26" s="15"/>
      <c r="F26" s="16">
        <f>SUMIF($A$2:$A25,$A25,F$2:$O25)</f>
        <v>0</v>
      </c>
      <c r="G26" s="15"/>
      <c r="H26" s="15"/>
      <c r="I26" s="16">
        <f>SUMIF($A$2:$A25,$A25,I$2:$O25)</f>
        <v>0</v>
      </c>
      <c r="J26" s="15"/>
      <c r="K26" s="15"/>
      <c r="L26" s="16">
        <f>SUMIF($A$2:$A25,$A25,L$2:$O25)</f>
        <v>44731.9375</v>
      </c>
      <c r="M26" s="15"/>
      <c r="N26" s="15"/>
      <c r="O26" s="16">
        <f>SUMIF($A$2:$A25,$A25,$O$2:O25)</f>
        <v>186.72804398147855</v>
      </c>
      <c r="Q26" s="26"/>
      <c r="R26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2023-02-27T17:40:18Z</dcterms:modified>
</cp:coreProperties>
</file>