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255B29-4F63-4FB5-910D-75512276BC94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Данные" sheetId="5" r:id="rId1"/>
    <sheet name="Счет" sheetId="1" r:id="rId2"/>
    <sheet name="Накладная" sheetId="2" r:id="rId3"/>
    <sheet name="Счет на оплату" sheetId="4" r:id="rId4"/>
  </sheets>
  <definedNames>
    <definedName name="_xlnm.Print_Titles" localSheetId="2">Накладная!$21:$23</definedName>
    <definedName name="_xlnm.Print_Titles" localSheetId="1">Счет!$23:$25</definedName>
    <definedName name="_xlnm.Print_Area" localSheetId="3">'Счет на оплату'!$A$1:$AK$48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3" i="2" l="1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27" i="4"/>
  <c r="AE42" i="4" l="1"/>
  <c r="AL39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24" i="2"/>
  <c r="AB39" i="2"/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6" i="1"/>
  <c r="F41" i="1" l="1"/>
  <c r="I26" i="1" s="1" a="1"/>
  <c r="I26" i="1" s="1"/>
  <c r="N16" i="4"/>
  <c r="A16" i="4"/>
  <c r="AT13" i="2"/>
  <c r="F14" i="1"/>
  <c r="A14" i="1"/>
  <c r="E1" i="1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<sst xmlns="http://schemas.openxmlformats.org/spreadsheetml/2006/main" count="428" uniqueCount="131">
  <si>
    <t>Дата оборота по реализации:</t>
  </si>
  <si>
    <t>13.10.2015 0:00:00</t>
  </si>
  <si>
    <t>Договор (контракт) на поставку товаров (работ, услуг): Без договора</t>
  </si>
  <si>
    <t>Условия оплаты по договору (контракту): безналичный расчет</t>
  </si>
  <si>
    <t>государство, регион, область, город, район</t>
  </si>
  <si>
    <t>Поставка товаров (работ,услуг) осуществлена по доверенности: Без доверенности</t>
  </si>
  <si>
    <t>Способ отправления: самовывоз</t>
  </si>
  <si>
    <t>(БИН, наименование и адрес)</t>
  </si>
  <si>
    <t>№ п/п</t>
  </si>
  <si>
    <t>Наименование товаров (работ, услуг)</t>
  </si>
  <si>
    <t>Ед. изм.</t>
  </si>
  <si>
    <t>Кол-во (объем)</t>
  </si>
  <si>
    <t>Цена (KZT)</t>
  </si>
  <si>
    <t>Стоимость товаров (работ, услуг) без НДС</t>
  </si>
  <si>
    <t>НДС</t>
  </si>
  <si>
    <t>Всего стоимость реализации</t>
  </si>
  <si>
    <t>Акциз</t>
  </si>
  <si>
    <t>Ставка</t>
  </si>
  <si>
    <t>Сумма</t>
  </si>
  <si>
    <t>шт</t>
  </si>
  <si>
    <t>без НДС</t>
  </si>
  <si>
    <t>Всего по счету:</t>
  </si>
  <si>
    <t>ВЫДАЛ (ответственное лицо поставщика)</t>
  </si>
  <si>
    <t>(Ф.И.О., подпись)</t>
  </si>
  <si>
    <t xml:space="preserve">       М.П.</t>
  </si>
  <si>
    <t>(должность)</t>
  </si>
  <si>
    <t>Подтверждение о получении счета-фактуры получателем:</t>
  </si>
  <si>
    <t>Примечание: Без печати недействительно. Оригинал (первый экземпляр) - покупателю. Копия (второй экземпляр) - поставщику.</t>
  </si>
  <si>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</si>
  <si>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</si>
  <si>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</si>
  <si>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</si>
  <si>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</si>
  <si>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Организация (индивидуальный предприниматель)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</si>
  <si>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</si>
  <si>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</si>
  <si>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</si>
  <si>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</si>
  <si>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</si>
  <si>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</si>
  <si>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</si>
  <si>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</si>
  <si>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</si>
  <si>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</si>
  <si>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</si>
  <si>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</si>
  <si>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</si>
  <si>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</si>
  <si>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KZT</t>
  </si>
  <si>
    <t>Сумма с НДС, в KZT</t>
  </si>
  <si>
    <t>Сумма НДС, в KZT</t>
  </si>
  <si>
    <t>подлежит отпуску</t>
  </si>
  <si>
    <t>отпущено</t>
  </si>
  <si>
    <t>Итого</t>
  </si>
  <si>
    <t>х</t>
  </si>
  <si>
    <t>Всего отпущено количество запасов (прописью)</t>
  </si>
  <si>
    <t>на сумму (прописью), в KZT</t>
  </si>
  <si>
    <t>Отпуск разрешил</t>
  </si>
  <si>
    <t>Директор</t>
  </si>
  <si>
    <t>/</t>
  </si>
  <si>
    <t>По доверенности</t>
  </si>
  <si>
    <t>должность</t>
  </si>
  <si>
    <t>подпись</t>
  </si>
  <si>
    <t>расшифровка подписи</t>
  </si>
  <si>
    <t>выданной</t>
  </si>
  <si>
    <t>Главный бухгалтер</t>
  </si>
  <si>
    <t>Не предусмотрен</t>
  </si>
  <si>
    <t>М.П.</t>
  </si>
  <si>
    <t>Отпустил</t>
  </si>
  <si>
    <t>Запасы получил</t>
  </si>
  <si>
    <t>№</t>
  </si>
  <si>
    <t xml:space="preserve"> Внимание! Оплата данного счета означает согласие с условиями поставки товара. Уведомление об оплате
 обязательно, в противном случае не гарантируется наличие товара на складе. Товар отпускается по факту  прихода денег на р/с Поставщика, самовывозом, при наличии доверенности и документов удостоверяющих личность.</t>
  </si>
  <si>
    <t>Образец платежного поручения</t>
  </si>
  <si>
    <t xml:space="preserve">Бенефициар: </t>
  </si>
  <si>
    <t>ИИК</t>
  </si>
  <si>
    <t>Кбе</t>
  </si>
  <si>
    <t>Банк бенефициара:</t>
  </si>
  <si>
    <t>БИК</t>
  </si>
  <si>
    <t>Код назначения платежа</t>
  </si>
  <si>
    <t>Поставщик:</t>
  </si>
  <si>
    <t>Покупатель:</t>
  </si>
  <si>
    <t>Договор:</t>
  </si>
  <si>
    <t>Без договора</t>
  </si>
  <si>
    <t>Код</t>
  </si>
  <si>
    <t>Наименование</t>
  </si>
  <si>
    <t>Кол-во</t>
  </si>
  <si>
    <t>Ед.</t>
  </si>
  <si>
    <t>Цена</t>
  </si>
  <si>
    <t>Итого:</t>
  </si>
  <si>
    <t>В том числе НДС:</t>
  </si>
  <si>
    <t>Исполнитель</t>
  </si>
  <si>
    <t>Номер СФ</t>
  </si>
  <si>
    <t>Дата СФ</t>
  </si>
  <si>
    <t>Номер накладной</t>
  </si>
  <si>
    <t>Дата накладной</t>
  </si>
  <si>
    <t>Номер приходника</t>
  </si>
  <si>
    <t>Дата приходника</t>
  </si>
  <si>
    <t>Номер счета на оплату</t>
  </si>
  <si>
    <t>Дата счета на оплату</t>
  </si>
  <si>
    <t>Пункт назначения поставляемых товаров (работ, услуг):</t>
  </si>
  <si>
    <t>фери</t>
  </si>
  <si>
    <t>ср-во д/посуды</t>
  </si>
  <si>
    <t>салфетки дельфин</t>
  </si>
  <si>
    <t>средство для туалета</t>
  </si>
  <si>
    <t xml:space="preserve">тряпочки д/посуды </t>
  </si>
  <si>
    <t>губки д/посуды</t>
  </si>
  <si>
    <t>мешки д/мусора</t>
  </si>
  <si>
    <t>комет</t>
  </si>
  <si>
    <t>ковроль</t>
  </si>
  <si>
    <t>жидкое мыло 5л</t>
  </si>
  <si>
    <t>пропер 0,7</t>
  </si>
  <si>
    <t>железки  д/посуды</t>
  </si>
  <si>
    <t>перчатки</t>
  </si>
  <si>
    <t>порошок тайд 9кг</t>
  </si>
  <si>
    <t>уп</t>
  </si>
  <si>
    <t>Главный бухгалтер: не предусмотрен</t>
  </si>
  <si>
    <t>сто три</t>
  </si>
  <si>
    <t xml:space="preserve"> шестьдесят пять тысяч четыреста семьдесят тенге 00 тиын</t>
  </si>
  <si>
    <t xml:space="preserve">ИП Фесенко А.Н. </t>
  </si>
  <si>
    <t>Всего наименований 103, на сумму 65470 KZT</t>
  </si>
  <si>
    <t>Всего к оплате: шестьдесят пять тысяч четыреста семьдесят тенге 00 тиын</t>
  </si>
  <si>
    <t>22</t>
  </si>
  <si>
    <t xml:space="preserve">Поставщик: </t>
  </si>
  <si>
    <t>ИИК поставщика: KZ</t>
  </si>
  <si>
    <t>БИН и адрес места нахождения поставщика: Б</t>
  </si>
  <si>
    <t xml:space="preserve">Грузоотправитель:  </t>
  </si>
  <si>
    <t xml:space="preserve">Грузополучатель: </t>
  </si>
  <si>
    <t xml:space="preserve">Получатель: </t>
  </si>
  <si>
    <t xml:space="preserve">БИН и адрес места нахождения получателя: </t>
  </si>
  <si>
    <t xml:space="preserve">ИИК получателя: </t>
  </si>
  <si>
    <t>Руководитель: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</si>
</sst>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C19]dd\ mmmm\ yyyy\ \г\.;@"/>
    <numFmt numFmtId="165" formatCode="[$-F800]dddd\,\ mmmm\ dd\,\ yyyy"/>
    <numFmt numFmtId="166" formatCode="000000000000"/>
    <numFmt numFmtId="167" formatCode="00000000000"/>
    <numFmt numFmtId="168" formatCode="0.000"/>
  </numFmts>
  <fonts count="17" x14ac:knownFonts="1">
    <font>
      <sz val="8"/>
      <color rgb="FF000000"/>
      <name val="Arial"/>
    </font>
    <font>
      <i/>
      <sz val="8"/>
      <color rgb="FF000000"/>
      <name val="Arial"/>
    </font>
    <font>
      <i/>
      <sz val="6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4"/>
      <color rgb="FF000000"/>
      <name val="Arial"/>
    </font>
    <font>
      <sz val="9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CCCCFF"/>
      </patternFill>
    </fill>
    <fill>
      <patternFill patternType="solid">
        <fgColor rgb="FF9BBB59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4"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2" fillId="2" borderId="2" xfId="0" applyFont="1" applyFill="1" applyBorder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wrapText="1"/>
    </xf>
    <xf numFmtId="0" fontId="0" fillId="2" borderId="3" xfId="0" applyFill="1" applyBorder="1" applyAlignment="1">
      <alignment horizontal="left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4" fontId="3" fillId="2" borderId="4" xfId="0" applyNumberFormat="1" applyFont="1" applyFill="1" applyBorder="1" applyAlignment="1">
      <alignment horizontal="right" wrapText="1"/>
    </xf>
    <xf numFmtId="0" fontId="0" fillId="3" borderId="3" xfId="0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0" fillId="2" borderId="6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top"/>
    </xf>
    <xf numFmtId="1" fontId="4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center"/>
    </xf>
    <xf numFmtId="4" fontId="0" fillId="2" borderId="3" xfId="0" applyNumberForma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center" wrapText="1"/>
    </xf>
    <xf numFmtId="49" fontId="15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165" fontId="0" fillId="2" borderId="7" xfId="0" applyNumberForma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7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right" wrapText="1"/>
    </xf>
    <xf numFmtId="2" fontId="0" fillId="2" borderId="3" xfId="0" applyNumberFormat="1" applyFill="1" applyBorder="1" applyAlignment="1">
      <alignment horizontal="right" wrapText="1"/>
    </xf>
    <xf numFmtId="1" fontId="0" fillId="2" borderId="3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 wrapText="1"/>
    </xf>
    <xf numFmtId="4" fontId="0" fillId="2" borderId="7" xfId="0" applyNumberFormat="1" applyFill="1" applyBorder="1" applyAlignment="1">
      <alignment horizontal="right" wrapText="1"/>
    </xf>
    <xf numFmtId="4" fontId="0" fillId="2" borderId="8" xfId="0" applyNumberForma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right" wrapText="1"/>
    </xf>
    <xf numFmtId="0" fontId="10" fillId="2" borderId="4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167" fontId="0" fillId="2" borderId="3" xfId="0" applyNumberFormat="1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1" fontId="0" fillId="2" borderId="4" xfId="0" applyNumberFormat="1" applyFill="1" applyBorder="1" applyAlignment="1">
      <alignment horizontal="center" wrapText="1"/>
    </xf>
    <xf numFmtId="167" fontId="0" fillId="2" borderId="4" xfId="0" applyNumberFormat="1" applyFill="1" applyBorder="1" applyAlignment="1">
      <alignment horizontal="center" wrapText="1"/>
    </xf>
    <xf numFmtId="167" fontId="0" fillId="2" borderId="7" xfId="0" applyNumberFormat="1" applyFill="1" applyBorder="1" applyAlignment="1">
      <alignment horizontal="center" wrapText="1"/>
    </xf>
    <xf numFmtId="167" fontId="0" fillId="2" borderId="8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0" fillId="2" borderId="8" xfId="0" applyNumberFormat="1" applyFill="1" applyBorder="1" applyAlignment="1">
      <alignment horizontal="right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168" fontId="0" fillId="2" borderId="16" xfId="0" applyNumberFormat="1" applyFill="1" applyBorder="1" applyAlignment="1">
      <alignment horizontal="right" vertical="top" wrapText="1"/>
    </xf>
    <xf numFmtId="168" fontId="0" fillId="2" borderId="2" xfId="0" applyNumberFormat="1" applyFill="1" applyBorder="1" applyAlignment="1">
      <alignment horizontal="right" vertical="top" wrapText="1"/>
    </xf>
    <xf numFmtId="168" fontId="0" fillId="2" borderId="17" xfId="0" applyNumberFormat="1" applyFill="1" applyBorder="1" applyAlignment="1">
      <alignment horizontal="right" vertical="top" wrapText="1"/>
    </xf>
    <xf numFmtId="0" fontId="0" fillId="2" borderId="4" xfId="0" applyFill="1" applyBorder="1" applyAlignment="1">
      <alignment horizontal="left" vertical="top" wrapText="1"/>
    </xf>
    <xf numFmtId="4" fontId="0" fillId="2" borderId="16" xfId="0" applyNumberForma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2" borderId="17" xfId="0" applyNumberFormat="1" applyFill="1" applyBorder="1" applyAlignment="1">
      <alignment horizontal="right" vertical="top" wrapText="1"/>
    </xf>
    <xf numFmtId="4" fontId="0" fillId="2" borderId="4" xfId="0" applyNumberFormat="1" applyFill="1" applyBorder="1" applyAlignment="1">
      <alignment horizontal="right" vertical="top" wrapText="1"/>
    </xf>
    <xf numFmtId="2" fontId="0" fillId="2" borderId="4" xfId="0" applyNumberFormat="1" applyFill="1" applyBorder="1" applyAlignment="1">
      <alignment horizontal="right" vertical="top" wrapText="1"/>
    </xf>
    <xf numFmtId="0" fontId="0" fillId="2" borderId="6" xfId="0" applyFill="1" applyBorder="1" applyAlignment="1">
      <alignment horizontal="left"/>
    </xf>
    <xf numFmtId="0" fontId="9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vertical="top" wrapText="1"/>
    </xf>
    <xf numFmtId="1" fontId="4" fillId="2" borderId="18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top" wrapText="1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10" xfId="0" applyNumberFormat="1" applyFill="1" applyBorder="1" applyAlignment="1">
      <alignment horizontal="center" vertical="top" wrapText="1"/>
    </xf>
    <xf numFmtId="1" fontId="0" fillId="2" borderId="11" xfId="0" applyNumberFormat="1" applyFill="1" applyBorder="1" applyAlignment="1">
      <alignment horizontal="center" vertical="top" wrapText="1"/>
    </xf>
    <xf numFmtId="167" fontId="0" fillId="2" borderId="3" xfId="0" applyNumberForma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168" fontId="0" fillId="2" borderId="4" xfId="0" applyNumberFormat="1" applyFill="1" applyBorder="1" applyAlignment="1">
      <alignment horizontal="right" vertical="top" wrapText="1"/>
    </xf>
    <xf numFmtId="0" fontId="0" fillId="2" borderId="7" xfId="0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1" fontId="0" fillId="2" borderId="20" xfId="0" applyNumberFormat="1" applyFill="1" applyBorder="1" applyAlignment="1">
      <alignment horizontal="center" vertical="top" wrapText="1"/>
    </xf>
    <xf numFmtId="1" fontId="0" fillId="2" borderId="17" xfId="0" applyNumberFormat="1" applyFill="1" applyBorder="1" applyAlignment="1">
      <alignment horizontal="center" vertical="top" wrapText="1"/>
    </xf>
    <xf numFmtId="167" fontId="0" fillId="2" borderId="16" xfId="0" applyNumberFormat="1" applyFill="1" applyBorder="1" applyAlignment="1">
      <alignment horizontal="center" vertical="top" wrapText="1"/>
    </xf>
    <xf numFmtId="167" fontId="0" fillId="2" borderId="2" xfId="0" applyNumberFormat="1" applyFill="1" applyBorder="1" applyAlignment="1">
      <alignment horizontal="center" vertical="top" wrapText="1"/>
    </xf>
    <xf numFmtId="167" fontId="0" fillId="2" borderId="17" xfId="0" applyNumberForma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4" fontId="0" fillId="2" borderId="7" xfId="0" applyNumberFormat="1" applyFill="1" applyBorder="1" applyAlignment="1">
      <alignment horizontal="center" wrapText="1"/>
    </xf>
    <xf numFmtId="4" fontId="0" fillId="2" borderId="8" xfId="0" applyNumberFormat="1" applyFill="1" applyBorder="1" applyAlignment="1">
      <alignment horizontal="center" wrapText="1"/>
    </xf>
    <xf numFmtId="0" fontId="10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>
      <selection activeCell="AX41" sqref="AX41"/>
    </sheetView>
  </sheetViews>
  <sheetFormatPr defaultRowHeight="12.75" x14ac:dyDescent="0.2"/>
  <cols>
    <col min="1" max="1" width="27.1640625" style="34" customWidth="1"/>
    <col min="2" max="2" width="19.6640625" style="36" customWidth="1"/>
    <col min="3" max="4" width="19.6640625" style="32" customWidth="1"/>
    <col min="5" max="5" width="9.33203125" style="32" customWidth="1"/>
  </cols>
  <sheetData>
    <row r="1" spans="1:4" x14ac:dyDescent="0.2">
      <c r="A1" s="34" t="s">
        <v>91</v>
      </c>
      <c r="B1" s="50" t="s">
        <v>121</v>
      </c>
    </row>
    <row r="2" spans="1:4" x14ac:dyDescent="0.2">
      <c r="A2" s="34" t="s">
        <v>92</v>
      </c>
      <c r="B2" s="38">
        <v>45026</v>
      </c>
      <c r="C2" s="33"/>
      <c r="D2" s="33"/>
    </row>
    <row r="3" spans="1:4" x14ac:dyDescent="0.2">
      <c r="A3" s="34" t="s">
        <v>93</v>
      </c>
      <c r="B3" s="37">
        <v>22</v>
      </c>
    </row>
    <row r="4" spans="1:4" x14ac:dyDescent="0.2">
      <c r="A4" s="34" t="s">
        <v>94</v>
      </c>
      <c r="B4" s="38">
        <v>45026</v>
      </c>
    </row>
    <row r="5" spans="1:4" x14ac:dyDescent="0.2">
      <c r="A5" s="34" t="s">
        <v>95</v>
      </c>
      <c r="B5" s="37">
        <v>144</v>
      </c>
    </row>
    <row r="6" spans="1:4" x14ac:dyDescent="0.2">
      <c r="A6" s="34" t="s">
        <v>96</v>
      </c>
      <c r="B6" s="38">
        <v>45026</v>
      </c>
    </row>
    <row r="7" spans="1:4" x14ac:dyDescent="0.2">
      <c r="A7" s="34" t="s">
        <v>97</v>
      </c>
      <c r="B7" s="37">
        <v>9</v>
      </c>
    </row>
    <row r="8" spans="1:4" x14ac:dyDescent="0.2">
      <c r="A8" s="34" t="s">
        <v>98</v>
      </c>
      <c r="B8" s="38">
        <v>45026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opLeftCell="A5" zoomScaleNormal="100" workbookViewId="0">
      <selection activeCell="H44" sqref="H44:K44"/>
    </sheetView>
  </sheetViews>
  <sheetFormatPr defaultRowHeight="11.25" x14ac:dyDescent="0.2"/>
  <cols>
    <col min="1" max="1" width="5.5" style="1" customWidth="1"/>
    <col min="2" max="2" width="29.83203125" style="1" customWidth="1"/>
    <col min="3" max="3" width="8.6640625" style="1" customWidth="1"/>
    <col min="4" max="4" width="9.83203125" style="1" customWidth="1"/>
    <col min="5" max="5" width="11.5" style="1" customWidth="1"/>
    <col min="6" max="6" width="16.83203125" style="1" customWidth="1"/>
    <col min="7" max="7" width="9.33203125" style="1" customWidth="1"/>
    <col min="8" max="8" width="13" style="1" customWidth="1"/>
    <col min="9" max="9" width="13.5" style="1" customWidth="1"/>
    <col min="10" max="11" width="7.6640625" style="1" customWidth="1"/>
  </cols>
  <sheetData>
    <row r="1" spans="1:11" s="1" customFormat="1" ht="15.75" customHeight="1" x14ac:dyDescent="0.2">
      <c r="A1" s="73" t="str">
        <f>"Счет-фактура № "&amp;Данные!$B$1&amp;" от "</f>
        <v xml:space="preserve">Счет-фактура № 22 от </v>
      </c>
      <c r="B1" s="73"/>
      <c r="C1" s="73"/>
      <c r="D1" s="73"/>
      <c r="E1" s="74">
        <f>Данные!B2</f>
        <v>45026</v>
      </c>
      <c r="F1" s="74"/>
      <c r="G1" s="74"/>
      <c r="H1" s="35"/>
      <c r="I1" s="35"/>
      <c r="J1" s="35"/>
    </row>
    <row r="2" spans="1:11" s="1" customFormat="1" ht="4.5" customHeight="1" x14ac:dyDescent="0.2"/>
    <row r="3" spans="1:11" ht="11.8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3"/>
    </row>
    <row r="4" spans="1:11" s="1" customFormat="1" ht="11.85" hidden="1" customHeight="1" x14ac:dyDescent="0.2">
      <c r="A4" s="4" t="s">
        <v>0</v>
      </c>
      <c r="C4" s="1" t="s">
        <v>1</v>
      </c>
      <c r="K4" s="3"/>
    </row>
    <row r="5" spans="1:11" ht="11.85" customHeight="1" x14ac:dyDescent="0.2">
      <c r="A5" s="71" t="s">
        <v>122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s="5" customFormat="1" ht="15.75" customHeight="1" x14ac:dyDescent="0.2">
      <c r="A6" s="59" t="s">
        <v>124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s="5" customFormat="1" ht="11.85" customHeight="1" x14ac:dyDescent="0.2">
      <c r="A7" s="59" t="s">
        <v>123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s="5" customFormat="1" ht="11.85" customHeight="1" x14ac:dyDescent="0.2">
      <c r="A8" s="60" t="s">
        <v>2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s="5" customFormat="1" ht="11.85" customHeight="1" x14ac:dyDescent="0.2">
      <c r="A9" s="60" t="s">
        <v>3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1.85" customHeight="1" x14ac:dyDescent="0.2">
      <c r="A10" s="57" t="s">
        <v>99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s="1" customFormat="1" ht="9.6" customHeight="1" x14ac:dyDescent="0.2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"/>
    </row>
    <row r="12" spans="1:11" s="5" customFormat="1" ht="11.85" customHeight="1" x14ac:dyDescent="0.2">
      <c r="A12" s="60" t="s">
        <v>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s="5" customFormat="1" ht="11.85" customHeight="1" x14ac:dyDescent="0.2">
      <c r="A13" s="60" t="s">
        <v>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s="5" customFormat="1" ht="11.85" customHeight="1" x14ac:dyDescent="0.2">
      <c r="A14" s="68" t="str">
        <f>"Товарно-транспортная накладная:        Реализация ТМЗ и услуг № "&amp;Накладная!$AP$13&amp;"   от "</f>
        <v xml:space="preserve">Товарно-транспортная накладная:        Реализация ТМЗ и услуг № 22   от </v>
      </c>
      <c r="B14" s="68"/>
      <c r="C14" s="68"/>
      <c r="D14" s="68"/>
      <c r="E14" s="68"/>
      <c r="F14" s="69">
        <f>Накладная!$AT$13</f>
        <v>45026</v>
      </c>
      <c r="G14" s="69"/>
      <c r="H14" s="69"/>
      <c r="I14" s="69"/>
      <c r="J14" s="69"/>
      <c r="K14" s="69"/>
    </row>
    <row r="15" spans="1:11" ht="12.75" customHeight="1" x14ac:dyDescent="0.2">
      <c r="A15" s="56" t="s">
        <v>125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s="1" customFormat="1" ht="9.6" customHeight="1" x14ac:dyDescent="0.2">
      <c r="A16" s="61" t="s">
        <v>7</v>
      </c>
      <c r="B16" s="61"/>
      <c r="C16" s="61"/>
      <c r="D16" s="61"/>
      <c r="E16" s="61"/>
      <c r="F16" s="61"/>
      <c r="G16" s="61"/>
      <c r="H16" s="61"/>
      <c r="I16" s="61"/>
      <c r="J16" s="61"/>
      <c r="K16" s="6"/>
    </row>
    <row r="17" spans="1:11" s="5" customFormat="1" ht="23.85" customHeight="1" x14ac:dyDescent="0.2">
      <c r="A17" s="192" t="s">
        <v>126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s="1" customFormat="1" ht="9.6" customHeight="1" x14ac:dyDescent="0.2">
      <c r="A18" s="61" t="s">
        <v>7</v>
      </c>
      <c r="B18" s="61"/>
      <c r="C18" s="61"/>
      <c r="D18" s="61"/>
      <c r="E18" s="61"/>
      <c r="F18" s="61"/>
      <c r="G18" s="61"/>
      <c r="H18" s="61"/>
      <c r="I18" s="61"/>
      <c r="J18" s="61"/>
      <c r="K18" s="6"/>
    </row>
    <row r="19" spans="1:11" s="5" customFormat="1" ht="12.75" customHeight="1" x14ac:dyDescent="0.2">
      <c r="A19" s="62" t="s">
        <v>127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24.6" customHeight="1" x14ac:dyDescent="0.2">
      <c r="A20" s="193" t="s">
        <v>128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11.85" customHeight="1" x14ac:dyDescent="0.2">
      <c r="A21" s="59" t="s">
        <v>129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s="1" customFormat="1" ht="6.75" customHeight="1" x14ac:dyDescent="0.2"/>
    <row r="23" spans="1:11" s="1" customFormat="1" ht="26.1" customHeight="1" x14ac:dyDescent="0.2">
      <c r="A23" s="65" t="s">
        <v>8</v>
      </c>
      <c r="B23" s="65" t="s">
        <v>9</v>
      </c>
      <c r="C23" s="65" t="s">
        <v>10</v>
      </c>
      <c r="D23" s="65" t="s">
        <v>11</v>
      </c>
      <c r="E23" s="65" t="s">
        <v>12</v>
      </c>
      <c r="F23" s="66" t="s">
        <v>13</v>
      </c>
      <c r="G23" s="65" t="s">
        <v>14</v>
      </c>
      <c r="H23" s="65"/>
      <c r="I23" s="65" t="s">
        <v>15</v>
      </c>
      <c r="J23" s="65" t="s">
        <v>16</v>
      </c>
      <c r="K23" s="65"/>
    </row>
    <row r="24" spans="1:11" s="1" customFormat="1" ht="19.899999999999999" customHeight="1" x14ac:dyDescent="0.2">
      <c r="A24" s="65"/>
      <c r="B24" s="65"/>
      <c r="C24" s="65"/>
      <c r="D24" s="65"/>
      <c r="E24" s="65"/>
      <c r="F24" s="66"/>
      <c r="G24" s="8" t="s">
        <v>17</v>
      </c>
      <c r="H24" s="9" t="s">
        <v>18</v>
      </c>
      <c r="I24" s="65"/>
      <c r="J24" s="8" t="s">
        <v>17</v>
      </c>
      <c r="K24" s="9" t="s">
        <v>18</v>
      </c>
    </row>
    <row r="25" spans="1:11" ht="8.25" customHeight="1" x14ac:dyDescent="0.2">
      <c r="A25" s="10">
        <v>1</v>
      </c>
      <c r="B25" s="10">
        <v>2</v>
      </c>
      <c r="C25" s="10">
        <v>3</v>
      </c>
      <c r="D25" s="10">
        <v>4</v>
      </c>
      <c r="E25" s="10">
        <v>5</v>
      </c>
      <c r="F25" s="11">
        <v>6</v>
      </c>
      <c r="G25" s="10">
        <v>7</v>
      </c>
      <c r="H25" s="10">
        <v>8</v>
      </c>
      <c r="I25" s="10">
        <v>9</v>
      </c>
      <c r="J25" s="10">
        <v>10</v>
      </c>
      <c r="K25" s="10">
        <v>11</v>
      </c>
    </row>
    <row r="26" spans="1:11" s="17" customFormat="1" ht="11.85" customHeight="1" x14ac:dyDescent="0.2">
      <c r="A26" s="12">
        <v>1</v>
      </c>
      <c r="B26" s="48" t="s">
        <v>100</v>
      </c>
      <c r="C26" s="14" t="s">
        <v>19</v>
      </c>
      <c r="D26" s="15">
        <v>5</v>
      </c>
      <c r="E26" s="47">
        <v>1450</v>
      </c>
      <c r="F26" s="47">
        <f>D26*E26</f>
        <v>7250</v>
      </c>
      <c r="G26" s="14" t="s">
        <v>20</v>
      </c>
      <c r="H26" s="47"/>
      <c r="I26" s="47" cm="1">
        <f t="array" ref="I26:I41">F26:F41</f>
        <v>7250</v>
      </c>
      <c r="J26" s="14"/>
      <c r="K26" s="16"/>
    </row>
    <row r="27" spans="1:11" ht="11.85" customHeight="1" x14ac:dyDescent="0.2">
      <c r="A27" s="12">
        <v>2</v>
      </c>
      <c r="B27" s="13" t="s">
        <v>101</v>
      </c>
      <c r="C27" s="14" t="s">
        <v>19</v>
      </c>
      <c r="D27" s="15">
        <v>10</v>
      </c>
      <c r="E27" s="47">
        <v>1145</v>
      </c>
      <c r="F27" s="47">
        <f t="shared" ref="F27:F40" si="0">D27*E27</f>
        <v>11450</v>
      </c>
      <c r="G27" s="14" t="s">
        <v>20</v>
      </c>
      <c r="H27" s="47"/>
      <c r="I27" s="47">
        <v>11450</v>
      </c>
      <c r="J27" s="14"/>
      <c r="K27" s="16"/>
    </row>
    <row r="28" spans="1:11" ht="11.85" customHeight="1" x14ac:dyDescent="0.2">
      <c r="A28" s="12">
        <v>3</v>
      </c>
      <c r="B28" s="48" t="s">
        <v>102</v>
      </c>
      <c r="C28" s="14" t="s">
        <v>19</v>
      </c>
      <c r="D28" s="15">
        <v>30</v>
      </c>
      <c r="E28" s="47">
        <v>145</v>
      </c>
      <c r="F28" s="47">
        <f t="shared" si="0"/>
        <v>4350</v>
      </c>
      <c r="G28" s="14" t="s">
        <v>20</v>
      </c>
      <c r="H28" s="47"/>
      <c r="I28" s="47">
        <v>4350</v>
      </c>
      <c r="J28" s="14"/>
      <c r="K28" s="16"/>
    </row>
    <row r="29" spans="1:11" ht="11.85" customHeight="1" x14ac:dyDescent="0.2">
      <c r="A29" s="12">
        <v>4</v>
      </c>
      <c r="B29" s="48" t="s">
        <v>103</v>
      </c>
      <c r="C29" s="14" t="s">
        <v>19</v>
      </c>
      <c r="D29" s="15">
        <v>10</v>
      </c>
      <c r="E29" s="47">
        <v>1000</v>
      </c>
      <c r="F29" s="47">
        <f t="shared" si="0"/>
        <v>10000</v>
      </c>
      <c r="G29" s="14" t="s">
        <v>20</v>
      </c>
      <c r="H29" s="47"/>
      <c r="I29" s="47">
        <v>10000</v>
      </c>
      <c r="J29" s="14"/>
      <c r="K29" s="16"/>
    </row>
    <row r="30" spans="1:11" ht="11.85" customHeight="1" x14ac:dyDescent="0.2">
      <c r="A30" s="12">
        <v>5</v>
      </c>
      <c r="B30" s="48" t="s">
        <v>104</v>
      </c>
      <c r="C30" s="14" t="s">
        <v>19</v>
      </c>
      <c r="D30" s="15">
        <v>5</v>
      </c>
      <c r="E30" s="47">
        <v>350</v>
      </c>
      <c r="F30" s="47">
        <f t="shared" si="0"/>
        <v>1750</v>
      </c>
      <c r="G30" s="14" t="s">
        <v>20</v>
      </c>
      <c r="H30" s="47"/>
      <c r="I30" s="47">
        <v>1750</v>
      </c>
      <c r="J30" s="14"/>
      <c r="K30" s="16"/>
    </row>
    <row r="31" spans="1:11" ht="11.85" customHeight="1" x14ac:dyDescent="0.2">
      <c r="A31" s="12">
        <v>6</v>
      </c>
      <c r="B31" s="48" t="s">
        <v>105</v>
      </c>
      <c r="C31" s="49" t="s">
        <v>114</v>
      </c>
      <c r="D31" s="15">
        <v>1</v>
      </c>
      <c r="E31" s="47">
        <v>600</v>
      </c>
      <c r="F31" s="47">
        <f t="shared" si="0"/>
        <v>600</v>
      </c>
      <c r="G31" s="14" t="s">
        <v>20</v>
      </c>
      <c r="H31" s="47"/>
      <c r="I31" s="47">
        <v>600</v>
      </c>
      <c r="J31" s="14"/>
      <c r="K31" s="16"/>
    </row>
    <row r="32" spans="1:11" ht="11.85" customHeight="1" x14ac:dyDescent="0.2">
      <c r="A32" s="12">
        <v>7</v>
      </c>
      <c r="B32" s="48" t="s">
        <v>105</v>
      </c>
      <c r="C32" s="49" t="s">
        <v>114</v>
      </c>
      <c r="D32" s="15">
        <v>1</v>
      </c>
      <c r="E32" s="47">
        <v>445</v>
      </c>
      <c r="F32" s="47">
        <f t="shared" si="0"/>
        <v>445</v>
      </c>
      <c r="G32" s="14" t="s">
        <v>20</v>
      </c>
      <c r="H32" s="47"/>
      <c r="I32" s="47">
        <v>445</v>
      </c>
      <c r="J32" s="14"/>
      <c r="K32" s="16"/>
    </row>
    <row r="33" spans="1:11" ht="11.85" customHeight="1" x14ac:dyDescent="0.2">
      <c r="A33" s="12">
        <v>8</v>
      </c>
      <c r="B33" s="48" t="s">
        <v>106</v>
      </c>
      <c r="C33" s="14" t="s">
        <v>19</v>
      </c>
      <c r="D33" s="15">
        <v>10</v>
      </c>
      <c r="E33" s="47">
        <v>500</v>
      </c>
      <c r="F33" s="47">
        <f t="shared" si="0"/>
        <v>5000</v>
      </c>
      <c r="G33" s="14" t="s">
        <v>20</v>
      </c>
      <c r="H33" s="47"/>
      <c r="I33" s="47">
        <v>5000</v>
      </c>
      <c r="J33" s="14"/>
      <c r="K33" s="16"/>
    </row>
    <row r="34" spans="1:11" ht="11.85" customHeight="1" x14ac:dyDescent="0.2">
      <c r="A34" s="12">
        <v>9</v>
      </c>
      <c r="B34" s="48" t="s">
        <v>107</v>
      </c>
      <c r="C34" s="14" t="s">
        <v>19</v>
      </c>
      <c r="D34" s="15">
        <v>10</v>
      </c>
      <c r="E34" s="47">
        <v>385</v>
      </c>
      <c r="F34" s="47">
        <f t="shared" si="0"/>
        <v>3850</v>
      </c>
      <c r="G34" s="14" t="s">
        <v>20</v>
      </c>
      <c r="H34" s="47"/>
      <c r="I34" s="47">
        <v>3850</v>
      </c>
      <c r="J34" s="14"/>
      <c r="K34" s="16"/>
    </row>
    <row r="35" spans="1:11" ht="11.85" customHeight="1" x14ac:dyDescent="0.2">
      <c r="A35" s="12">
        <v>10</v>
      </c>
      <c r="B35" s="48" t="s">
        <v>108</v>
      </c>
      <c r="C35" s="14" t="s">
        <v>19</v>
      </c>
      <c r="D35" s="15">
        <v>3</v>
      </c>
      <c r="E35" s="47">
        <v>660</v>
      </c>
      <c r="F35" s="47">
        <f t="shared" si="0"/>
        <v>1980</v>
      </c>
      <c r="G35" s="14" t="s">
        <v>20</v>
      </c>
      <c r="H35" s="47"/>
      <c r="I35" s="47">
        <v>1980</v>
      </c>
      <c r="J35" s="14"/>
      <c r="K35" s="16"/>
    </row>
    <row r="36" spans="1:11" ht="11.85" customHeight="1" x14ac:dyDescent="0.2">
      <c r="A36" s="12">
        <v>11</v>
      </c>
      <c r="B36" s="48" t="s">
        <v>109</v>
      </c>
      <c r="C36" s="14" t="s">
        <v>19</v>
      </c>
      <c r="D36" s="15">
        <v>2</v>
      </c>
      <c r="E36" s="47">
        <v>1380</v>
      </c>
      <c r="F36" s="47">
        <f t="shared" si="0"/>
        <v>2760</v>
      </c>
      <c r="G36" s="14" t="s">
        <v>20</v>
      </c>
      <c r="H36" s="47"/>
      <c r="I36" s="47">
        <v>2760</v>
      </c>
      <c r="J36" s="14"/>
      <c r="K36" s="16"/>
    </row>
    <row r="37" spans="1:11" ht="11.85" customHeight="1" x14ac:dyDescent="0.2">
      <c r="A37" s="12">
        <v>12</v>
      </c>
      <c r="B37" s="48" t="s">
        <v>110</v>
      </c>
      <c r="C37" s="14" t="s">
        <v>19</v>
      </c>
      <c r="D37" s="15">
        <v>2</v>
      </c>
      <c r="E37" s="47">
        <v>1150</v>
      </c>
      <c r="F37" s="47">
        <f t="shared" si="0"/>
        <v>2300</v>
      </c>
      <c r="G37" s="14" t="s">
        <v>20</v>
      </c>
      <c r="H37" s="47"/>
      <c r="I37" s="47">
        <v>2300</v>
      </c>
      <c r="J37" s="14"/>
      <c r="K37" s="16"/>
    </row>
    <row r="38" spans="1:11" ht="11.85" customHeight="1" x14ac:dyDescent="0.2">
      <c r="A38" s="12">
        <v>13</v>
      </c>
      <c r="B38" s="48" t="s">
        <v>111</v>
      </c>
      <c r="C38" s="49" t="s">
        <v>114</v>
      </c>
      <c r="D38" s="15">
        <v>3</v>
      </c>
      <c r="E38" s="47">
        <v>645</v>
      </c>
      <c r="F38" s="47">
        <f t="shared" si="0"/>
        <v>1935</v>
      </c>
      <c r="G38" s="14" t="s">
        <v>20</v>
      </c>
      <c r="H38" s="47"/>
      <c r="I38" s="47">
        <v>1935</v>
      </c>
      <c r="J38" s="14"/>
      <c r="K38" s="16"/>
    </row>
    <row r="39" spans="1:11" ht="11.85" customHeight="1" x14ac:dyDescent="0.2">
      <c r="A39" s="12">
        <v>14</v>
      </c>
      <c r="B39" s="48" t="s">
        <v>112</v>
      </c>
      <c r="C39" s="14" t="s">
        <v>19</v>
      </c>
      <c r="D39" s="15">
        <v>10</v>
      </c>
      <c r="E39" s="47">
        <v>350</v>
      </c>
      <c r="F39" s="47">
        <f t="shared" si="0"/>
        <v>3500</v>
      </c>
      <c r="G39" s="14" t="s">
        <v>20</v>
      </c>
      <c r="H39" s="47"/>
      <c r="I39" s="47">
        <v>3500</v>
      </c>
      <c r="J39" s="14"/>
      <c r="K39" s="16"/>
    </row>
    <row r="40" spans="1:11" ht="11.85" customHeight="1" x14ac:dyDescent="0.2">
      <c r="A40" s="12">
        <v>15</v>
      </c>
      <c r="B40" s="48" t="s">
        <v>113</v>
      </c>
      <c r="C40" s="14" t="s">
        <v>19</v>
      </c>
      <c r="D40" s="15">
        <v>1</v>
      </c>
      <c r="E40" s="47">
        <v>8300</v>
      </c>
      <c r="F40" s="47">
        <f t="shared" si="0"/>
        <v>8300</v>
      </c>
      <c r="G40" s="14" t="s">
        <v>20</v>
      </c>
      <c r="H40" s="47"/>
      <c r="I40" s="47">
        <v>8300</v>
      </c>
      <c r="J40" s="14"/>
      <c r="K40" s="16"/>
    </row>
    <row r="41" spans="1:11" ht="11.85" customHeight="1" x14ac:dyDescent="0.2">
      <c r="A41" s="58" t="s">
        <v>21</v>
      </c>
      <c r="B41" s="58"/>
      <c r="C41" s="58"/>
      <c r="D41" s="58"/>
      <c r="E41" s="58"/>
      <c r="F41" s="18">
        <f>SUM(F26:F40)</f>
        <v>65470</v>
      </c>
      <c r="G41" s="19"/>
      <c r="H41" s="20"/>
      <c r="I41" s="20">
        <v>65470</v>
      </c>
      <c r="J41" s="19"/>
      <c r="K41" s="21"/>
    </row>
    <row r="42" spans="1:11" s="1" customFormat="1" ht="11.25" customHeight="1" x14ac:dyDescent="0.2"/>
    <row r="43" spans="1:11" ht="11.85" customHeight="1" x14ac:dyDescent="0.2">
      <c r="A43" s="54" t="s">
        <v>130</v>
      </c>
      <c r="B43" s="55"/>
      <c r="C43" s="55"/>
      <c r="D43" s="55"/>
      <c r="E43" s="55"/>
      <c r="H43" s="22" t="s">
        <v>22</v>
      </c>
    </row>
    <row r="44" spans="1:11" ht="11.85" customHeight="1" x14ac:dyDescent="0.2">
      <c r="A44" s="52"/>
      <c r="B44" s="52"/>
      <c r="C44" s="52"/>
      <c r="D44" s="52"/>
      <c r="E44" s="52"/>
      <c r="H44" s="59"/>
      <c r="I44" s="60"/>
      <c r="J44" s="60"/>
      <c r="K44" s="60"/>
    </row>
    <row r="45" spans="1:11" s="1" customFormat="1" ht="10.5" customHeight="1" x14ac:dyDescent="0.2">
      <c r="A45" s="53" t="s">
        <v>23</v>
      </c>
      <c r="B45" s="53"/>
      <c r="C45" s="53"/>
      <c r="D45" s="53"/>
      <c r="E45" s="53"/>
      <c r="F45" s="27" t="s">
        <v>24</v>
      </c>
      <c r="H45" s="53" t="s">
        <v>25</v>
      </c>
      <c r="I45" s="53"/>
      <c r="J45" s="53"/>
      <c r="K45" s="53"/>
    </row>
    <row r="46" spans="1:11" ht="22.35" customHeight="1" x14ac:dyDescent="0.2">
      <c r="A46" s="54" t="s">
        <v>115</v>
      </c>
      <c r="B46" s="55"/>
      <c r="C46" s="55"/>
      <c r="D46" s="55"/>
      <c r="E46" s="55"/>
      <c r="H46" s="56"/>
      <c r="I46" s="57"/>
      <c r="J46" s="57"/>
      <c r="K46" s="57"/>
    </row>
    <row r="47" spans="1:11" x14ac:dyDescent="0.2">
      <c r="A47" s="52"/>
      <c r="B47" s="52"/>
      <c r="C47" s="52"/>
      <c r="D47" s="52"/>
      <c r="E47" s="52"/>
      <c r="H47" s="52"/>
      <c r="I47" s="52"/>
      <c r="J47" s="52"/>
      <c r="K47" s="52"/>
    </row>
    <row r="48" spans="1:11" s="1" customFormat="1" ht="9.75" customHeight="1" x14ac:dyDescent="0.2">
      <c r="A48" s="53" t="s">
        <v>23</v>
      </c>
      <c r="B48" s="53"/>
      <c r="C48" s="53"/>
      <c r="D48" s="53"/>
      <c r="E48" s="53"/>
      <c r="H48" s="53" t="s">
        <v>23</v>
      </c>
      <c r="I48" s="53"/>
      <c r="J48" s="53"/>
      <c r="K48" s="53"/>
    </row>
    <row r="49" spans="1:5" s="1" customFormat="1" ht="9.75" customHeight="1" x14ac:dyDescent="0.2"/>
    <row r="50" spans="1:5" s="1" customFormat="1" ht="11.25" hidden="1" customHeight="1" x14ac:dyDescent="0.2">
      <c r="A50" s="51" t="s">
        <v>26</v>
      </c>
      <c r="B50" s="51"/>
      <c r="C50" s="51"/>
      <c r="D50" s="51"/>
      <c r="E50" s="51"/>
    </row>
    <row r="51" spans="1:5" s="1" customFormat="1" ht="11.25" hidden="1" customHeight="1" x14ac:dyDescent="0.2">
      <c r="A51" s="52"/>
      <c r="B51" s="52"/>
      <c r="C51" s="52"/>
      <c r="D51" s="52"/>
      <c r="E51" s="52"/>
    </row>
    <row r="52" spans="1:5" s="1" customFormat="1" ht="11.25" hidden="1" customHeight="1" x14ac:dyDescent="0.2">
      <c r="A52" s="53" t="s">
        <v>25</v>
      </c>
      <c r="B52" s="53"/>
      <c r="C52" s="53"/>
      <c r="D52" s="53"/>
      <c r="E52" s="53"/>
    </row>
    <row r="53" spans="1:5" s="1" customFormat="1" ht="11.25" hidden="1" customHeight="1" x14ac:dyDescent="0.2">
      <c r="A53" s="52"/>
      <c r="B53" s="52"/>
      <c r="C53" s="52"/>
      <c r="D53" s="52"/>
      <c r="E53" s="52"/>
    </row>
    <row r="54" spans="1:5" s="1" customFormat="1" ht="9.75" hidden="1" customHeight="1" x14ac:dyDescent="0.2">
      <c r="A54" s="53" t="s">
        <v>23</v>
      </c>
      <c r="B54" s="53"/>
      <c r="C54" s="53"/>
      <c r="D54" s="53"/>
      <c r="E54" s="53"/>
    </row>
    <row r="55" spans="1:5" s="1" customFormat="1" ht="9.75" hidden="1" customHeight="1" x14ac:dyDescent="0.2"/>
    <row r="56" spans="1:5" x14ac:dyDescent="0.2">
      <c r="A56" s="1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47">
    <mergeCell ref="A3:J3"/>
    <mergeCell ref="A5:K5"/>
    <mergeCell ref="A6:K6"/>
    <mergeCell ref="A7:K7"/>
    <mergeCell ref="A1:D1"/>
    <mergeCell ref="E1:G1"/>
    <mergeCell ref="A8:K8"/>
    <mergeCell ref="A9:K9"/>
    <mergeCell ref="A10:K10"/>
    <mergeCell ref="A11:J11"/>
    <mergeCell ref="A12:K12"/>
    <mergeCell ref="A13:K13"/>
    <mergeCell ref="A15:K15"/>
    <mergeCell ref="A16:J16"/>
    <mergeCell ref="A17:K17"/>
    <mergeCell ref="A14:E14"/>
    <mergeCell ref="F14:K14"/>
    <mergeCell ref="A18:J18"/>
    <mergeCell ref="A19:K19"/>
    <mergeCell ref="A20:K20"/>
    <mergeCell ref="A21:K21"/>
    <mergeCell ref="A23:A24"/>
    <mergeCell ref="B23:B24"/>
    <mergeCell ref="C23:C24"/>
    <mergeCell ref="D23:D24"/>
    <mergeCell ref="E23:E24"/>
    <mergeCell ref="F23:F24"/>
    <mergeCell ref="G23:H23"/>
    <mergeCell ref="I23:I24"/>
    <mergeCell ref="J23:K23"/>
    <mergeCell ref="A41:E41"/>
    <mergeCell ref="A43:E43"/>
    <mergeCell ref="A44:E44"/>
    <mergeCell ref="H44:K44"/>
    <mergeCell ref="A45:E45"/>
    <mergeCell ref="H45:K45"/>
    <mergeCell ref="A46:E46"/>
    <mergeCell ref="H46:K46"/>
    <mergeCell ref="A47:E47"/>
    <mergeCell ref="H47:K47"/>
    <mergeCell ref="A48:E48"/>
    <mergeCell ref="H48:K48"/>
    <mergeCell ref="A50:E50"/>
    <mergeCell ref="A51:E51"/>
    <mergeCell ref="A52:E52"/>
    <mergeCell ref="A53:E53"/>
    <mergeCell ref="A54:E54"/>
  </mergeCells>
  <pageMargins left="0.19685039370078999" right="0.11811023622047" top="0.19685039370078999" bottom="0.98425196850394003" header="0.51181102362205" footer="0.51181102362205"/>
  <pageSetup paperSize="9" scale="9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52"/>
  <sheetViews>
    <sheetView topLeftCell="A16" workbookViewId="0">
      <selection activeCell="L51" sqref="L51:V51"/>
    </sheetView>
  </sheetViews>
  <sheetFormatPr defaultRowHeight="11.25" x14ac:dyDescent="0.2"/>
  <cols>
    <col min="1" max="1" width="4.6640625" style="1" customWidth="1"/>
    <col min="2" max="10" width="3.5" style="1" customWidth="1"/>
    <col min="11" max="11" width="1.6640625" style="1" customWidth="1"/>
    <col min="12" max="16" width="3.5" style="1" customWidth="1"/>
    <col min="17" max="18" width="1.6640625" style="1" customWidth="1"/>
    <col min="19" max="28" width="3.5" style="1" customWidth="1"/>
    <col min="29" max="29" width="4.6640625" style="1" customWidth="1"/>
    <col min="30" max="34" width="3.5" style="1" customWidth="1"/>
    <col min="35" max="35" width="1.6640625" style="1" customWidth="1"/>
    <col min="36" max="37" width="3.5" style="1" customWidth="1"/>
    <col min="38" max="38" width="1.6640625" style="1" customWidth="1"/>
    <col min="39" max="49" width="3.5" style="1" customWidth="1"/>
  </cols>
  <sheetData>
    <row r="1" spans="1:49" x14ac:dyDescent="0.2">
      <c r="AN1" s="109" t="s">
        <v>28</v>
      </c>
      <c r="AO1" s="109"/>
      <c r="AP1" s="109"/>
      <c r="AQ1" s="109"/>
      <c r="AR1" s="109"/>
      <c r="AS1" s="109"/>
      <c r="AT1" s="109"/>
      <c r="AU1" s="109"/>
      <c r="AV1" s="109"/>
      <c r="AW1" s="109"/>
    </row>
    <row r="2" spans="1:49" x14ac:dyDescent="0.2">
      <c r="AN2" s="109" t="s">
        <v>29</v>
      </c>
      <c r="AO2" s="109"/>
      <c r="AP2" s="109"/>
      <c r="AQ2" s="109"/>
      <c r="AR2" s="109"/>
      <c r="AS2" s="109"/>
      <c r="AT2" s="109"/>
      <c r="AU2" s="109"/>
      <c r="AV2" s="109"/>
      <c r="AW2" s="109"/>
    </row>
    <row r="3" spans="1:49" x14ac:dyDescent="0.2">
      <c r="AN3" s="109" t="s">
        <v>30</v>
      </c>
      <c r="AO3" s="109"/>
      <c r="AP3" s="109"/>
      <c r="AQ3" s="109"/>
      <c r="AR3" s="109"/>
      <c r="AS3" s="109"/>
      <c r="AT3" s="109"/>
      <c r="AU3" s="109"/>
      <c r="AV3" s="109"/>
      <c r="AW3" s="109"/>
    </row>
    <row r="4" spans="1:49" x14ac:dyDescent="0.2">
      <c r="AN4" s="109" t="s">
        <v>31</v>
      </c>
      <c r="AO4" s="109"/>
      <c r="AP4" s="109"/>
      <c r="AQ4" s="109"/>
      <c r="AR4" s="109"/>
      <c r="AS4" s="109"/>
      <c r="AT4" s="109"/>
      <c r="AU4" s="109"/>
      <c r="AV4" s="109"/>
      <c r="AW4" s="109"/>
    </row>
    <row r="5" spans="1:49" s="1" customFormat="1" ht="11.25" customHeight="1" x14ac:dyDescent="0.2"/>
    <row r="6" spans="1:49" ht="12.6" customHeight="1" x14ac:dyDescent="0.2">
      <c r="A6" s="7"/>
      <c r="N6" s="24"/>
      <c r="AW6" s="25" t="s">
        <v>32</v>
      </c>
    </row>
    <row r="7" spans="1:49" s="1" customFormat="1" ht="11.85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49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49" ht="20.85" customHeight="1" x14ac:dyDescent="0.2">
      <c r="A9" s="57" t="s">
        <v>33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105" t="s">
        <v>118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N9" s="107" t="s">
        <v>34</v>
      </c>
      <c r="AO9" s="107"/>
      <c r="AP9" s="107"/>
      <c r="AQ9" s="108">
        <v>800728300065</v>
      </c>
      <c r="AR9" s="108"/>
      <c r="AS9" s="108"/>
      <c r="AT9" s="108"/>
      <c r="AU9" s="108"/>
      <c r="AV9" s="108"/>
      <c r="AW9" s="108"/>
    </row>
    <row r="11" spans="1:49" s="1" customFormat="1" ht="11.25" customHeight="1" x14ac:dyDescent="0.2"/>
    <row r="12" spans="1:49" ht="22.35" customHeight="1" x14ac:dyDescent="0.2">
      <c r="AL12" s="17"/>
      <c r="AM12" s="17"/>
      <c r="AN12" s="17"/>
      <c r="AO12" s="17"/>
      <c r="AP12" s="95" t="s">
        <v>35</v>
      </c>
      <c r="AQ12" s="95"/>
      <c r="AR12" s="95"/>
      <c r="AS12" s="95"/>
      <c r="AT12" s="95" t="s">
        <v>36</v>
      </c>
      <c r="AU12" s="95"/>
      <c r="AV12" s="95"/>
      <c r="AW12" s="95"/>
    </row>
    <row r="13" spans="1:49" ht="11.85" customHeight="1" x14ac:dyDescent="0.2">
      <c r="AL13" s="27"/>
      <c r="AM13" s="27"/>
      <c r="AN13" s="27"/>
      <c r="AO13" s="27"/>
      <c r="AP13" s="188">
        <f>Данные!$B$3</f>
        <v>22</v>
      </c>
      <c r="AQ13" s="188"/>
      <c r="AR13" s="188"/>
      <c r="AS13" s="188"/>
      <c r="AT13" s="103">
        <f>Данные!$B$4</f>
        <v>45026</v>
      </c>
      <c r="AU13" s="103"/>
      <c r="AV13" s="103"/>
      <c r="AW13" s="103"/>
    </row>
    <row r="15" spans="1:49" ht="12.75" customHeight="1" x14ac:dyDescent="0.2">
      <c r="A15" s="104" t="s">
        <v>37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</row>
    <row r="16" spans="1:49" ht="7.5" customHeight="1" x14ac:dyDescent="0.2"/>
    <row r="18" spans="1:49" s="28" customFormat="1" ht="22.35" customHeight="1" x14ac:dyDescent="0.2">
      <c r="A18" s="65" t="s">
        <v>38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 t="s">
        <v>39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 t="s">
        <v>40</v>
      </c>
      <c r="X18" s="65"/>
      <c r="Y18" s="65"/>
      <c r="Z18" s="65"/>
      <c r="AA18" s="65"/>
      <c r="AB18" s="65"/>
      <c r="AC18" s="65"/>
      <c r="AD18" s="65"/>
      <c r="AE18" s="65"/>
      <c r="AF18" s="65" t="s">
        <v>41</v>
      </c>
      <c r="AG18" s="65"/>
      <c r="AH18" s="65"/>
      <c r="AI18" s="65"/>
      <c r="AJ18" s="65"/>
      <c r="AK18" s="65"/>
      <c r="AL18" s="65"/>
      <c r="AM18" s="65"/>
      <c r="AN18" s="65"/>
      <c r="AO18" s="65" t="s">
        <v>42</v>
      </c>
      <c r="AP18" s="65"/>
      <c r="AQ18" s="65"/>
      <c r="AR18" s="65"/>
      <c r="AS18" s="65"/>
      <c r="AT18" s="65"/>
      <c r="AU18" s="65"/>
      <c r="AV18" s="65"/>
      <c r="AW18" s="65"/>
    </row>
    <row r="19" spans="1:49" s="29" customFormat="1" ht="32.25" customHeight="1" x14ac:dyDescent="0.2">
      <c r="A19" s="102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102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102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</row>
    <row r="20" spans="1:49" s="1" customFormat="1" ht="11.25" customHeight="1" x14ac:dyDescent="0.2"/>
    <row r="21" spans="1:49" s="5" customFormat="1" ht="16.899999999999999" customHeight="1" x14ac:dyDescent="0.2">
      <c r="A21" s="65" t="s">
        <v>43</v>
      </c>
      <c r="B21" s="65"/>
      <c r="C21" s="65" t="s">
        <v>44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 t="s">
        <v>45</v>
      </c>
      <c r="P21" s="65"/>
      <c r="Q21" s="65"/>
      <c r="R21" s="65"/>
      <c r="S21" s="65"/>
      <c r="T21" s="101" t="s">
        <v>46</v>
      </c>
      <c r="U21" s="101"/>
      <c r="V21" s="101"/>
      <c r="W21" s="65" t="s">
        <v>47</v>
      </c>
      <c r="X21" s="65"/>
      <c r="Y21" s="65"/>
      <c r="Z21" s="65"/>
      <c r="AA21" s="65"/>
      <c r="AB21" s="65"/>
      <c r="AC21" s="65"/>
      <c r="AD21" s="65"/>
      <c r="AE21" s="65"/>
      <c r="AF21" s="65" t="s">
        <v>48</v>
      </c>
      <c r="AG21" s="65"/>
      <c r="AH21" s="65"/>
      <c r="AI21" s="65"/>
      <c r="AJ21" s="65"/>
      <c r="AK21" s="65"/>
      <c r="AL21" s="65" t="s">
        <v>49</v>
      </c>
      <c r="AM21" s="65"/>
      <c r="AN21" s="65"/>
      <c r="AO21" s="65"/>
      <c r="AP21" s="65"/>
      <c r="AQ21" s="65"/>
      <c r="AR21" s="65" t="s">
        <v>50</v>
      </c>
      <c r="AS21" s="65"/>
      <c r="AT21" s="65"/>
      <c r="AU21" s="65"/>
      <c r="AV21" s="65"/>
      <c r="AW21" s="65"/>
    </row>
    <row r="22" spans="1:49" s="5" customFormat="1" ht="16.5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101"/>
      <c r="U22" s="101"/>
      <c r="V22" s="101"/>
      <c r="W22" s="65" t="s">
        <v>51</v>
      </c>
      <c r="X22" s="65"/>
      <c r="Y22" s="65"/>
      <c r="Z22" s="65"/>
      <c r="AA22" s="65"/>
      <c r="AB22" s="65" t="s">
        <v>52</v>
      </c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</row>
    <row r="23" spans="1:49" s="1" customFormat="1" ht="11.85" customHeight="1" x14ac:dyDescent="0.2">
      <c r="A23" s="81">
        <v>1</v>
      </c>
      <c r="B23" s="81"/>
      <c r="C23" s="81">
        <v>2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>
        <v>3</v>
      </c>
      <c r="P23" s="81"/>
      <c r="Q23" s="81"/>
      <c r="R23" s="81"/>
      <c r="S23" s="81"/>
      <c r="T23" s="94">
        <v>4</v>
      </c>
      <c r="U23" s="94"/>
      <c r="V23" s="94"/>
      <c r="W23" s="81">
        <v>5</v>
      </c>
      <c r="X23" s="81"/>
      <c r="Y23" s="81"/>
      <c r="Z23" s="81"/>
      <c r="AA23" s="81"/>
      <c r="AB23" s="81">
        <v>6</v>
      </c>
      <c r="AC23" s="81"/>
      <c r="AD23" s="81"/>
      <c r="AE23" s="81"/>
      <c r="AF23" s="81">
        <v>7</v>
      </c>
      <c r="AG23" s="81"/>
      <c r="AH23" s="81"/>
      <c r="AI23" s="81"/>
      <c r="AJ23" s="81"/>
      <c r="AK23" s="81"/>
      <c r="AL23" s="81">
        <v>8</v>
      </c>
      <c r="AM23" s="81"/>
      <c r="AN23" s="81"/>
      <c r="AO23" s="81"/>
      <c r="AP23" s="81"/>
      <c r="AQ23" s="81"/>
      <c r="AR23" s="81">
        <v>9</v>
      </c>
      <c r="AS23" s="81"/>
      <c r="AT23" s="81"/>
      <c r="AU23" s="81"/>
      <c r="AV23" s="81"/>
      <c r="AW23" s="81"/>
    </row>
    <row r="24" spans="1:49" s="5" customFormat="1" ht="12.75" customHeight="1" x14ac:dyDescent="0.2">
      <c r="A24" s="81">
        <v>1</v>
      </c>
      <c r="B24" s="81"/>
      <c r="C24" s="97" t="s">
        <v>100</v>
      </c>
      <c r="D24" s="98" t="s">
        <v>100</v>
      </c>
      <c r="E24" s="98" t="s">
        <v>100</v>
      </c>
      <c r="F24" s="98" t="s">
        <v>100</v>
      </c>
      <c r="G24" s="98" t="s">
        <v>100</v>
      </c>
      <c r="H24" s="98" t="s">
        <v>100</v>
      </c>
      <c r="I24" s="98" t="s">
        <v>100</v>
      </c>
      <c r="J24" s="98" t="s">
        <v>100</v>
      </c>
      <c r="K24" s="98" t="s">
        <v>100</v>
      </c>
      <c r="L24" s="98" t="s">
        <v>100</v>
      </c>
      <c r="M24" s="98" t="s">
        <v>100</v>
      </c>
      <c r="N24" s="99" t="s">
        <v>100</v>
      </c>
      <c r="O24" s="100"/>
      <c r="P24" s="100"/>
      <c r="Q24" s="100"/>
      <c r="R24" s="100"/>
      <c r="S24" s="100"/>
      <c r="T24" s="95" t="s">
        <v>19</v>
      </c>
      <c r="U24" s="95" t="s">
        <v>19</v>
      </c>
      <c r="V24" s="95" t="s">
        <v>19</v>
      </c>
      <c r="W24" s="96"/>
      <c r="X24" s="96"/>
      <c r="Y24" s="96"/>
      <c r="Z24" s="96"/>
      <c r="AA24" s="96"/>
      <c r="AB24" s="96">
        <v>5</v>
      </c>
      <c r="AC24" s="96"/>
      <c r="AD24" s="96"/>
      <c r="AE24" s="96"/>
      <c r="AF24" s="79">
        <v>1450</v>
      </c>
      <c r="AG24" s="80"/>
      <c r="AH24" s="80"/>
      <c r="AI24" s="80"/>
      <c r="AJ24" s="80"/>
      <c r="AK24" s="80"/>
      <c r="AL24" s="79">
        <f>AB24*AF24</f>
        <v>7250</v>
      </c>
      <c r="AM24" s="80"/>
      <c r="AN24" s="80"/>
      <c r="AO24" s="80"/>
      <c r="AP24" s="80"/>
      <c r="AQ24" s="80"/>
      <c r="AR24" s="79"/>
      <c r="AS24" s="80"/>
      <c r="AT24" s="80"/>
      <c r="AU24" s="80"/>
      <c r="AV24" s="80"/>
      <c r="AW24" s="80"/>
    </row>
    <row r="25" spans="1:49" ht="12.75" customHeight="1" x14ac:dyDescent="0.2">
      <c r="A25" s="81">
        <v>2</v>
      </c>
      <c r="B25" s="81"/>
      <c r="C25" s="110" t="s">
        <v>101</v>
      </c>
      <c r="D25" s="68" t="s">
        <v>101</v>
      </c>
      <c r="E25" s="68" t="s">
        <v>101</v>
      </c>
      <c r="F25" s="68" t="s">
        <v>101</v>
      </c>
      <c r="G25" s="68" t="s">
        <v>101</v>
      </c>
      <c r="H25" s="68" t="s">
        <v>101</v>
      </c>
      <c r="I25" s="68" t="s">
        <v>101</v>
      </c>
      <c r="J25" s="68" t="s">
        <v>101</v>
      </c>
      <c r="K25" s="68" t="s">
        <v>101</v>
      </c>
      <c r="L25" s="68" t="s">
        <v>101</v>
      </c>
      <c r="M25" s="68" t="s">
        <v>101</v>
      </c>
      <c r="N25" s="111" t="s">
        <v>101</v>
      </c>
      <c r="O25" s="100"/>
      <c r="P25" s="100"/>
      <c r="Q25" s="100"/>
      <c r="R25" s="100"/>
      <c r="S25" s="100"/>
      <c r="T25" s="95" t="s">
        <v>19</v>
      </c>
      <c r="U25" s="95" t="s">
        <v>19</v>
      </c>
      <c r="V25" s="95" t="s">
        <v>19</v>
      </c>
      <c r="W25" s="96"/>
      <c r="X25" s="96"/>
      <c r="Y25" s="96"/>
      <c r="Z25" s="96"/>
      <c r="AA25" s="96"/>
      <c r="AB25" s="96">
        <v>10</v>
      </c>
      <c r="AC25" s="96"/>
      <c r="AD25" s="96"/>
      <c r="AE25" s="96"/>
      <c r="AF25" s="79">
        <v>1145</v>
      </c>
      <c r="AG25" s="80"/>
      <c r="AH25" s="80"/>
      <c r="AI25" s="80"/>
      <c r="AJ25" s="80"/>
      <c r="AK25" s="80"/>
      <c r="AL25" s="79">
        <f t="shared" ref="AL25:AL38" si="0">AB25*AF25</f>
        <v>11450</v>
      </c>
      <c r="AM25" s="80"/>
      <c r="AN25" s="80"/>
      <c r="AO25" s="80"/>
      <c r="AP25" s="80"/>
      <c r="AQ25" s="80"/>
      <c r="AR25" s="79"/>
      <c r="AS25" s="80"/>
      <c r="AT25" s="80"/>
      <c r="AU25" s="80"/>
      <c r="AV25" s="80"/>
      <c r="AW25" s="80"/>
    </row>
    <row r="26" spans="1:49" ht="12.75" customHeight="1" x14ac:dyDescent="0.2">
      <c r="A26" s="81">
        <v>3</v>
      </c>
      <c r="B26" s="81"/>
      <c r="C26" s="110" t="s">
        <v>102</v>
      </c>
      <c r="D26" s="68" t="s">
        <v>102</v>
      </c>
      <c r="E26" s="68" t="s">
        <v>102</v>
      </c>
      <c r="F26" s="68" t="s">
        <v>102</v>
      </c>
      <c r="G26" s="68" t="s">
        <v>102</v>
      </c>
      <c r="H26" s="68" t="s">
        <v>102</v>
      </c>
      <c r="I26" s="68" t="s">
        <v>102</v>
      </c>
      <c r="J26" s="68" t="s">
        <v>102</v>
      </c>
      <c r="K26" s="68" t="s">
        <v>102</v>
      </c>
      <c r="L26" s="68" t="s">
        <v>102</v>
      </c>
      <c r="M26" s="68" t="s">
        <v>102</v>
      </c>
      <c r="N26" s="111" t="s">
        <v>102</v>
      </c>
      <c r="O26" s="100"/>
      <c r="P26" s="100"/>
      <c r="Q26" s="100"/>
      <c r="R26" s="100"/>
      <c r="S26" s="100"/>
      <c r="T26" s="95" t="s">
        <v>19</v>
      </c>
      <c r="U26" s="95" t="s">
        <v>19</v>
      </c>
      <c r="V26" s="95" t="s">
        <v>19</v>
      </c>
      <c r="W26" s="96"/>
      <c r="X26" s="96"/>
      <c r="Y26" s="96"/>
      <c r="Z26" s="96"/>
      <c r="AA26" s="96"/>
      <c r="AB26" s="96">
        <v>30</v>
      </c>
      <c r="AC26" s="96"/>
      <c r="AD26" s="96"/>
      <c r="AE26" s="96"/>
      <c r="AF26" s="79">
        <v>145</v>
      </c>
      <c r="AG26" s="80"/>
      <c r="AH26" s="80"/>
      <c r="AI26" s="80"/>
      <c r="AJ26" s="80"/>
      <c r="AK26" s="80"/>
      <c r="AL26" s="79">
        <f t="shared" si="0"/>
        <v>4350</v>
      </c>
      <c r="AM26" s="80"/>
      <c r="AN26" s="80"/>
      <c r="AO26" s="80"/>
      <c r="AP26" s="80"/>
      <c r="AQ26" s="80"/>
      <c r="AR26" s="79"/>
      <c r="AS26" s="80"/>
      <c r="AT26" s="80"/>
      <c r="AU26" s="80"/>
      <c r="AV26" s="80"/>
      <c r="AW26" s="80"/>
    </row>
    <row r="27" spans="1:49" ht="12.75" customHeight="1" x14ac:dyDescent="0.2">
      <c r="A27" s="81">
        <v>4</v>
      </c>
      <c r="B27" s="81"/>
      <c r="C27" s="110" t="s">
        <v>103</v>
      </c>
      <c r="D27" s="68" t="s">
        <v>103</v>
      </c>
      <c r="E27" s="68" t="s">
        <v>103</v>
      </c>
      <c r="F27" s="68" t="s">
        <v>103</v>
      </c>
      <c r="G27" s="68" t="s">
        <v>103</v>
      </c>
      <c r="H27" s="68" t="s">
        <v>103</v>
      </c>
      <c r="I27" s="68" t="s">
        <v>103</v>
      </c>
      <c r="J27" s="68" t="s">
        <v>103</v>
      </c>
      <c r="K27" s="68" t="s">
        <v>103</v>
      </c>
      <c r="L27" s="68" t="s">
        <v>103</v>
      </c>
      <c r="M27" s="68" t="s">
        <v>103</v>
      </c>
      <c r="N27" s="111" t="s">
        <v>103</v>
      </c>
      <c r="O27" s="100"/>
      <c r="P27" s="100"/>
      <c r="Q27" s="100"/>
      <c r="R27" s="100"/>
      <c r="S27" s="100"/>
      <c r="T27" s="95" t="s">
        <v>19</v>
      </c>
      <c r="U27" s="95" t="s">
        <v>19</v>
      </c>
      <c r="V27" s="95" t="s">
        <v>19</v>
      </c>
      <c r="W27" s="96"/>
      <c r="X27" s="96"/>
      <c r="Y27" s="96"/>
      <c r="Z27" s="96"/>
      <c r="AA27" s="96"/>
      <c r="AB27" s="96">
        <v>10</v>
      </c>
      <c r="AC27" s="96"/>
      <c r="AD27" s="96"/>
      <c r="AE27" s="96"/>
      <c r="AF27" s="79">
        <v>1000</v>
      </c>
      <c r="AG27" s="80"/>
      <c r="AH27" s="80"/>
      <c r="AI27" s="80"/>
      <c r="AJ27" s="80"/>
      <c r="AK27" s="80"/>
      <c r="AL27" s="79">
        <f t="shared" si="0"/>
        <v>10000</v>
      </c>
      <c r="AM27" s="80"/>
      <c r="AN27" s="80"/>
      <c r="AO27" s="80"/>
      <c r="AP27" s="80"/>
      <c r="AQ27" s="80"/>
      <c r="AR27" s="79"/>
      <c r="AS27" s="80"/>
      <c r="AT27" s="80"/>
      <c r="AU27" s="80"/>
      <c r="AV27" s="80"/>
      <c r="AW27" s="80"/>
    </row>
    <row r="28" spans="1:49" ht="12.75" customHeight="1" x14ac:dyDescent="0.2">
      <c r="A28" s="81">
        <v>5</v>
      </c>
      <c r="B28" s="81"/>
      <c r="C28" s="97" t="s">
        <v>104</v>
      </c>
      <c r="D28" s="98" t="s">
        <v>104</v>
      </c>
      <c r="E28" s="98" t="s">
        <v>104</v>
      </c>
      <c r="F28" s="98" t="s">
        <v>104</v>
      </c>
      <c r="G28" s="98" t="s">
        <v>104</v>
      </c>
      <c r="H28" s="98" t="s">
        <v>104</v>
      </c>
      <c r="I28" s="98" t="s">
        <v>104</v>
      </c>
      <c r="J28" s="98" t="s">
        <v>104</v>
      </c>
      <c r="K28" s="98" t="s">
        <v>104</v>
      </c>
      <c r="L28" s="98" t="s">
        <v>104</v>
      </c>
      <c r="M28" s="98" t="s">
        <v>104</v>
      </c>
      <c r="N28" s="99" t="s">
        <v>104</v>
      </c>
      <c r="O28" s="100"/>
      <c r="P28" s="100"/>
      <c r="Q28" s="100"/>
      <c r="R28" s="100"/>
      <c r="S28" s="100"/>
      <c r="T28" s="95" t="s">
        <v>19</v>
      </c>
      <c r="U28" s="95" t="s">
        <v>19</v>
      </c>
      <c r="V28" s="95" t="s">
        <v>19</v>
      </c>
      <c r="W28" s="96"/>
      <c r="X28" s="96"/>
      <c r="Y28" s="96"/>
      <c r="Z28" s="96"/>
      <c r="AA28" s="96"/>
      <c r="AB28" s="96">
        <v>5</v>
      </c>
      <c r="AC28" s="96"/>
      <c r="AD28" s="96"/>
      <c r="AE28" s="96"/>
      <c r="AF28" s="79">
        <v>350</v>
      </c>
      <c r="AG28" s="80"/>
      <c r="AH28" s="80"/>
      <c r="AI28" s="80"/>
      <c r="AJ28" s="80"/>
      <c r="AK28" s="80"/>
      <c r="AL28" s="79">
        <f t="shared" si="0"/>
        <v>1750</v>
      </c>
      <c r="AM28" s="80"/>
      <c r="AN28" s="80"/>
      <c r="AO28" s="80"/>
      <c r="AP28" s="80"/>
      <c r="AQ28" s="80"/>
      <c r="AR28" s="79"/>
      <c r="AS28" s="80"/>
      <c r="AT28" s="80"/>
      <c r="AU28" s="80"/>
      <c r="AV28" s="80"/>
      <c r="AW28" s="80"/>
    </row>
    <row r="29" spans="1:49" ht="12.75" customHeight="1" x14ac:dyDescent="0.2">
      <c r="A29" s="81">
        <v>6</v>
      </c>
      <c r="B29" s="81"/>
      <c r="C29" s="110" t="s">
        <v>105</v>
      </c>
      <c r="D29" s="68" t="s">
        <v>105</v>
      </c>
      <c r="E29" s="68" t="s">
        <v>105</v>
      </c>
      <c r="F29" s="68" t="s">
        <v>105</v>
      </c>
      <c r="G29" s="68" t="s">
        <v>105</v>
      </c>
      <c r="H29" s="68" t="s">
        <v>105</v>
      </c>
      <c r="I29" s="68" t="s">
        <v>105</v>
      </c>
      <c r="J29" s="68" t="s">
        <v>105</v>
      </c>
      <c r="K29" s="68" t="s">
        <v>105</v>
      </c>
      <c r="L29" s="68" t="s">
        <v>105</v>
      </c>
      <c r="M29" s="68" t="s">
        <v>105</v>
      </c>
      <c r="N29" s="111" t="s">
        <v>105</v>
      </c>
      <c r="O29" s="100"/>
      <c r="P29" s="100"/>
      <c r="Q29" s="100"/>
      <c r="R29" s="100"/>
      <c r="S29" s="100"/>
      <c r="T29" s="95" t="s">
        <v>114</v>
      </c>
      <c r="U29" s="95" t="s">
        <v>114</v>
      </c>
      <c r="V29" s="95" t="s">
        <v>114</v>
      </c>
      <c r="W29" s="96"/>
      <c r="X29" s="96"/>
      <c r="Y29" s="96"/>
      <c r="Z29" s="96"/>
      <c r="AA29" s="96"/>
      <c r="AB29" s="96">
        <v>1</v>
      </c>
      <c r="AC29" s="96"/>
      <c r="AD29" s="96"/>
      <c r="AE29" s="96"/>
      <c r="AF29" s="79">
        <v>600</v>
      </c>
      <c r="AG29" s="80"/>
      <c r="AH29" s="80"/>
      <c r="AI29" s="80"/>
      <c r="AJ29" s="80"/>
      <c r="AK29" s="80"/>
      <c r="AL29" s="79">
        <f t="shared" si="0"/>
        <v>600</v>
      </c>
      <c r="AM29" s="80"/>
      <c r="AN29" s="80"/>
      <c r="AO29" s="80"/>
      <c r="AP29" s="80"/>
      <c r="AQ29" s="80"/>
      <c r="AR29" s="79"/>
      <c r="AS29" s="80"/>
      <c r="AT29" s="80"/>
      <c r="AU29" s="80"/>
      <c r="AV29" s="80"/>
      <c r="AW29" s="80"/>
    </row>
    <row r="30" spans="1:49" ht="12.75" customHeight="1" x14ac:dyDescent="0.2">
      <c r="A30" s="81">
        <v>7</v>
      </c>
      <c r="B30" s="81"/>
      <c r="C30" s="110" t="s">
        <v>105</v>
      </c>
      <c r="D30" s="68" t="s">
        <v>105</v>
      </c>
      <c r="E30" s="68" t="s">
        <v>105</v>
      </c>
      <c r="F30" s="68" t="s">
        <v>105</v>
      </c>
      <c r="G30" s="68" t="s">
        <v>105</v>
      </c>
      <c r="H30" s="68" t="s">
        <v>105</v>
      </c>
      <c r="I30" s="68" t="s">
        <v>105</v>
      </c>
      <c r="J30" s="68" t="s">
        <v>105</v>
      </c>
      <c r="K30" s="68" t="s">
        <v>105</v>
      </c>
      <c r="L30" s="68" t="s">
        <v>105</v>
      </c>
      <c r="M30" s="68" t="s">
        <v>105</v>
      </c>
      <c r="N30" s="111" t="s">
        <v>105</v>
      </c>
      <c r="O30" s="100"/>
      <c r="P30" s="100"/>
      <c r="Q30" s="100"/>
      <c r="R30" s="100"/>
      <c r="S30" s="100"/>
      <c r="T30" s="95" t="s">
        <v>114</v>
      </c>
      <c r="U30" s="95" t="s">
        <v>114</v>
      </c>
      <c r="V30" s="95" t="s">
        <v>114</v>
      </c>
      <c r="W30" s="96"/>
      <c r="X30" s="96"/>
      <c r="Y30" s="96"/>
      <c r="Z30" s="96"/>
      <c r="AA30" s="96"/>
      <c r="AB30" s="96">
        <v>1</v>
      </c>
      <c r="AC30" s="96"/>
      <c r="AD30" s="96"/>
      <c r="AE30" s="96"/>
      <c r="AF30" s="79">
        <v>445</v>
      </c>
      <c r="AG30" s="80"/>
      <c r="AH30" s="80"/>
      <c r="AI30" s="80"/>
      <c r="AJ30" s="80"/>
      <c r="AK30" s="80"/>
      <c r="AL30" s="79">
        <f t="shared" si="0"/>
        <v>445</v>
      </c>
      <c r="AM30" s="80"/>
      <c r="AN30" s="80"/>
      <c r="AO30" s="80"/>
      <c r="AP30" s="80"/>
      <c r="AQ30" s="80"/>
      <c r="AR30" s="79"/>
      <c r="AS30" s="80"/>
      <c r="AT30" s="80"/>
      <c r="AU30" s="80"/>
      <c r="AV30" s="80"/>
      <c r="AW30" s="80"/>
    </row>
    <row r="31" spans="1:49" ht="12.75" customHeight="1" x14ac:dyDescent="0.2">
      <c r="A31" s="81">
        <v>8</v>
      </c>
      <c r="B31" s="81"/>
      <c r="C31" s="110" t="s">
        <v>106</v>
      </c>
      <c r="D31" s="68" t="s">
        <v>106</v>
      </c>
      <c r="E31" s="68" t="s">
        <v>106</v>
      </c>
      <c r="F31" s="68" t="s">
        <v>106</v>
      </c>
      <c r="G31" s="68" t="s">
        <v>106</v>
      </c>
      <c r="H31" s="68" t="s">
        <v>106</v>
      </c>
      <c r="I31" s="68" t="s">
        <v>106</v>
      </c>
      <c r="J31" s="68" t="s">
        <v>106</v>
      </c>
      <c r="K31" s="68" t="s">
        <v>106</v>
      </c>
      <c r="L31" s="68" t="s">
        <v>106</v>
      </c>
      <c r="M31" s="68" t="s">
        <v>106</v>
      </c>
      <c r="N31" s="111" t="s">
        <v>106</v>
      </c>
      <c r="O31" s="100"/>
      <c r="P31" s="100"/>
      <c r="Q31" s="100"/>
      <c r="R31" s="100"/>
      <c r="S31" s="100"/>
      <c r="T31" s="95" t="s">
        <v>19</v>
      </c>
      <c r="U31" s="95" t="s">
        <v>19</v>
      </c>
      <c r="V31" s="95" t="s">
        <v>19</v>
      </c>
      <c r="W31" s="96"/>
      <c r="X31" s="96"/>
      <c r="Y31" s="96"/>
      <c r="Z31" s="96"/>
      <c r="AA31" s="96"/>
      <c r="AB31" s="96">
        <v>10</v>
      </c>
      <c r="AC31" s="96"/>
      <c r="AD31" s="96"/>
      <c r="AE31" s="96"/>
      <c r="AF31" s="79">
        <v>500</v>
      </c>
      <c r="AG31" s="80"/>
      <c r="AH31" s="80"/>
      <c r="AI31" s="80"/>
      <c r="AJ31" s="80"/>
      <c r="AK31" s="80"/>
      <c r="AL31" s="79">
        <f t="shared" si="0"/>
        <v>5000</v>
      </c>
      <c r="AM31" s="80"/>
      <c r="AN31" s="80"/>
      <c r="AO31" s="80"/>
      <c r="AP31" s="80"/>
      <c r="AQ31" s="80"/>
      <c r="AR31" s="79"/>
      <c r="AS31" s="80"/>
      <c r="AT31" s="80"/>
      <c r="AU31" s="80"/>
      <c r="AV31" s="80"/>
      <c r="AW31" s="80"/>
    </row>
    <row r="32" spans="1:49" ht="12.75" customHeight="1" x14ac:dyDescent="0.2">
      <c r="A32" s="81">
        <v>9</v>
      </c>
      <c r="B32" s="81"/>
      <c r="C32" s="110" t="s">
        <v>107</v>
      </c>
      <c r="D32" s="68" t="s">
        <v>107</v>
      </c>
      <c r="E32" s="68" t="s">
        <v>107</v>
      </c>
      <c r="F32" s="68" t="s">
        <v>107</v>
      </c>
      <c r="G32" s="68" t="s">
        <v>107</v>
      </c>
      <c r="H32" s="68" t="s">
        <v>107</v>
      </c>
      <c r="I32" s="68" t="s">
        <v>107</v>
      </c>
      <c r="J32" s="68" t="s">
        <v>107</v>
      </c>
      <c r="K32" s="68" t="s">
        <v>107</v>
      </c>
      <c r="L32" s="68" t="s">
        <v>107</v>
      </c>
      <c r="M32" s="68" t="s">
        <v>107</v>
      </c>
      <c r="N32" s="111" t="s">
        <v>107</v>
      </c>
      <c r="O32" s="100"/>
      <c r="P32" s="100"/>
      <c r="Q32" s="100"/>
      <c r="R32" s="100"/>
      <c r="S32" s="100"/>
      <c r="T32" s="95" t="s">
        <v>19</v>
      </c>
      <c r="U32" s="95" t="s">
        <v>19</v>
      </c>
      <c r="V32" s="95" t="s">
        <v>19</v>
      </c>
      <c r="W32" s="96"/>
      <c r="X32" s="96"/>
      <c r="Y32" s="96"/>
      <c r="Z32" s="96"/>
      <c r="AA32" s="96"/>
      <c r="AB32" s="96">
        <v>10</v>
      </c>
      <c r="AC32" s="96"/>
      <c r="AD32" s="96"/>
      <c r="AE32" s="96"/>
      <c r="AF32" s="79">
        <v>385</v>
      </c>
      <c r="AG32" s="80"/>
      <c r="AH32" s="80"/>
      <c r="AI32" s="80"/>
      <c r="AJ32" s="80"/>
      <c r="AK32" s="80"/>
      <c r="AL32" s="79">
        <f t="shared" si="0"/>
        <v>3850</v>
      </c>
      <c r="AM32" s="80"/>
      <c r="AN32" s="80"/>
      <c r="AO32" s="80"/>
      <c r="AP32" s="80"/>
      <c r="AQ32" s="80"/>
      <c r="AR32" s="79"/>
      <c r="AS32" s="80"/>
      <c r="AT32" s="80"/>
      <c r="AU32" s="80"/>
      <c r="AV32" s="80"/>
      <c r="AW32" s="80"/>
    </row>
    <row r="33" spans="1:49" ht="12.75" customHeight="1" x14ac:dyDescent="0.2">
      <c r="A33" s="81">
        <v>10</v>
      </c>
      <c r="B33" s="81"/>
      <c r="C33" s="110" t="s">
        <v>108</v>
      </c>
      <c r="D33" s="68" t="s">
        <v>108</v>
      </c>
      <c r="E33" s="68" t="s">
        <v>108</v>
      </c>
      <c r="F33" s="68" t="s">
        <v>108</v>
      </c>
      <c r="G33" s="68" t="s">
        <v>108</v>
      </c>
      <c r="H33" s="68" t="s">
        <v>108</v>
      </c>
      <c r="I33" s="68" t="s">
        <v>108</v>
      </c>
      <c r="J33" s="68" t="s">
        <v>108</v>
      </c>
      <c r="K33" s="68" t="s">
        <v>108</v>
      </c>
      <c r="L33" s="68" t="s">
        <v>108</v>
      </c>
      <c r="M33" s="68" t="s">
        <v>108</v>
      </c>
      <c r="N33" s="111" t="s">
        <v>108</v>
      </c>
      <c r="O33" s="100"/>
      <c r="P33" s="100"/>
      <c r="Q33" s="100"/>
      <c r="R33" s="100"/>
      <c r="S33" s="100"/>
      <c r="T33" s="95" t="s">
        <v>19</v>
      </c>
      <c r="U33" s="95" t="s">
        <v>19</v>
      </c>
      <c r="V33" s="95" t="s">
        <v>19</v>
      </c>
      <c r="W33" s="96"/>
      <c r="X33" s="96"/>
      <c r="Y33" s="96"/>
      <c r="Z33" s="96"/>
      <c r="AA33" s="96"/>
      <c r="AB33" s="96">
        <v>3</v>
      </c>
      <c r="AC33" s="96"/>
      <c r="AD33" s="96"/>
      <c r="AE33" s="96"/>
      <c r="AF33" s="79">
        <v>660</v>
      </c>
      <c r="AG33" s="80"/>
      <c r="AH33" s="80"/>
      <c r="AI33" s="80"/>
      <c r="AJ33" s="80"/>
      <c r="AK33" s="80"/>
      <c r="AL33" s="79">
        <f t="shared" si="0"/>
        <v>1980</v>
      </c>
      <c r="AM33" s="80"/>
      <c r="AN33" s="80"/>
      <c r="AO33" s="80"/>
      <c r="AP33" s="80"/>
      <c r="AQ33" s="80"/>
      <c r="AR33" s="79"/>
      <c r="AS33" s="80"/>
      <c r="AT33" s="80"/>
      <c r="AU33" s="80"/>
      <c r="AV33" s="80"/>
      <c r="AW33" s="80"/>
    </row>
    <row r="34" spans="1:49" ht="12.75" customHeight="1" x14ac:dyDescent="0.2">
      <c r="A34" s="81">
        <v>11</v>
      </c>
      <c r="B34" s="81"/>
      <c r="C34" s="110" t="s">
        <v>109</v>
      </c>
      <c r="D34" s="68" t="s">
        <v>109</v>
      </c>
      <c r="E34" s="68" t="s">
        <v>109</v>
      </c>
      <c r="F34" s="68" t="s">
        <v>109</v>
      </c>
      <c r="G34" s="68" t="s">
        <v>109</v>
      </c>
      <c r="H34" s="68" t="s">
        <v>109</v>
      </c>
      <c r="I34" s="68" t="s">
        <v>109</v>
      </c>
      <c r="J34" s="68" t="s">
        <v>109</v>
      </c>
      <c r="K34" s="68" t="s">
        <v>109</v>
      </c>
      <c r="L34" s="68" t="s">
        <v>109</v>
      </c>
      <c r="M34" s="68" t="s">
        <v>109</v>
      </c>
      <c r="N34" s="111" t="s">
        <v>109</v>
      </c>
      <c r="O34" s="100"/>
      <c r="P34" s="100"/>
      <c r="Q34" s="100"/>
      <c r="R34" s="100"/>
      <c r="S34" s="100"/>
      <c r="T34" s="95" t="s">
        <v>19</v>
      </c>
      <c r="U34" s="95" t="s">
        <v>19</v>
      </c>
      <c r="V34" s="95" t="s">
        <v>19</v>
      </c>
      <c r="W34" s="96"/>
      <c r="X34" s="96"/>
      <c r="Y34" s="96"/>
      <c r="Z34" s="96"/>
      <c r="AA34" s="96"/>
      <c r="AB34" s="96">
        <v>2</v>
      </c>
      <c r="AC34" s="96"/>
      <c r="AD34" s="96"/>
      <c r="AE34" s="96"/>
      <c r="AF34" s="79">
        <v>1380</v>
      </c>
      <c r="AG34" s="80"/>
      <c r="AH34" s="80"/>
      <c r="AI34" s="80"/>
      <c r="AJ34" s="80"/>
      <c r="AK34" s="80"/>
      <c r="AL34" s="79">
        <f t="shared" si="0"/>
        <v>2760</v>
      </c>
      <c r="AM34" s="80"/>
      <c r="AN34" s="80"/>
      <c r="AO34" s="80"/>
      <c r="AP34" s="80"/>
      <c r="AQ34" s="80"/>
      <c r="AR34" s="79"/>
      <c r="AS34" s="80"/>
      <c r="AT34" s="80"/>
      <c r="AU34" s="80"/>
      <c r="AV34" s="80"/>
      <c r="AW34" s="80"/>
    </row>
    <row r="35" spans="1:49" ht="12.75" customHeight="1" x14ac:dyDescent="0.2">
      <c r="A35" s="81">
        <v>12</v>
      </c>
      <c r="B35" s="81"/>
      <c r="C35" s="110" t="s">
        <v>110</v>
      </c>
      <c r="D35" s="68" t="s">
        <v>110</v>
      </c>
      <c r="E35" s="68" t="s">
        <v>110</v>
      </c>
      <c r="F35" s="68" t="s">
        <v>110</v>
      </c>
      <c r="G35" s="68" t="s">
        <v>110</v>
      </c>
      <c r="H35" s="68" t="s">
        <v>110</v>
      </c>
      <c r="I35" s="68" t="s">
        <v>110</v>
      </c>
      <c r="J35" s="68" t="s">
        <v>110</v>
      </c>
      <c r="K35" s="68" t="s">
        <v>110</v>
      </c>
      <c r="L35" s="68" t="s">
        <v>110</v>
      </c>
      <c r="M35" s="68" t="s">
        <v>110</v>
      </c>
      <c r="N35" s="111" t="s">
        <v>110</v>
      </c>
      <c r="O35" s="100"/>
      <c r="P35" s="100"/>
      <c r="Q35" s="100"/>
      <c r="R35" s="100"/>
      <c r="S35" s="100"/>
      <c r="T35" s="95" t="s">
        <v>19</v>
      </c>
      <c r="U35" s="95" t="s">
        <v>19</v>
      </c>
      <c r="V35" s="95" t="s">
        <v>19</v>
      </c>
      <c r="W35" s="96"/>
      <c r="X35" s="96"/>
      <c r="Y35" s="96"/>
      <c r="Z35" s="96"/>
      <c r="AA35" s="96"/>
      <c r="AB35" s="96">
        <v>2</v>
      </c>
      <c r="AC35" s="96"/>
      <c r="AD35" s="96"/>
      <c r="AE35" s="96"/>
      <c r="AF35" s="79">
        <v>1150</v>
      </c>
      <c r="AG35" s="80"/>
      <c r="AH35" s="80"/>
      <c r="AI35" s="80"/>
      <c r="AJ35" s="80"/>
      <c r="AK35" s="80"/>
      <c r="AL35" s="79">
        <f t="shared" si="0"/>
        <v>2300</v>
      </c>
      <c r="AM35" s="80"/>
      <c r="AN35" s="80"/>
      <c r="AO35" s="80"/>
      <c r="AP35" s="80"/>
      <c r="AQ35" s="80"/>
      <c r="AR35" s="79"/>
      <c r="AS35" s="80"/>
      <c r="AT35" s="80"/>
      <c r="AU35" s="80"/>
      <c r="AV35" s="80"/>
      <c r="AW35" s="80"/>
    </row>
    <row r="36" spans="1:49" ht="12.75" customHeight="1" x14ac:dyDescent="0.2">
      <c r="A36" s="81">
        <v>13</v>
      </c>
      <c r="B36" s="81"/>
      <c r="C36" s="110" t="s">
        <v>111</v>
      </c>
      <c r="D36" s="68" t="s">
        <v>111</v>
      </c>
      <c r="E36" s="68" t="s">
        <v>111</v>
      </c>
      <c r="F36" s="68" t="s">
        <v>111</v>
      </c>
      <c r="G36" s="68" t="s">
        <v>111</v>
      </c>
      <c r="H36" s="68" t="s">
        <v>111</v>
      </c>
      <c r="I36" s="68" t="s">
        <v>111</v>
      </c>
      <c r="J36" s="68" t="s">
        <v>111</v>
      </c>
      <c r="K36" s="68" t="s">
        <v>111</v>
      </c>
      <c r="L36" s="68" t="s">
        <v>111</v>
      </c>
      <c r="M36" s="68" t="s">
        <v>111</v>
      </c>
      <c r="N36" s="111" t="s">
        <v>111</v>
      </c>
      <c r="O36" s="113"/>
      <c r="P36" s="114"/>
      <c r="Q36" s="114"/>
      <c r="R36" s="114"/>
      <c r="S36" s="115"/>
      <c r="T36" s="116" t="s">
        <v>114</v>
      </c>
      <c r="U36" s="117"/>
      <c r="V36" s="118"/>
      <c r="W36" s="119"/>
      <c r="X36" s="120"/>
      <c r="Y36" s="120"/>
      <c r="Z36" s="120"/>
      <c r="AA36" s="121"/>
      <c r="AB36" s="119">
        <v>3</v>
      </c>
      <c r="AC36" s="120"/>
      <c r="AD36" s="120"/>
      <c r="AE36" s="121"/>
      <c r="AF36" s="88">
        <v>645</v>
      </c>
      <c r="AG36" s="89"/>
      <c r="AH36" s="89"/>
      <c r="AI36" s="89"/>
      <c r="AJ36" s="89"/>
      <c r="AK36" s="90"/>
      <c r="AL36" s="79">
        <f t="shared" si="0"/>
        <v>1935</v>
      </c>
      <c r="AM36" s="80"/>
      <c r="AN36" s="80"/>
      <c r="AO36" s="80"/>
      <c r="AP36" s="80"/>
      <c r="AQ36" s="80"/>
      <c r="AR36" s="189"/>
      <c r="AS36" s="190"/>
      <c r="AT36" s="190"/>
      <c r="AU36" s="190"/>
      <c r="AV36" s="190"/>
      <c r="AW36" s="191"/>
    </row>
    <row r="37" spans="1:49" ht="12.75" customHeight="1" x14ac:dyDescent="0.2">
      <c r="A37" s="81">
        <v>14</v>
      </c>
      <c r="B37" s="81"/>
      <c r="C37" s="110" t="s">
        <v>112</v>
      </c>
      <c r="D37" s="68" t="s">
        <v>112</v>
      </c>
      <c r="E37" s="68" t="s">
        <v>112</v>
      </c>
      <c r="F37" s="68" t="s">
        <v>112</v>
      </c>
      <c r="G37" s="68" t="s">
        <v>112</v>
      </c>
      <c r="H37" s="68" t="s">
        <v>112</v>
      </c>
      <c r="I37" s="68" t="s">
        <v>112</v>
      </c>
      <c r="J37" s="68" t="s">
        <v>112</v>
      </c>
      <c r="K37" s="68" t="s">
        <v>112</v>
      </c>
      <c r="L37" s="68" t="s">
        <v>112</v>
      </c>
      <c r="M37" s="68" t="s">
        <v>112</v>
      </c>
      <c r="N37" s="111" t="s">
        <v>112</v>
      </c>
      <c r="O37" s="113"/>
      <c r="P37" s="114"/>
      <c r="Q37" s="114"/>
      <c r="R37" s="114"/>
      <c r="S37" s="115"/>
      <c r="T37" s="116" t="s">
        <v>19</v>
      </c>
      <c r="U37" s="117"/>
      <c r="V37" s="118"/>
      <c r="W37" s="119"/>
      <c r="X37" s="120"/>
      <c r="Y37" s="120"/>
      <c r="Z37" s="120"/>
      <c r="AA37" s="121"/>
      <c r="AB37" s="119">
        <v>10</v>
      </c>
      <c r="AC37" s="120"/>
      <c r="AD37" s="120"/>
      <c r="AE37" s="121"/>
      <c r="AF37" s="88">
        <v>350</v>
      </c>
      <c r="AG37" s="89"/>
      <c r="AH37" s="89"/>
      <c r="AI37" s="89"/>
      <c r="AJ37" s="89"/>
      <c r="AK37" s="90"/>
      <c r="AL37" s="79">
        <f t="shared" si="0"/>
        <v>3500</v>
      </c>
      <c r="AM37" s="80"/>
      <c r="AN37" s="80"/>
      <c r="AO37" s="80"/>
      <c r="AP37" s="80"/>
      <c r="AQ37" s="80"/>
      <c r="AR37" s="189"/>
      <c r="AS37" s="190"/>
      <c r="AT37" s="190"/>
      <c r="AU37" s="190"/>
      <c r="AV37" s="190"/>
      <c r="AW37" s="191"/>
    </row>
    <row r="38" spans="1:49" ht="12.75" customHeight="1" x14ac:dyDescent="0.2">
      <c r="A38" s="112">
        <v>15</v>
      </c>
      <c r="B38" s="94"/>
      <c r="C38" s="110" t="s">
        <v>113</v>
      </c>
      <c r="D38" s="68" t="s">
        <v>113</v>
      </c>
      <c r="E38" s="68" t="s">
        <v>113</v>
      </c>
      <c r="F38" s="68" t="s">
        <v>113</v>
      </c>
      <c r="G38" s="68" t="s">
        <v>113</v>
      </c>
      <c r="H38" s="68" t="s">
        <v>113</v>
      </c>
      <c r="I38" s="68" t="s">
        <v>113</v>
      </c>
      <c r="J38" s="68" t="s">
        <v>113</v>
      </c>
      <c r="K38" s="68" t="s">
        <v>113</v>
      </c>
      <c r="L38" s="68" t="s">
        <v>113</v>
      </c>
      <c r="M38" s="68" t="s">
        <v>113</v>
      </c>
      <c r="N38" s="111" t="s">
        <v>113</v>
      </c>
      <c r="O38" s="113"/>
      <c r="P38" s="114"/>
      <c r="Q38" s="114"/>
      <c r="R38" s="114"/>
      <c r="S38" s="115"/>
      <c r="T38" s="116" t="s">
        <v>19</v>
      </c>
      <c r="U38" s="117" t="s">
        <v>19</v>
      </c>
      <c r="V38" s="118" t="s">
        <v>19</v>
      </c>
      <c r="W38" s="119"/>
      <c r="X38" s="120"/>
      <c r="Y38" s="120"/>
      <c r="Z38" s="120"/>
      <c r="AA38" s="121"/>
      <c r="AB38" s="119">
        <v>1</v>
      </c>
      <c r="AC38" s="120"/>
      <c r="AD38" s="120"/>
      <c r="AE38" s="121"/>
      <c r="AF38" s="88">
        <v>8300</v>
      </c>
      <c r="AG38" s="89"/>
      <c r="AH38" s="89"/>
      <c r="AI38" s="89"/>
      <c r="AJ38" s="89"/>
      <c r="AK38" s="90"/>
      <c r="AL38" s="79">
        <f t="shared" si="0"/>
        <v>8300</v>
      </c>
      <c r="AM38" s="80"/>
      <c r="AN38" s="80"/>
      <c r="AO38" s="80"/>
      <c r="AP38" s="80"/>
      <c r="AQ38" s="80"/>
      <c r="AR38" s="88"/>
      <c r="AS38" s="89"/>
      <c r="AT38" s="89"/>
      <c r="AU38" s="89"/>
      <c r="AV38" s="89"/>
      <c r="AW38" s="90"/>
    </row>
    <row r="39" spans="1:49" ht="11.85" customHeight="1" x14ac:dyDescent="0.2">
      <c r="V39" s="25" t="s">
        <v>53</v>
      </c>
      <c r="W39" s="82"/>
      <c r="X39" s="83"/>
      <c r="Y39" s="83"/>
      <c r="Z39" s="83"/>
      <c r="AA39" s="84"/>
      <c r="AB39" s="82">
        <f>SUM(AB24:AB38)</f>
        <v>103</v>
      </c>
      <c r="AC39" s="83"/>
      <c r="AD39" s="83"/>
      <c r="AE39" s="84"/>
      <c r="AF39" s="85" t="s">
        <v>54</v>
      </c>
      <c r="AG39" s="86"/>
      <c r="AH39" s="86"/>
      <c r="AI39" s="86"/>
      <c r="AJ39" s="86"/>
      <c r="AK39" s="87"/>
      <c r="AL39" s="88">
        <f>SUM(AL24:AL38)</f>
        <v>65470</v>
      </c>
      <c r="AM39" s="89"/>
      <c r="AN39" s="89"/>
      <c r="AO39" s="89"/>
      <c r="AP39" s="89"/>
      <c r="AQ39" s="90"/>
      <c r="AR39" s="88"/>
      <c r="AS39" s="89"/>
      <c r="AT39" s="89"/>
      <c r="AU39" s="89"/>
      <c r="AV39" s="89"/>
      <c r="AW39" s="90"/>
    </row>
    <row r="40" spans="1:49" ht="11.85" customHeight="1" x14ac:dyDescent="0.2">
      <c r="N40" s="2"/>
      <c r="W40" s="17"/>
      <c r="AE40" s="2"/>
    </row>
    <row r="41" spans="1:49" ht="11.85" customHeight="1" x14ac:dyDescent="0.2">
      <c r="A41" s="1" t="s">
        <v>55</v>
      </c>
      <c r="N41" s="91" t="s">
        <v>116</v>
      </c>
      <c r="O41" s="92"/>
      <c r="P41" s="92"/>
      <c r="Q41" s="92"/>
      <c r="R41" s="92"/>
      <c r="S41" s="92"/>
      <c r="T41" s="92"/>
      <c r="U41" s="92"/>
      <c r="V41" s="92"/>
      <c r="W41" s="93" t="s">
        <v>56</v>
      </c>
      <c r="X41" s="93"/>
      <c r="Y41" s="93"/>
      <c r="Z41" s="93"/>
      <c r="AA41" s="93"/>
      <c r="AB41" s="93"/>
      <c r="AC41" s="93"/>
      <c r="AD41" s="93"/>
      <c r="AE41" s="91" t="s">
        <v>117</v>
      </c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</row>
    <row r="43" spans="1:49" ht="11.85" customHeight="1" x14ac:dyDescent="0.2">
      <c r="A43" s="1" t="s">
        <v>57</v>
      </c>
      <c r="F43" s="77" t="s">
        <v>58</v>
      </c>
      <c r="G43" s="77"/>
      <c r="H43" s="77"/>
      <c r="I43" s="77"/>
      <c r="J43" s="77"/>
      <c r="K43" s="17" t="s">
        <v>59</v>
      </c>
      <c r="Q43" s="17" t="s">
        <v>59</v>
      </c>
      <c r="R43" s="78"/>
      <c r="S43" s="77"/>
      <c r="T43" s="77"/>
      <c r="U43" s="77"/>
      <c r="V43" s="77"/>
      <c r="W43" s="77"/>
      <c r="X43" s="77"/>
      <c r="Y43" s="30"/>
      <c r="AA43" s="1" t="s">
        <v>60</v>
      </c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</row>
    <row r="44" spans="1:49" x14ac:dyDescent="0.2">
      <c r="F44" s="75" t="s">
        <v>61</v>
      </c>
      <c r="G44" s="75"/>
      <c r="H44" s="75"/>
      <c r="I44" s="75"/>
      <c r="J44" s="75"/>
      <c r="L44" s="75" t="s">
        <v>62</v>
      </c>
      <c r="M44" s="75"/>
      <c r="N44" s="75"/>
      <c r="O44" s="75"/>
      <c r="P44" s="75"/>
      <c r="R44" s="75" t="s">
        <v>63</v>
      </c>
      <c r="S44" s="75"/>
      <c r="T44" s="75"/>
      <c r="U44" s="75"/>
      <c r="V44" s="75"/>
      <c r="W44" s="75"/>
      <c r="X44" s="75"/>
      <c r="Y44" s="30"/>
    </row>
    <row r="45" spans="1:49" ht="11.85" customHeight="1" x14ac:dyDescent="0.2">
      <c r="Y45" s="30"/>
      <c r="AA45" s="1" t="s">
        <v>64</v>
      </c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</row>
    <row r="46" spans="1:49" s="1" customFormat="1" ht="8.65" customHeight="1" x14ac:dyDescent="0.2">
      <c r="Y46" s="30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9" ht="11.85" customHeight="1" x14ac:dyDescent="0.2">
      <c r="A47" s="1" t="s">
        <v>65</v>
      </c>
      <c r="F47" s="76"/>
      <c r="G47" s="76"/>
      <c r="H47" s="76"/>
      <c r="I47" s="76"/>
      <c r="J47" s="76"/>
      <c r="K47" s="26" t="s">
        <v>59</v>
      </c>
      <c r="L47" s="77" t="s">
        <v>66</v>
      </c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26"/>
      <c r="X47" s="26"/>
      <c r="Y47" s="30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9" x14ac:dyDescent="0.2">
      <c r="F48" s="75" t="s">
        <v>62</v>
      </c>
      <c r="G48" s="75"/>
      <c r="H48" s="75"/>
      <c r="I48" s="75"/>
      <c r="J48" s="75"/>
      <c r="K48" s="23"/>
      <c r="L48" s="75" t="s">
        <v>63</v>
      </c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23"/>
      <c r="X48" s="23"/>
      <c r="Y48" s="30"/>
    </row>
    <row r="49" spans="1:48" x14ac:dyDescent="0.2">
      <c r="A49" s="22" t="s">
        <v>67</v>
      </c>
      <c r="Y49" s="30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8" s="1" customFormat="1" ht="8.1" customHeight="1" x14ac:dyDescent="0.2">
      <c r="Y50" s="30"/>
    </row>
    <row r="51" spans="1:48" ht="11.85" customHeight="1" x14ac:dyDescent="0.2">
      <c r="A51" s="1" t="s">
        <v>68</v>
      </c>
      <c r="F51" s="76"/>
      <c r="G51" s="76"/>
      <c r="H51" s="76"/>
      <c r="I51" s="76"/>
      <c r="J51" s="76"/>
      <c r="K51" s="26" t="s">
        <v>59</v>
      </c>
      <c r="L51" s="78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26"/>
      <c r="Y51" s="30"/>
      <c r="AA51" s="1" t="s">
        <v>69</v>
      </c>
      <c r="AF51" s="31"/>
      <c r="AG51" s="31"/>
      <c r="AH51" s="31"/>
      <c r="AI51" s="31"/>
      <c r="AJ51" s="31"/>
      <c r="AK51" s="26"/>
      <c r="AL51" s="26" t="s">
        <v>59</v>
      </c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">
      <c r="F52" s="75" t="s">
        <v>62</v>
      </c>
      <c r="G52" s="75"/>
      <c r="H52" s="75"/>
      <c r="I52" s="75"/>
      <c r="J52" s="75"/>
      <c r="K52" s="23"/>
      <c r="L52" s="75" t="s">
        <v>63</v>
      </c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23"/>
      <c r="X52" s="23"/>
      <c r="Y52" s="30"/>
      <c r="AF52" s="75" t="s">
        <v>62</v>
      </c>
      <c r="AG52" s="75"/>
      <c r="AH52" s="75"/>
      <c r="AI52" s="75"/>
      <c r="AJ52" s="75"/>
      <c r="AK52" s="75"/>
      <c r="AL52" s="23"/>
      <c r="AM52" s="75" t="s">
        <v>63</v>
      </c>
      <c r="AN52" s="75"/>
      <c r="AO52" s="75"/>
      <c r="AP52" s="75"/>
      <c r="AQ52" s="75"/>
      <c r="AR52" s="75"/>
      <c r="AS52" s="75"/>
      <c r="AT52" s="75"/>
      <c r="AU52" s="75"/>
      <c r="AV52" s="75"/>
    </row>
  </sheetData>
  <sheetProtection formatCells="0" formatColumns="0" formatRows="0" insertColumns="0" insertRows="0" insertHyperlinks="0" deleteColumns="0" deleteRows="0" sort="0" autoFilter="0" pivotTables="0"/>
  <mergeCells count="203">
    <mergeCell ref="AR36:AW36"/>
    <mergeCell ref="AR37:AW37"/>
    <mergeCell ref="AB36:AE36"/>
    <mergeCell ref="AB37:AE37"/>
    <mergeCell ref="AF36:AK36"/>
    <mergeCell ref="AF37:AK37"/>
    <mergeCell ref="AL36:AQ36"/>
    <mergeCell ref="AL37:AQ37"/>
    <mergeCell ref="AB35:AE35"/>
    <mergeCell ref="AF35:AK35"/>
    <mergeCell ref="O36:S36"/>
    <mergeCell ref="O37:S37"/>
    <mergeCell ref="AR35:AW35"/>
    <mergeCell ref="AL35:AQ35"/>
    <mergeCell ref="A38:B38"/>
    <mergeCell ref="C38:N38"/>
    <mergeCell ref="O38:S38"/>
    <mergeCell ref="T38:V38"/>
    <mergeCell ref="W38:AA38"/>
    <mergeCell ref="AB38:AE38"/>
    <mergeCell ref="AF38:AK38"/>
    <mergeCell ref="AR38:AW38"/>
    <mergeCell ref="AL38:AQ38"/>
    <mergeCell ref="A35:B35"/>
    <mergeCell ref="C35:N35"/>
    <mergeCell ref="O35:S35"/>
    <mergeCell ref="T35:V35"/>
    <mergeCell ref="W35:AA35"/>
    <mergeCell ref="C36:N36"/>
    <mergeCell ref="A36:B36"/>
    <mergeCell ref="A37:B37"/>
    <mergeCell ref="C37:N37"/>
    <mergeCell ref="T36:V36"/>
    <mergeCell ref="T37:V37"/>
    <mergeCell ref="W36:AA36"/>
    <mergeCell ref="W37:AA37"/>
    <mergeCell ref="AB33:AE33"/>
    <mergeCell ref="AF33:AK33"/>
    <mergeCell ref="AR33:AW33"/>
    <mergeCell ref="AL33:AQ33"/>
    <mergeCell ref="A34:B34"/>
    <mergeCell ref="C34:N34"/>
    <mergeCell ref="O34:S34"/>
    <mergeCell ref="T34:V34"/>
    <mergeCell ref="W34:AA34"/>
    <mergeCell ref="AB34:AE34"/>
    <mergeCell ref="AF34:AK34"/>
    <mergeCell ref="AR34:AW34"/>
    <mergeCell ref="AL34:AQ34"/>
    <mergeCell ref="A33:B33"/>
    <mergeCell ref="C33:N33"/>
    <mergeCell ref="O33:S33"/>
    <mergeCell ref="T33:V33"/>
    <mergeCell ref="W33:AA33"/>
    <mergeCell ref="AB31:AE31"/>
    <mergeCell ref="AF31:AK31"/>
    <mergeCell ref="AR31:AW31"/>
    <mergeCell ref="AL31:AQ31"/>
    <mergeCell ref="A32:B32"/>
    <mergeCell ref="C32:N32"/>
    <mergeCell ref="O32:S32"/>
    <mergeCell ref="T32:V32"/>
    <mergeCell ref="W32:AA32"/>
    <mergeCell ref="AB32:AE32"/>
    <mergeCell ref="AF32:AK32"/>
    <mergeCell ref="AR32:AW32"/>
    <mergeCell ref="AL32:AQ32"/>
    <mergeCell ref="A31:B31"/>
    <mergeCell ref="C31:N31"/>
    <mergeCell ref="O31:S31"/>
    <mergeCell ref="T31:V31"/>
    <mergeCell ref="W31:AA31"/>
    <mergeCell ref="AB29:AE29"/>
    <mergeCell ref="AF29:AK29"/>
    <mergeCell ref="AR29:AW29"/>
    <mergeCell ref="AL29:AQ29"/>
    <mergeCell ref="A30:B30"/>
    <mergeCell ref="C30:N30"/>
    <mergeCell ref="O30:S30"/>
    <mergeCell ref="T30:V30"/>
    <mergeCell ref="W30:AA30"/>
    <mergeCell ref="AB30:AE30"/>
    <mergeCell ref="AF30:AK30"/>
    <mergeCell ref="AR30:AW30"/>
    <mergeCell ref="AL30:AQ30"/>
    <mergeCell ref="A29:B29"/>
    <mergeCell ref="C29:N29"/>
    <mergeCell ref="O29:S29"/>
    <mergeCell ref="T29:V29"/>
    <mergeCell ref="W29:AA29"/>
    <mergeCell ref="A28:B28"/>
    <mergeCell ref="C28:N28"/>
    <mergeCell ref="O28:S28"/>
    <mergeCell ref="T28:V28"/>
    <mergeCell ref="W28:AA28"/>
    <mergeCell ref="AB28:AE28"/>
    <mergeCell ref="AF28:AK28"/>
    <mergeCell ref="AR28:AW28"/>
    <mergeCell ref="AL28:AQ28"/>
    <mergeCell ref="A25:B25"/>
    <mergeCell ref="C25:N25"/>
    <mergeCell ref="O25:S25"/>
    <mergeCell ref="T25:V25"/>
    <mergeCell ref="W25:AA25"/>
    <mergeCell ref="AB27:AE27"/>
    <mergeCell ref="AF27:AK27"/>
    <mergeCell ref="AR27:AW27"/>
    <mergeCell ref="AL27:AQ27"/>
    <mergeCell ref="A27:B27"/>
    <mergeCell ref="C27:N27"/>
    <mergeCell ref="O27:S27"/>
    <mergeCell ref="T27:V27"/>
    <mergeCell ref="W27:AA27"/>
    <mergeCell ref="A26:B26"/>
    <mergeCell ref="C26:N26"/>
    <mergeCell ref="O26:S26"/>
    <mergeCell ref="T26:V26"/>
    <mergeCell ref="W26:AA26"/>
    <mergeCell ref="AB26:AE26"/>
    <mergeCell ref="AF26:AK26"/>
    <mergeCell ref="AR26:AW26"/>
    <mergeCell ref="AL26:AQ26"/>
    <mergeCell ref="A9:M9"/>
    <mergeCell ref="N9:AJ9"/>
    <mergeCell ref="AN9:AP9"/>
    <mergeCell ref="AQ9:AW9"/>
    <mergeCell ref="AN1:AW1"/>
    <mergeCell ref="AN2:AW2"/>
    <mergeCell ref="AN3:AW3"/>
    <mergeCell ref="AN4:AW4"/>
    <mergeCell ref="A7:AJ7"/>
    <mergeCell ref="A18:K18"/>
    <mergeCell ref="L18:V18"/>
    <mergeCell ref="W18:AE18"/>
    <mergeCell ref="AF18:AN18"/>
    <mergeCell ref="AO18:AW18"/>
    <mergeCell ref="AP12:AS12"/>
    <mergeCell ref="AT12:AW12"/>
    <mergeCell ref="AP13:AS13"/>
    <mergeCell ref="AT13:AW13"/>
    <mergeCell ref="A15:AW15"/>
    <mergeCell ref="AF19:AN19"/>
    <mergeCell ref="AO19:AW19"/>
    <mergeCell ref="A21:B22"/>
    <mergeCell ref="C21:N22"/>
    <mergeCell ref="O21:S22"/>
    <mergeCell ref="T21:V22"/>
    <mergeCell ref="W21:AE21"/>
    <mergeCell ref="AF21:AK22"/>
    <mergeCell ref="AL21:AQ22"/>
    <mergeCell ref="AR21:AW22"/>
    <mergeCell ref="W22:AA22"/>
    <mergeCell ref="AB22:AE22"/>
    <mergeCell ref="A19:K19"/>
    <mergeCell ref="L19:V19"/>
    <mergeCell ref="W19:AE19"/>
    <mergeCell ref="A24:B24"/>
    <mergeCell ref="C24:N24"/>
    <mergeCell ref="O24:S24"/>
    <mergeCell ref="A23:B23"/>
    <mergeCell ref="C23:N23"/>
    <mergeCell ref="O23:S23"/>
    <mergeCell ref="AB24:AE24"/>
    <mergeCell ref="AF24:AK24"/>
    <mergeCell ref="AL24:AQ24"/>
    <mergeCell ref="AR24:AW24"/>
    <mergeCell ref="AB23:AE23"/>
    <mergeCell ref="AF23:AK23"/>
    <mergeCell ref="AL23:AQ23"/>
    <mergeCell ref="AR23:AW23"/>
    <mergeCell ref="F43:J43"/>
    <mergeCell ref="R43:X43"/>
    <mergeCell ref="AF43:AV43"/>
    <mergeCell ref="W39:AA39"/>
    <mergeCell ref="AB39:AE39"/>
    <mergeCell ref="AF39:AK39"/>
    <mergeCell ref="AL39:AQ39"/>
    <mergeCell ref="AR39:AW39"/>
    <mergeCell ref="N41:V41"/>
    <mergeCell ref="W41:AD41"/>
    <mergeCell ref="AE41:AW41"/>
    <mergeCell ref="T23:V23"/>
    <mergeCell ref="W23:AA23"/>
    <mergeCell ref="T24:V24"/>
    <mergeCell ref="W24:AA24"/>
    <mergeCell ref="AB25:AE25"/>
    <mergeCell ref="AF25:AK25"/>
    <mergeCell ref="AR25:AW25"/>
    <mergeCell ref="AL25:AQ25"/>
    <mergeCell ref="F52:J52"/>
    <mergeCell ref="L52:V52"/>
    <mergeCell ref="AF52:AK52"/>
    <mergeCell ref="AM52:AV52"/>
    <mergeCell ref="F44:J44"/>
    <mergeCell ref="L44:P44"/>
    <mergeCell ref="R44:X44"/>
    <mergeCell ref="AD45:AV45"/>
    <mergeCell ref="F47:J47"/>
    <mergeCell ref="L47:V47"/>
    <mergeCell ref="F48:J48"/>
    <mergeCell ref="L48:V48"/>
    <mergeCell ref="F51:J51"/>
    <mergeCell ref="L51:V51"/>
  </mergeCells>
  <pageMargins left="0.23622047244093999" right="0.15748031496063" top="0.19685039370078999" bottom="0.23622047244093999" header="0.78740157480314998" footer="0.78740157480314998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48"/>
  <sheetViews>
    <sheetView tabSelected="1" workbookViewId="0">
      <selection activeCell="AO29" sqref="AO29"/>
    </sheetView>
  </sheetViews>
  <sheetFormatPr defaultRowHeight="11.25" x14ac:dyDescent="0.2"/>
  <cols>
    <col min="1" max="6" width="3.5" style="1" customWidth="1"/>
    <col min="7" max="7" width="3.33203125" style="1" customWidth="1"/>
    <col min="8" max="16" width="3.5" style="1" customWidth="1"/>
    <col min="17" max="18" width="1.6640625" style="1" customWidth="1"/>
    <col min="19" max="20" width="3.5" style="1" customWidth="1"/>
    <col min="21" max="22" width="1.6640625" style="1" customWidth="1"/>
    <col min="23" max="23" width="3.5" style="1" customWidth="1"/>
    <col min="24" max="24" width="2.6640625" style="1" customWidth="1"/>
    <col min="25" max="25" width="0.6640625" style="1" customWidth="1"/>
    <col min="26" max="29" width="3.5" style="1" customWidth="1"/>
    <col min="30" max="31" width="1.6640625" style="1" customWidth="1"/>
    <col min="32" max="35" width="3.5" style="1" customWidth="1"/>
    <col min="36" max="36" width="2.1640625" style="1" customWidth="1"/>
    <col min="37" max="37" width="1" style="1" customWidth="1"/>
    <col min="38" max="254" width="10.6640625" customWidth="1"/>
    <col min="255" max="255" width="1.1640625" customWidth="1"/>
    <col min="256" max="261" width="3.5" customWidth="1"/>
    <col min="262" max="262" width="0.1640625" customWidth="1"/>
    <col min="263" max="263" width="3.33203125" customWidth="1"/>
    <col min="264" max="272" width="3.5" customWidth="1"/>
    <col min="273" max="274" width="1.6640625" customWidth="1"/>
    <col min="275" max="276" width="3.5" customWidth="1"/>
    <col min="277" max="278" width="1.6640625" customWidth="1"/>
    <col min="279" max="279" width="3.5" customWidth="1"/>
    <col min="280" max="280" width="2.6640625" customWidth="1"/>
    <col min="281" max="281" width="0.6640625" customWidth="1"/>
    <col min="282" max="285" width="3.5" customWidth="1"/>
    <col min="286" max="287" width="1.6640625" customWidth="1"/>
    <col min="288" max="291" width="3.5" customWidth="1"/>
    <col min="292" max="292" width="2.1640625" customWidth="1"/>
    <col min="293" max="293" width="1" customWidth="1"/>
    <col min="294" max="510" width="10.6640625" customWidth="1"/>
    <col min="511" max="511" width="1.1640625" customWidth="1"/>
    <col min="512" max="517" width="3.5" customWidth="1"/>
    <col min="518" max="518" width="0.1640625" customWidth="1"/>
    <col min="519" max="519" width="3.33203125" customWidth="1"/>
    <col min="520" max="528" width="3.5" customWidth="1"/>
    <col min="529" max="530" width="1.6640625" customWidth="1"/>
    <col min="531" max="532" width="3.5" customWidth="1"/>
    <col min="533" max="534" width="1.6640625" customWidth="1"/>
    <col min="535" max="535" width="3.5" customWidth="1"/>
    <col min="536" max="536" width="2.6640625" customWidth="1"/>
    <col min="537" max="537" width="0.6640625" customWidth="1"/>
    <col min="538" max="541" width="3.5" customWidth="1"/>
    <col min="542" max="543" width="1.6640625" customWidth="1"/>
    <col min="544" max="547" width="3.5" customWidth="1"/>
    <col min="548" max="548" width="2.1640625" customWidth="1"/>
    <col min="549" max="549" width="1" customWidth="1"/>
    <col min="550" max="766" width="10.6640625" customWidth="1"/>
    <col min="767" max="767" width="1.1640625" customWidth="1"/>
    <col min="768" max="773" width="3.5" customWidth="1"/>
    <col min="774" max="774" width="0.1640625" customWidth="1"/>
    <col min="775" max="775" width="3.33203125" customWidth="1"/>
    <col min="776" max="784" width="3.5" customWidth="1"/>
    <col min="785" max="786" width="1.6640625" customWidth="1"/>
    <col min="787" max="788" width="3.5" customWidth="1"/>
    <col min="789" max="790" width="1.6640625" customWidth="1"/>
    <col min="791" max="791" width="3.5" customWidth="1"/>
    <col min="792" max="792" width="2.6640625" customWidth="1"/>
    <col min="793" max="793" width="0.6640625" customWidth="1"/>
    <col min="794" max="797" width="3.5" customWidth="1"/>
    <col min="798" max="799" width="1.6640625" customWidth="1"/>
    <col min="800" max="803" width="3.5" customWidth="1"/>
    <col min="804" max="804" width="2.1640625" customWidth="1"/>
    <col min="805" max="805" width="1" customWidth="1"/>
    <col min="806" max="1022" width="10.6640625" customWidth="1"/>
    <col min="1023" max="1023" width="1.1640625" customWidth="1"/>
    <col min="1024" max="1029" width="3.5" customWidth="1"/>
    <col min="1030" max="1030" width="0.1640625" customWidth="1"/>
    <col min="1031" max="1031" width="3.33203125" customWidth="1"/>
    <col min="1032" max="1040" width="3.5" customWidth="1"/>
    <col min="1041" max="1042" width="1.6640625" customWidth="1"/>
    <col min="1043" max="1044" width="3.5" customWidth="1"/>
    <col min="1045" max="1046" width="1.6640625" customWidth="1"/>
    <col min="1047" max="1047" width="3.5" customWidth="1"/>
    <col min="1048" max="1048" width="2.6640625" customWidth="1"/>
    <col min="1049" max="1049" width="0.6640625" customWidth="1"/>
    <col min="1050" max="1053" width="3.5" customWidth="1"/>
    <col min="1054" max="1055" width="1.6640625" customWidth="1"/>
    <col min="1056" max="1059" width="3.5" customWidth="1"/>
    <col min="1060" max="1060" width="2.1640625" customWidth="1"/>
    <col min="1061" max="1061" width="1" customWidth="1"/>
    <col min="1062" max="1278" width="10.6640625" customWidth="1"/>
    <col min="1279" max="1279" width="1.1640625" customWidth="1"/>
    <col min="1280" max="1285" width="3.5" customWidth="1"/>
    <col min="1286" max="1286" width="0.1640625" customWidth="1"/>
    <col min="1287" max="1287" width="3.33203125" customWidth="1"/>
    <col min="1288" max="1296" width="3.5" customWidth="1"/>
    <col min="1297" max="1298" width="1.6640625" customWidth="1"/>
    <col min="1299" max="1300" width="3.5" customWidth="1"/>
    <col min="1301" max="1302" width="1.6640625" customWidth="1"/>
    <col min="1303" max="1303" width="3.5" customWidth="1"/>
    <col min="1304" max="1304" width="2.6640625" customWidth="1"/>
    <col min="1305" max="1305" width="0.6640625" customWidth="1"/>
    <col min="1306" max="1309" width="3.5" customWidth="1"/>
    <col min="1310" max="1311" width="1.6640625" customWidth="1"/>
    <col min="1312" max="1315" width="3.5" customWidth="1"/>
    <col min="1316" max="1316" width="2.1640625" customWidth="1"/>
    <col min="1317" max="1317" width="1" customWidth="1"/>
    <col min="1318" max="1534" width="10.6640625" customWidth="1"/>
    <col min="1535" max="1535" width="1.1640625" customWidth="1"/>
    <col min="1536" max="1541" width="3.5" customWidth="1"/>
    <col min="1542" max="1542" width="0.1640625" customWidth="1"/>
    <col min="1543" max="1543" width="3.33203125" customWidth="1"/>
    <col min="1544" max="1552" width="3.5" customWidth="1"/>
    <col min="1553" max="1554" width="1.6640625" customWidth="1"/>
    <col min="1555" max="1556" width="3.5" customWidth="1"/>
    <col min="1557" max="1558" width="1.6640625" customWidth="1"/>
    <col min="1559" max="1559" width="3.5" customWidth="1"/>
    <col min="1560" max="1560" width="2.6640625" customWidth="1"/>
    <col min="1561" max="1561" width="0.6640625" customWidth="1"/>
    <col min="1562" max="1565" width="3.5" customWidth="1"/>
    <col min="1566" max="1567" width="1.6640625" customWidth="1"/>
    <col min="1568" max="1571" width="3.5" customWidth="1"/>
    <col min="1572" max="1572" width="2.1640625" customWidth="1"/>
    <col min="1573" max="1573" width="1" customWidth="1"/>
    <col min="1574" max="1790" width="10.6640625" customWidth="1"/>
    <col min="1791" max="1791" width="1.1640625" customWidth="1"/>
    <col min="1792" max="1797" width="3.5" customWidth="1"/>
    <col min="1798" max="1798" width="0.1640625" customWidth="1"/>
    <col min="1799" max="1799" width="3.33203125" customWidth="1"/>
    <col min="1800" max="1808" width="3.5" customWidth="1"/>
    <col min="1809" max="1810" width="1.6640625" customWidth="1"/>
    <col min="1811" max="1812" width="3.5" customWidth="1"/>
    <col min="1813" max="1814" width="1.6640625" customWidth="1"/>
    <col min="1815" max="1815" width="3.5" customWidth="1"/>
    <col min="1816" max="1816" width="2.6640625" customWidth="1"/>
    <col min="1817" max="1817" width="0.6640625" customWidth="1"/>
    <col min="1818" max="1821" width="3.5" customWidth="1"/>
    <col min="1822" max="1823" width="1.6640625" customWidth="1"/>
    <col min="1824" max="1827" width="3.5" customWidth="1"/>
    <col min="1828" max="1828" width="2.1640625" customWidth="1"/>
    <col min="1829" max="1829" width="1" customWidth="1"/>
    <col min="1830" max="2046" width="10.6640625" customWidth="1"/>
    <col min="2047" max="2047" width="1.1640625" customWidth="1"/>
    <col min="2048" max="2053" width="3.5" customWidth="1"/>
    <col min="2054" max="2054" width="0.1640625" customWidth="1"/>
    <col min="2055" max="2055" width="3.33203125" customWidth="1"/>
    <col min="2056" max="2064" width="3.5" customWidth="1"/>
    <col min="2065" max="2066" width="1.6640625" customWidth="1"/>
    <col min="2067" max="2068" width="3.5" customWidth="1"/>
    <col min="2069" max="2070" width="1.6640625" customWidth="1"/>
    <col min="2071" max="2071" width="3.5" customWidth="1"/>
    <col min="2072" max="2072" width="2.6640625" customWidth="1"/>
    <col min="2073" max="2073" width="0.6640625" customWidth="1"/>
    <col min="2074" max="2077" width="3.5" customWidth="1"/>
    <col min="2078" max="2079" width="1.6640625" customWidth="1"/>
    <col min="2080" max="2083" width="3.5" customWidth="1"/>
    <col min="2084" max="2084" width="2.1640625" customWidth="1"/>
    <col min="2085" max="2085" width="1" customWidth="1"/>
    <col min="2086" max="2302" width="10.6640625" customWidth="1"/>
    <col min="2303" max="2303" width="1.1640625" customWidth="1"/>
    <col min="2304" max="2309" width="3.5" customWidth="1"/>
    <col min="2310" max="2310" width="0.1640625" customWidth="1"/>
    <col min="2311" max="2311" width="3.33203125" customWidth="1"/>
    <col min="2312" max="2320" width="3.5" customWidth="1"/>
    <col min="2321" max="2322" width="1.6640625" customWidth="1"/>
    <col min="2323" max="2324" width="3.5" customWidth="1"/>
    <col min="2325" max="2326" width="1.6640625" customWidth="1"/>
    <col min="2327" max="2327" width="3.5" customWidth="1"/>
    <col min="2328" max="2328" width="2.6640625" customWidth="1"/>
    <col min="2329" max="2329" width="0.6640625" customWidth="1"/>
    <col min="2330" max="2333" width="3.5" customWidth="1"/>
    <col min="2334" max="2335" width="1.6640625" customWidth="1"/>
    <col min="2336" max="2339" width="3.5" customWidth="1"/>
    <col min="2340" max="2340" width="2.1640625" customWidth="1"/>
    <col min="2341" max="2341" width="1" customWidth="1"/>
    <col min="2342" max="2558" width="10.6640625" customWidth="1"/>
    <col min="2559" max="2559" width="1.1640625" customWidth="1"/>
    <col min="2560" max="2565" width="3.5" customWidth="1"/>
    <col min="2566" max="2566" width="0.1640625" customWidth="1"/>
    <col min="2567" max="2567" width="3.33203125" customWidth="1"/>
    <col min="2568" max="2576" width="3.5" customWidth="1"/>
    <col min="2577" max="2578" width="1.6640625" customWidth="1"/>
    <col min="2579" max="2580" width="3.5" customWidth="1"/>
    <col min="2581" max="2582" width="1.6640625" customWidth="1"/>
    <col min="2583" max="2583" width="3.5" customWidth="1"/>
    <col min="2584" max="2584" width="2.6640625" customWidth="1"/>
    <col min="2585" max="2585" width="0.6640625" customWidth="1"/>
    <col min="2586" max="2589" width="3.5" customWidth="1"/>
    <col min="2590" max="2591" width="1.6640625" customWidth="1"/>
    <col min="2592" max="2595" width="3.5" customWidth="1"/>
    <col min="2596" max="2596" width="2.1640625" customWidth="1"/>
    <col min="2597" max="2597" width="1" customWidth="1"/>
    <col min="2598" max="2814" width="10.6640625" customWidth="1"/>
    <col min="2815" max="2815" width="1.1640625" customWidth="1"/>
    <col min="2816" max="2821" width="3.5" customWidth="1"/>
    <col min="2822" max="2822" width="0.1640625" customWidth="1"/>
    <col min="2823" max="2823" width="3.33203125" customWidth="1"/>
    <col min="2824" max="2832" width="3.5" customWidth="1"/>
    <col min="2833" max="2834" width="1.6640625" customWidth="1"/>
    <col min="2835" max="2836" width="3.5" customWidth="1"/>
    <col min="2837" max="2838" width="1.6640625" customWidth="1"/>
    <col min="2839" max="2839" width="3.5" customWidth="1"/>
    <col min="2840" max="2840" width="2.6640625" customWidth="1"/>
    <col min="2841" max="2841" width="0.6640625" customWidth="1"/>
    <col min="2842" max="2845" width="3.5" customWidth="1"/>
    <col min="2846" max="2847" width="1.6640625" customWidth="1"/>
    <col min="2848" max="2851" width="3.5" customWidth="1"/>
    <col min="2852" max="2852" width="2.1640625" customWidth="1"/>
    <col min="2853" max="2853" width="1" customWidth="1"/>
    <col min="2854" max="3070" width="10.6640625" customWidth="1"/>
    <col min="3071" max="3071" width="1.1640625" customWidth="1"/>
    <col min="3072" max="3077" width="3.5" customWidth="1"/>
    <col min="3078" max="3078" width="0.1640625" customWidth="1"/>
    <col min="3079" max="3079" width="3.33203125" customWidth="1"/>
    <col min="3080" max="3088" width="3.5" customWidth="1"/>
    <col min="3089" max="3090" width="1.6640625" customWidth="1"/>
    <col min="3091" max="3092" width="3.5" customWidth="1"/>
    <col min="3093" max="3094" width="1.6640625" customWidth="1"/>
    <col min="3095" max="3095" width="3.5" customWidth="1"/>
    <col min="3096" max="3096" width="2.6640625" customWidth="1"/>
    <col min="3097" max="3097" width="0.6640625" customWidth="1"/>
    <col min="3098" max="3101" width="3.5" customWidth="1"/>
    <col min="3102" max="3103" width="1.6640625" customWidth="1"/>
    <col min="3104" max="3107" width="3.5" customWidth="1"/>
    <col min="3108" max="3108" width="2.1640625" customWidth="1"/>
    <col min="3109" max="3109" width="1" customWidth="1"/>
    <col min="3110" max="3326" width="10.6640625" customWidth="1"/>
    <col min="3327" max="3327" width="1.1640625" customWidth="1"/>
    <col min="3328" max="3333" width="3.5" customWidth="1"/>
    <col min="3334" max="3334" width="0.1640625" customWidth="1"/>
    <col min="3335" max="3335" width="3.33203125" customWidth="1"/>
    <col min="3336" max="3344" width="3.5" customWidth="1"/>
    <col min="3345" max="3346" width="1.6640625" customWidth="1"/>
    <col min="3347" max="3348" width="3.5" customWidth="1"/>
    <col min="3349" max="3350" width="1.6640625" customWidth="1"/>
    <col min="3351" max="3351" width="3.5" customWidth="1"/>
    <col min="3352" max="3352" width="2.6640625" customWidth="1"/>
    <col min="3353" max="3353" width="0.6640625" customWidth="1"/>
    <col min="3354" max="3357" width="3.5" customWidth="1"/>
    <col min="3358" max="3359" width="1.6640625" customWidth="1"/>
    <col min="3360" max="3363" width="3.5" customWidth="1"/>
    <col min="3364" max="3364" width="2.1640625" customWidth="1"/>
    <col min="3365" max="3365" width="1" customWidth="1"/>
    <col min="3366" max="3582" width="10.6640625" customWidth="1"/>
    <col min="3583" max="3583" width="1.1640625" customWidth="1"/>
    <col min="3584" max="3589" width="3.5" customWidth="1"/>
    <col min="3590" max="3590" width="0.1640625" customWidth="1"/>
    <col min="3591" max="3591" width="3.33203125" customWidth="1"/>
    <col min="3592" max="3600" width="3.5" customWidth="1"/>
    <col min="3601" max="3602" width="1.6640625" customWidth="1"/>
    <col min="3603" max="3604" width="3.5" customWidth="1"/>
    <col min="3605" max="3606" width="1.6640625" customWidth="1"/>
    <col min="3607" max="3607" width="3.5" customWidth="1"/>
    <col min="3608" max="3608" width="2.6640625" customWidth="1"/>
    <col min="3609" max="3609" width="0.6640625" customWidth="1"/>
    <col min="3610" max="3613" width="3.5" customWidth="1"/>
    <col min="3614" max="3615" width="1.6640625" customWidth="1"/>
    <col min="3616" max="3619" width="3.5" customWidth="1"/>
    <col min="3620" max="3620" width="2.1640625" customWidth="1"/>
    <col min="3621" max="3621" width="1" customWidth="1"/>
    <col min="3622" max="3838" width="10.6640625" customWidth="1"/>
    <col min="3839" max="3839" width="1.1640625" customWidth="1"/>
    <col min="3840" max="3845" width="3.5" customWidth="1"/>
    <col min="3846" max="3846" width="0.1640625" customWidth="1"/>
    <col min="3847" max="3847" width="3.33203125" customWidth="1"/>
    <col min="3848" max="3856" width="3.5" customWidth="1"/>
    <col min="3857" max="3858" width="1.6640625" customWidth="1"/>
    <col min="3859" max="3860" width="3.5" customWidth="1"/>
    <col min="3861" max="3862" width="1.6640625" customWidth="1"/>
    <col min="3863" max="3863" width="3.5" customWidth="1"/>
    <col min="3864" max="3864" width="2.6640625" customWidth="1"/>
    <col min="3865" max="3865" width="0.6640625" customWidth="1"/>
    <col min="3866" max="3869" width="3.5" customWidth="1"/>
    <col min="3870" max="3871" width="1.6640625" customWidth="1"/>
    <col min="3872" max="3875" width="3.5" customWidth="1"/>
    <col min="3876" max="3876" width="2.1640625" customWidth="1"/>
    <col min="3877" max="3877" width="1" customWidth="1"/>
    <col min="3878" max="4094" width="10.6640625" customWidth="1"/>
    <col min="4095" max="4095" width="1.1640625" customWidth="1"/>
    <col min="4096" max="4101" width="3.5" customWidth="1"/>
    <col min="4102" max="4102" width="0.1640625" customWidth="1"/>
    <col min="4103" max="4103" width="3.33203125" customWidth="1"/>
    <col min="4104" max="4112" width="3.5" customWidth="1"/>
    <col min="4113" max="4114" width="1.6640625" customWidth="1"/>
    <col min="4115" max="4116" width="3.5" customWidth="1"/>
    <col min="4117" max="4118" width="1.6640625" customWidth="1"/>
    <col min="4119" max="4119" width="3.5" customWidth="1"/>
    <col min="4120" max="4120" width="2.6640625" customWidth="1"/>
    <col min="4121" max="4121" width="0.6640625" customWidth="1"/>
    <col min="4122" max="4125" width="3.5" customWidth="1"/>
    <col min="4126" max="4127" width="1.6640625" customWidth="1"/>
    <col min="4128" max="4131" width="3.5" customWidth="1"/>
    <col min="4132" max="4132" width="2.1640625" customWidth="1"/>
    <col min="4133" max="4133" width="1" customWidth="1"/>
    <col min="4134" max="4350" width="10.6640625" customWidth="1"/>
    <col min="4351" max="4351" width="1.1640625" customWidth="1"/>
    <col min="4352" max="4357" width="3.5" customWidth="1"/>
    <col min="4358" max="4358" width="0.1640625" customWidth="1"/>
    <col min="4359" max="4359" width="3.33203125" customWidth="1"/>
    <col min="4360" max="4368" width="3.5" customWidth="1"/>
    <col min="4369" max="4370" width="1.6640625" customWidth="1"/>
    <col min="4371" max="4372" width="3.5" customWidth="1"/>
    <col min="4373" max="4374" width="1.6640625" customWidth="1"/>
    <col min="4375" max="4375" width="3.5" customWidth="1"/>
    <col min="4376" max="4376" width="2.6640625" customWidth="1"/>
    <col min="4377" max="4377" width="0.6640625" customWidth="1"/>
    <col min="4378" max="4381" width="3.5" customWidth="1"/>
    <col min="4382" max="4383" width="1.6640625" customWidth="1"/>
    <col min="4384" max="4387" width="3.5" customWidth="1"/>
    <col min="4388" max="4388" width="2.1640625" customWidth="1"/>
    <col min="4389" max="4389" width="1" customWidth="1"/>
    <col min="4390" max="4606" width="10.6640625" customWidth="1"/>
    <col min="4607" max="4607" width="1.1640625" customWidth="1"/>
    <col min="4608" max="4613" width="3.5" customWidth="1"/>
    <col min="4614" max="4614" width="0.1640625" customWidth="1"/>
    <col min="4615" max="4615" width="3.33203125" customWidth="1"/>
    <col min="4616" max="4624" width="3.5" customWidth="1"/>
    <col min="4625" max="4626" width="1.6640625" customWidth="1"/>
    <col min="4627" max="4628" width="3.5" customWidth="1"/>
    <col min="4629" max="4630" width="1.6640625" customWidth="1"/>
    <col min="4631" max="4631" width="3.5" customWidth="1"/>
    <col min="4632" max="4632" width="2.6640625" customWidth="1"/>
    <col min="4633" max="4633" width="0.6640625" customWidth="1"/>
    <col min="4634" max="4637" width="3.5" customWidth="1"/>
    <col min="4638" max="4639" width="1.6640625" customWidth="1"/>
    <col min="4640" max="4643" width="3.5" customWidth="1"/>
    <col min="4644" max="4644" width="2.1640625" customWidth="1"/>
    <col min="4645" max="4645" width="1" customWidth="1"/>
    <col min="4646" max="4862" width="10.6640625" customWidth="1"/>
    <col min="4863" max="4863" width="1.1640625" customWidth="1"/>
    <col min="4864" max="4869" width="3.5" customWidth="1"/>
    <col min="4870" max="4870" width="0.1640625" customWidth="1"/>
    <col min="4871" max="4871" width="3.33203125" customWidth="1"/>
    <col min="4872" max="4880" width="3.5" customWidth="1"/>
    <col min="4881" max="4882" width="1.6640625" customWidth="1"/>
    <col min="4883" max="4884" width="3.5" customWidth="1"/>
    <col min="4885" max="4886" width="1.6640625" customWidth="1"/>
    <col min="4887" max="4887" width="3.5" customWidth="1"/>
    <col min="4888" max="4888" width="2.6640625" customWidth="1"/>
    <col min="4889" max="4889" width="0.6640625" customWidth="1"/>
    <col min="4890" max="4893" width="3.5" customWidth="1"/>
    <col min="4894" max="4895" width="1.6640625" customWidth="1"/>
    <col min="4896" max="4899" width="3.5" customWidth="1"/>
    <col min="4900" max="4900" width="2.1640625" customWidth="1"/>
    <col min="4901" max="4901" width="1" customWidth="1"/>
    <col min="4902" max="5118" width="10.6640625" customWidth="1"/>
    <col min="5119" max="5119" width="1.1640625" customWidth="1"/>
    <col min="5120" max="5125" width="3.5" customWidth="1"/>
    <col min="5126" max="5126" width="0.1640625" customWidth="1"/>
    <col min="5127" max="5127" width="3.33203125" customWidth="1"/>
    <col min="5128" max="5136" width="3.5" customWidth="1"/>
    <col min="5137" max="5138" width="1.6640625" customWidth="1"/>
    <col min="5139" max="5140" width="3.5" customWidth="1"/>
    <col min="5141" max="5142" width="1.6640625" customWidth="1"/>
    <col min="5143" max="5143" width="3.5" customWidth="1"/>
    <col min="5144" max="5144" width="2.6640625" customWidth="1"/>
    <col min="5145" max="5145" width="0.6640625" customWidth="1"/>
    <col min="5146" max="5149" width="3.5" customWidth="1"/>
    <col min="5150" max="5151" width="1.6640625" customWidth="1"/>
    <col min="5152" max="5155" width="3.5" customWidth="1"/>
    <col min="5156" max="5156" width="2.1640625" customWidth="1"/>
    <col min="5157" max="5157" width="1" customWidth="1"/>
    <col min="5158" max="5374" width="10.6640625" customWidth="1"/>
    <col min="5375" max="5375" width="1.1640625" customWidth="1"/>
    <col min="5376" max="5381" width="3.5" customWidth="1"/>
    <col min="5382" max="5382" width="0.1640625" customWidth="1"/>
    <col min="5383" max="5383" width="3.33203125" customWidth="1"/>
    <col min="5384" max="5392" width="3.5" customWidth="1"/>
    <col min="5393" max="5394" width="1.6640625" customWidth="1"/>
    <col min="5395" max="5396" width="3.5" customWidth="1"/>
    <col min="5397" max="5398" width="1.6640625" customWidth="1"/>
    <col min="5399" max="5399" width="3.5" customWidth="1"/>
    <col min="5400" max="5400" width="2.6640625" customWidth="1"/>
    <col min="5401" max="5401" width="0.6640625" customWidth="1"/>
    <col min="5402" max="5405" width="3.5" customWidth="1"/>
    <col min="5406" max="5407" width="1.6640625" customWidth="1"/>
    <col min="5408" max="5411" width="3.5" customWidth="1"/>
    <col min="5412" max="5412" width="2.1640625" customWidth="1"/>
    <col min="5413" max="5413" width="1" customWidth="1"/>
    <col min="5414" max="5630" width="10.6640625" customWidth="1"/>
    <col min="5631" max="5631" width="1.1640625" customWidth="1"/>
    <col min="5632" max="5637" width="3.5" customWidth="1"/>
    <col min="5638" max="5638" width="0.1640625" customWidth="1"/>
    <col min="5639" max="5639" width="3.33203125" customWidth="1"/>
    <col min="5640" max="5648" width="3.5" customWidth="1"/>
    <col min="5649" max="5650" width="1.6640625" customWidth="1"/>
    <col min="5651" max="5652" width="3.5" customWidth="1"/>
    <col min="5653" max="5654" width="1.6640625" customWidth="1"/>
    <col min="5655" max="5655" width="3.5" customWidth="1"/>
    <col min="5656" max="5656" width="2.6640625" customWidth="1"/>
    <col min="5657" max="5657" width="0.6640625" customWidth="1"/>
    <col min="5658" max="5661" width="3.5" customWidth="1"/>
    <col min="5662" max="5663" width="1.6640625" customWidth="1"/>
    <col min="5664" max="5667" width="3.5" customWidth="1"/>
    <col min="5668" max="5668" width="2.1640625" customWidth="1"/>
    <col min="5669" max="5669" width="1" customWidth="1"/>
    <col min="5670" max="5886" width="10.6640625" customWidth="1"/>
    <col min="5887" max="5887" width="1.1640625" customWidth="1"/>
    <col min="5888" max="5893" width="3.5" customWidth="1"/>
    <col min="5894" max="5894" width="0.1640625" customWidth="1"/>
    <col min="5895" max="5895" width="3.33203125" customWidth="1"/>
    <col min="5896" max="5904" width="3.5" customWidth="1"/>
    <col min="5905" max="5906" width="1.6640625" customWidth="1"/>
    <col min="5907" max="5908" width="3.5" customWidth="1"/>
    <col min="5909" max="5910" width="1.6640625" customWidth="1"/>
    <col min="5911" max="5911" width="3.5" customWidth="1"/>
    <col min="5912" max="5912" width="2.6640625" customWidth="1"/>
    <col min="5913" max="5913" width="0.6640625" customWidth="1"/>
    <col min="5914" max="5917" width="3.5" customWidth="1"/>
    <col min="5918" max="5919" width="1.6640625" customWidth="1"/>
    <col min="5920" max="5923" width="3.5" customWidth="1"/>
    <col min="5924" max="5924" width="2.1640625" customWidth="1"/>
    <col min="5925" max="5925" width="1" customWidth="1"/>
    <col min="5926" max="6142" width="10.6640625" customWidth="1"/>
    <col min="6143" max="6143" width="1.1640625" customWidth="1"/>
    <col min="6144" max="6149" width="3.5" customWidth="1"/>
    <col min="6150" max="6150" width="0.1640625" customWidth="1"/>
    <col min="6151" max="6151" width="3.33203125" customWidth="1"/>
    <col min="6152" max="6160" width="3.5" customWidth="1"/>
    <col min="6161" max="6162" width="1.6640625" customWidth="1"/>
    <col min="6163" max="6164" width="3.5" customWidth="1"/>
    <col min="6165" max="6166" width="1.6640625" customWidth="1"/>
    <col min="6167" max="6167" width="3.5" customWidth="1"/>
    <col min="6168" max="6168" width="2.6640625" customWidth="1"/>
    <col min="6169" max="6169" width="0.6640625" customWidth="1"/>
    <col min="6170" max="6173" width="3.5" customWidth="1"/>
    <col min="6174" max="6175" width="1.6640625" customWidth="1"/>
    <col min="6176" max="6179" width="3.5" customWidth="1"/>
    <col min="6180" max="6180" width="2.1640625" customWidth="1"/>
    <col min="6181" max="6181" width="1" customWidth="1"/>
    <col min="6182" max="6398" width="10.6640625" customWidth="1"/>
    <col min="6399" max="6399" width="1.1640625" customWidth="1"/>
    <col min="6400" max="6405" width="3.5" customWidth="1"/>
    <col min="6406" max="6406" width="0.1640625" customWidth="1"/>
    <col min="6407" max="6407" width="3.33203125" customWidth="1"/>
    <col min="6408" max="6416" width="3.5" customWidth="1"/>
    <col min="6417" max="6418" width="1.6640625" customWidth="1"/>
    <col min="6419" max="6420" width="3.5" customWidth="1"/>
    <col min="6421" max="6422" width="1.6640625" customWidth="1"/>
    <col min="6423" max="6423" width="3.5" customWidth="1"/>
    <col min="6424" max="6424" width="2.6640625" customWidth="1"/>
    <col min="6425" max="6425" width="0.6640625" customWidth="1"/>
    <col min="6426" max="6429" width="3.5" customWidth="1"/>
    <col min="6430" max="6431" width="1.6640625" customWidth="1"/>
    <col min="6432" max="6435" width="3.5" customWidth="1"/>
    <col min="6436" max="6436" width="2.1640625" customWidth="1"/>
    <col min="6437" max="6437" width="1" customWidth="1"/>
    <col min="6438" max="6654" width="10.6640625" customWidth="1"/>
    <col min="6655" max="6655" width="1.1640625" customWidth="1"/>
    <col min="6656" max="6661" width="3.5" customWidth="1"/>
    <col min="6662" max="6662" width="0.1640625" customWidth="1"/>
    <col min="6663" max="6663" width="3.33203125" customWidth="1"/>
    <col min="6664" max="6672" width="3.5" customWidth="1"/>
    <col min="6673" max="6674" width="1.6640625" customWidth="1"/>
    <col min="6675" max="6676" width="3.5" customWidth="1"/>
    <col min="6677" max="6678" width="1.6640625" customWidth="1"/>
    <col min="6679" max="6679" width="3.5" customWidth="1"/>
    <col min="6680" max="6680" width="2.6640625" customWidth="1"/>
    <col min="6681" max="6681" width="0.6640625" customWidth="1"/>
    <col min="6682" max="6685" width="3.5" customWidth="1"/>
    <col min="6686" max="6687" width="1.6640625" customWidth="1"/>
    <col min="6688" max="6691" width="3.5" customWidth="1"/>
    <col min="6692" max="6692" width="2.1640625" customWidth="1"/>
    <col min="6693" max="6693" width="1" customWidth="1"/>
    <col min="6694" max="6910" width="10.6640625" customWidth="1"/>
    <col min="6911" max="6911" width="1.1640625" customWidth="1"/>
    <col min="6912" max="6917" width="3.5" customWidth="1"/>
    <col min="6918" max="6918" width="0.1640625" customWidth="1"/>
    <col min="6919" max="6919" width="3.33203125" customWidth="1"/>
    <col min="6920" max="6928" width="3.5" customWidth="1"/>
    <col min="6929" max="6930" width="1.6640625" customWidth="1"/>
    <col min="6931" max="6932" width="3.5" customWidth="1"/>
    <col min="6933" max="6934" width="1.6640625" customWidth="1"/>
    <col min="6935" max="6935" width="3.5" customWidth="1"/>
    <col min="6936" max="6936" width="2.6640625" customWidth="1"/>
    <col min="6937" max="6937" width="0.6640625" customWidth="1"/>
    <col min="6938" max="6941" width="3.5" customWidth="1"/>
    <col min="6942" max="6943" width="1.6640625" customWidth="1"/>
    <col min="6944" max="6947" width="3.5" customWidth="1"/>
    <col min="6948" max="6948" width="2.1640625" customWidth="1"/>
    <col min="6949" max="6949" width="1" customWidth="1"/>
    <col min="6950" max="7166" width="10.6640625" customWidth="1"/>
    <col min="7167" max="7167" width="1.1640625" customWidth="1"/>
    <col min="7168" max="7173" width="3.5" customWidth="1"/>
    <col min="7174" max="7174" width="0.1640625" customWidth="1"/>
    <col min="7175" max="7175" width="3.33203125" customWidth="1"/>
    <col min="7176" max="7184" width="3.5" customWidth="1"/>
    <col min="7185" max="7186" width="1.6640625" customWidth="1"/>
    <col min="7187" max="7188" width="3.5" customWidth="1"/>
    <col min="7189" max="7190" width="1.6640625" customWidth="1"/>
    <col min="7191" max="7191" width="3.5" customWidth="1"/>
    <col min="7192" max="7192" width="2.6640625" customWidth="1"/>
    <col min="7193" max="7193" width="0.6640625" customWidth="1"/>
    <col min="7194" max="7197" width="3.5" customWidth="1"/>
    <col min="7198" max="7199" width="1.6640625" customWidth="1"/>
    <col min="7200" max="7203" width="3.5" customWidth="1"/>
    <col min="7204" max="7204" width="2.1640625" customWidth="1"/>
    <col min="7205" max="7205" width="1" customWidth="1"/>
    <col min="7206" max="7422" width="10.6640625" customWidth="1"/>
    <col min="7423" max="7423" width="1.1640625" customWidth="1"/>
    <col min="7424" max="7429" width="3.5" customWidth="1"/>
    <col min="7430" max="7430" width="0.1640625" customWidth="1"/>
    <col min="7431" max="7431" width="3.33203125" customWidth="1"/>
    <col min="7432" max="7440" width="3.5" customWidth="1"/>
    <col min="7441" max="7442" width="1.6640625" customWidth="1"/>
    <col min="7443" max="7444" width="3.5" customWidth="1"/>
    <col min="7445" max="7446" width="1.6640625" customWidth="1"/>
    <col min="7447" max="7447" width="3.5" customWidth="1"/>
    <col min="7448" max="7448" width="2.6640625" customWidth="1"/>
    <col min="7449" max="7449" width="0.6640625" customWidth="1"/>
    <col min="7450" max="7453" width="3.5" customWidth="1"/>
    <col min="7454" max="7455" width="1.6640625" customWidth="1"/>
    <col min="7456" max="7459" width="3.5" customWidth="1"/>
    <col min="7460" max="7460" width="2.1640625" customWidth="1"/>
    <col min="7461" max="7461" width="1" customWidth="1"/>
    <col min="7462" max="7678" width="10.6640625" customWidth="1"/>
    <col min="7679" max="7679" width="1.1640625" customWidth="1"/>
    <col min="7680" max="7685" width="3.5" customWidth="1"/>
    <col min="7686" max="7686" width="0.1640625" customWidth="1"/>
    <col min="7687" max="7687" width="3.33203125" customWidth="1"/>
    <col min="7688" max="7696" width="3.5" customWidth="1"/>
    <col min="7697" max="7698" width="1.6640625" customWidth="1"/>
    <col min="7699" max="7700" width="3.5" customWidth="1"/>
    <col min="7701" max="7702" width="1.6640625" customWidth="1"/>
    <col min="7703" max="7703" width="3.5" customWidth="1"/>
    <col min="7704" max="7704" width="2.6640625" customWidth="1"/>
    <col min="7705" max="7705" width="0.6640625" customWidth="1"/>
    <col min="7706" max="7709" width="3.5" customWidth="1"/>
    <col min="7710" max="7711" width="1.6640625" customWidth="1"/>
    <col min="7712" max="7715" width="3.5" customWidth="1"/>
    <col min="7716" max="7716" width="2.1640625" customWidth="1"/>
    <col min="7717" max="7717" width="1" customWidth="1"/>
    <col min="7718" max="7934" width="10.6640625" customWidth="1"/>
    <col min="7935" max="7935" width="1.1640625" customWidth="1"/>
    <col min="7936" max="7941" width="3.5" customWidth="1"/>
    <col min="7942" max="7942" width="0.1640625" customWidth="1"/>
    <col min="7943" max="7943" width="3.33203125" customWidth="1"/>
    <col min="7944" max="7952" width="3.5" customWidth="1"/>
    <col min="7953" max="7954" width="1.6640625" customWidth="1"/>
    <col min="7955" max="7956" width="3.5" customWidth="1"/>
    <col min="7957" max="7958" width="1.6640625" customWidth="1"/>
    <col min="7959" max="7959" width="3.5" customWidth="1"/>
    <col min="7960" max="7960" width="2.6640625" customWidth="1"/>
    <col min="7961" max="7961" width="0.6640625" customWidth="1"/>
    <col min="7962" max="7965" width="3.5" customWidth="1"/>
    <col min="7966" max="7967" width="1.6640625" customWidth="1"/>
    <col min="7968" max="7971" width="3.5" customWidth="1"/>
    <col min="7972" max="7972" width="2.1640625" customWidth="1"/>
    <col min="7973" max="7973" width="1" customWidth="1"/>
    <col min="7974" max="8190" width="10.6640625" customWidth="1"/>
    <col min="8191" max="8191" width="1.1640625" customWidth="1"/>
    <col min="8192" max="8197" width="3.5" customWidth="1"/>
    <col min="8198" max="8198" width="0.1640625" customWidth="1"/>
    <col min="8199" max="8199" width="3.33203125" customWidth="1"/>
    <col min="8200" max="8208" width="3.5" customWidth="1"/>
    <col min="8209" max="8210" width="1.6640625" customWidth="1"/>
    <col min="8211" max="8212" width="3.5" customWidth="1"/>
    <col min="8213" max="8214" width="1.6640625" customWidth="1"/>
    <col min="8215" max="8215" width="3.5" customWidth="1"/>
    <col min="8216" max="8216" width="2.6640625" customWidth="1"/>
    <col min="8217" max="8217" width="0.6640625" customWidth="1"/>
    <col min="8218" max="8221" width="3.5" customWidth="1"/>
    <col min="8222" max="8223" width="1.6640625" customWidth="1"/>
    <col min="8224" max="8227" width="3.5" customWidth="1"/>
    <col min="8228" max="8228" width="2.1640625" customWidth="1"/>
    <col min="8229" max="8229" width="1" customWidth="1"/>
    <col min="8230" max="8446" width="10.6640625" customWidth="1"/>
    <col min="8447" max="8447" width="1.1640625" customWidth="1"/>
    <col min="8448" max="8453" width="3.5" customWidth="1"/>
    <col min="8454" max="8454" width="0.1640625" customWidth="1"/>
    <col min="8455" max="8455" width="3.33203125" customWidth="1"/>
    <col min="8456" max="8464" width="3.5" customWidth="1"/>
    <col min="8465" max="8466" width="1.6640625" customWidth="1"/>
    <col min="8467" max="8468" width="3.5" customWidth="1"/>
    <col min="8469" max="8470" width="1.6640625" customWidth="1"/>
    <col min="8471" max="8471" width="3.5" customWidth="1"/>
    <col min="8472" max="8472" width="2.6640625" customWidth="1"/>
    <col min="8473" max="8473" width="0.6640625" customWidth="1"/>
    <col min="8474" max="8477" width="3.5" customWidth="1"/>
    <col min="8478" max="8479" width="1.6640625" customWidth="1"/>
    <col min="8480" max="8483" width="3.5" customWidth="1"/>
    <col min="8484" max="8484" width="2.1640625" customWidth="1"/>
    <col min="8485" max="8485" width="1" customWidth="1"/>
    <col min="8486" max="8702" width="10.6640625" customWidth="1"/>
    <col min="8703" max="8703" width="1.1640625" customWidth="1"/>
    <col min="8704" max="8709" width="3.5" customWidth="1"/>
    <col min="8710" max="8710" width="0.1640625" customWidth="1"/>
    <col min="8711" max="8711" width="3.33203125" customWidth="1"/>
    <col min="8712" max="8720" width="3.5" customWidth="1"/>
    <col min="8721" max="8722" width="1.6640625" customWidth="1"/>
    <col min="8723" max="8724" width="3.5" customWidth="1"/>
    <col min="8725" max="8726" width="1.6640625" customWidth="1"/>
    <col min="8727" max="8727" width="3.5" customWidth="1"/>
    <col min="8728" max="8728" width="2.6640625" customWidth="1"/>
    <col min="8729" max="8729" width="0.6640625" customWidth="1"/>
    <col min="8730" max="8733" width="3.5" customWidth="1"/>
    <col min="8734" max="8735" width="1.6640625" customWidth="1"/>
    <col min="8736" max="8739" width="3.5" customWidth="1"/>
    <col min="8740" max="8740" width="2.1640625" customWidth="1"/>
    <col min="8741" max="8741" width="1" customWidth="1"/>
    <col min="8742" max="8958" width="10.6640625" customWidth="1"/>
    <col min="8959" max="8959" width="1.1640625" customWidth="1"/>
    <col min="8960" max="8965" width="3.5" customWidth="1"/>
    <col min="8966" max="8966" width="0.1640625" customWidth="1"/>
    <col min="8967" max="8967" width="3.33203125" customWidth="1"/>
    <col min="8968" max="8976" width="3.5" customWidth="1"/>
    <col min="8977" max="8978" width="1.6640625" customWidth="1"/>
    <col min="8979" max="8980" width="3.5" customWidth="1"/>
    <col min="8981" max="8982" width="1.6640625" customWidth="1"/>
    <col min="8983" max="8983" width="3.5" customWidth="1"/>
    <col min="8984" max="8984" width="2.6640625" customWidth="1"/>
    <col min="8985" max="8985" width="0.6640625" customWidth="1"/>
    <col min="8986" max="8989" width="3.5" customWidth="1"/>
    <col min="8990" max="8991" width="1.6640625" customWidth="1"/>
    <col min="8992" max="8995" width="3.5" customWidth="1"/>
    <col min="8996" max="8996" width="2.1640625" customWidth="1"/>
    <col min="8997" max="8997" width="1" customWidth="1"/>
    <col min="8998" max="9214" width="10.6640625" customWidth="1"/>
    <col min="9215" max="9215" width="1.1640625" customWidth="1"/>
    <col min="9216" max="9221" width="3.5" customWidth="1"/>
    <col min="9222" max="9222" width="0.1640625" customWidth="1"/>
    <col min="9223" max="9223" width="3.33203125" customWidth="1"/>
    <col min="9224" max="9232" width="3.5" customWidth="1"/>
    <col min="9233" max="9234" width="1.6640625" customWidth="1"/>
    <col min="9235" max="9236" width="3.5" customWidth="1"/>
    <col min="9237" max="9238" width="1.6640625" customWidth="1"/>
    <col min="9239" max="9239" width="3.5" customWidth="1"/>
    <col min="9240" max="9240" width="2.6640625" customWidth="1"/>
    <col min="9241" max="9241" width="0.6640625" customWidth="1"/>
    <col min="9242" max="9245" width="3.5" customWidth="1"/>
    <col min="9246" max="9247" width="1.6640625" customWidth="1"/>
    <col min="9248" max="9251" width="3.5" customWidth="1"/>
    <col min="9252" max="9252" width="2.1640625" customWidth="1"/>
    <col min="9253" max="9253" width="1" customWidth="1"/>
    <col min="9254" max="9470" width="10.6640625" customWidth="1"/>
    <col min="9471" max="9471" width="1.1640625" customWidth="1"/>
    <col min="9472" max="9477" width="3.5" customWidth="1"/>
    <col min="9478" max="9478" width="0.1640625" customWidth="1"/>
    <col min="9479" max="9479" width="3.33203125" customWidth="1"/>
    <col min="9480" max="9488" width="3.5" customWidth="1"/>
    <col min="9489" max="9490" width="1.6640625" customWidth="1"/>
    <col min="9491" max="9492" width="3.5" customWidth="1"/>
    <col min="9493" max="9494" width="1.6640625" customWidth="1"/>
    <col min="9495" max="9495" width="3.5" customWidth="1"/>
    <col min="9496" max="9496" width="2.6640625" customWidth="1"/>
    <col min="9497" max="9497" width="0.6640625" customWidth="1"/>
    <col min="9498" max="9501" width="3.5" customWidth="1"/>
    <col min="9502" max="9503" width="1.6640625" customWidth="1"/>
    <col min="9504" max="9507" width="3.5" customWidth="1"/>
    <col min="9508" max="9508" width="2.1640625" customWidth="1"/>
    <col min="9509" max="9509" width="1" customWidth="1"/>
    <col min="9510" max="9726" width="10.6640625" customWidth="1"/>
    <col min="9727" max="9727" width="1.1640625" customWidth="1"/>
    <col min="9728" max="9733" width="3.5" customWidth="1"/>
    <col min="9734" max="9734" width="0.1640625" customWidth="1"/>
    <col min="9735" max="9735" width="3.33203125" customWidth="1"/>
    <col min="9736" max="9744" width="3.5" customWidth="1"/>
    <col min="9745" max="9746" width="1.6640625" customWidth="1"/>
    <col min="9747" max="9748" width="3.5" customWidth="1"/>
    <col min="9749" max="9750" width="1.6640625" customWidth="1"/>
    <col min="9751" max="9751" width="3.5" customWidth="1"/>
    <col min="9752" max="9752" width="2.6640625" customWidth="1"/>
    <col min="9753" max="9753" width="0.6640625" customWidth="1"/>
    <col min="9754" max="9757" width="3.5" customWidth="1"/>
    <col min="9758" max="9759" width="1.6640625" customWidth="1"/>
    <col min="9760" max="9763" width="3.5" customWidth="1"/>
    <col min="9764" max="9764" width="2.1640625" customWidth="1"/>
    <col min="9765" max="9765" width="1" customWidth="1"/>
    <col min="9766" max="9982" width="10.6640625" customWidth="1"/>
    <col min="9983" max="9983" width="1.1640625" customWidth="1"/>
    <col min="9984" max="9989" width="3.5" customWidth="1"/>
    <col min="9990" max="9990" width="0.1640625" customWidth="1"/>
    <col min="9991" max="9991" width="3.33203125" customWidth="1"/>
    <col min="9992" max="10000" width="3.5" customWidth="1"/>
    <col min="10001" max="10002" width="1.6640625" customWidth="1"/>
    <col min="10003" max="10004" width="3.5" customWidth="1"/>
    <col min="10005" max="10006" width="1.6640625" customWidth="1"/>
    <col min="10007" max="10007" width="3.5" customWidth="1"/>
    <col min="10008" max="10008" width="2.6640625" customWidth="1"/>
    <col min="10009" max="10009" width="0.6640625" customWidth="1"/>
    <col min="10010" max="10013" width="3.5" customWidth="1"/>
    <col min="10014" max="10015" width="1.6640625" customWidth="1"/>
    <col min="10016" max="10019" width="3.5" customWidth="1"/>
    <col min="10020" max="10020" width="2.1640625" customWidth="1"/>
    <col min="10021" max="10021" width="1" customWidth="1"/>
    <col min="10022" max="10238" width="10.6640625" customWidth="1"/>
    <col min="10239" max="10239" width="1.1640625" customWidth="1"/>
    <col min="10240" max="10245" width="3.5" customWidth="1"/>
    <col min="10246" max="10246" width="0.1640625" customWidth="1"/>
    <col min="10247" max="10247" width="3.33203125" customWidth="1"/>
    <col min="10248" max="10256" width="3.5" customWidth="1"/>
    <col min="10257" max="10258" width="1.6640625" customWidth="1"/>
    <col min="10259" max="10260" width="3.5" customWidth="1"/>
    <col min="10261" max="10262" width="1.6640625" customWidth="1"/>
    <col min="10263" max="10263" width="3.5" customWidth="1"/>
    <col min="10264" max="10264" width="2.6640625" customWidth="1"/>
    <col min="10265" max="10265" width="0.6640625" customWidth="1"/>
    <col min="10266" max="10269" width="3.5" customWidth="1"/>
    <col min="10270" max="10271" width="1.6640625" customWidth="1"/>
    <col min="10272" max="10275" width="3.5" customWidth="1"/>
    <col min="10276" max="10276" width="2.1640625" customWidth="1"/>
    <col min="10277" max="10277" width="1" customWidth="1"/>
    <col min="10278" max="10494" width="10.6640625" customWidth="1"/>
    <col min="10495" max="10495" width="1.1640625" customWidth="1"/>
    <col min="10496" max="10501" width="3.5" customWidth="1"/>
    <col min="10502" max="10502" width="0.1640625" customWidth="1"/>
    <col min="10503" max="10503" width="3.33203125" customWidth="1"/>
    <col min="10504" max="10512" width="3.5" customWidth="1"/>
    <col min="10513" max="10514" width="1.6640625" customWidth="1"/>
    <col min="10515" max="10516" width="3.5" customWidth="1"/>
    <col min="10517" max="10518" width="1.6640625" customWidth="1"/>
    <col min="10519" max="10519" width="3.5" customWidth="1"/>
    <col min="10520" max="10520" width="2.6640625" customWidth="1"/>
    <col min="10521" max="10521" width="0.6640625" customWidth="1"/>
    <col min="10522" max="10525" width="3.5" customWidth="1"/>
    <col min="10526" max="10527" width="1.6640625" customWidth="1"/>
    <col min="10528" max="10531" width="3.5" customWidth="1"/>
    <col min="10532" max="10532" width="2.1640625" customWidth="1"/>
    <col min="10533" max="10533" width="1" customWidth="1"/>
    <col min="10534" max="10750" width="10.6640625" customWidth="1"/>
    <col min="10751" max="10751" width="1.1640625" customWidth="1"/>
    <col min="10752" max="10757" width="3.5" customWidth="1"/>
    <col min="10758" max="10758" width="0.1640625" customWidth="1"/>
    <col min="10759" max="10759" width="3.33203125" customWidth="1"/>
    <col min="10760" max="10768" width="3.5" customWidth="1"/>
    <col min="10769" max="10770" width="1.6640625" customWidth="1"/>
    <col min="10771" max="10772" width="3.5" customWidth="1"/>
    <col min="10773" max="10774" width="1.6640625" customWidth="1"/>
    <col min="10775" max="10775" width="3.5" customWidth="1"/>
    <col min="10776" max="10776" width="2.6640625" customWidth="1"/>
    <col min="10777" max="10777" width="0.6640625" customWidth="1"/>
    <col min="10778" max="10781" width="3.5" customWidth="1"/>
    <col min="10782" max="10783" width="1.6640625" customWidth="1"/>
    <col min="10784" max="10787" width="3.5" customWidth="1"/>
    <col min="10788" max="10788" width="2.1640625" customWidth="1"/>
    <col min="10789" max="10789" width="1" customWidth="1"/>
    <col min="10790" max="11006" width="10.6640625" customWidth="1"/>
    <col min="11007" max="11007" width="1.1640625" customWidth="1"/>
    <col min="11008" max="11013" width="3.5" customWidth="1"/>
    <col min="11014" max="11014" width="0.1640625" customWidth="1"/>
    <col min="11015" max="11015" width="3.33203125" customWidth="1"/>
    <col min="11016" max="11024" width="3.5" customWidth="1"/>
    <col min="11025" max="11026" width="1.6640625" customWidth="1"/>
    <col min="11027" max="11028" width="3.5" customWidth="1"/>
    <col min="11029" max="11030" width="1.6640625" customWidth="1"/>
    <col min="11031" max="11031" width="3.5" customWidth="1"/>
    <col min="11032" max="11032" width="2.6640625" customWidth="1"/>
    <col min="11033" max="11033" width="0.6640625" customWidth="1"/>
    <col min="11034" max="11037" width="3.5" customWidth="1"/>
    <col min="11038" max="11039" width="1.6640625" customWidth="1"/>
    <col min="11040" max="11043" width="3.5" customWidth="1"/>
    <col min="11044" max="11044" width="2.1640625" customWidth="1"/>
    <col min="11045" max="11045" width="1" customWidth="1"/>
    <col min="11046" max="11262" width="10.6640625" customWidth="1"/>
    <col min="11263" max="11263" width="1.1640625" customWidth="1"/>
    <col min="11264" max="11269" width="3.5" customWidth="1"/>
    <col min="11270" max="11270" width="0.1640625" customWidth="1"/>
    <col min="11271" max="11271" width="3.33203125" customWidth="1"/>
    <col min="11272" max="11280" width="3.5" customWidth="1"/>
    <col min="11281" max="11282" width="1.6640625" customWidth="1"/>
    <col min="11283" max="11284" width="3.5" customWidth="1"/>
    <col min="11285" max="11286" width="1.6640625" customWidth="1"/>
    <col min="11287" max="11287" width="3.5" customWidth="1"/>
    <col min="11288" max="11288" width="2.6640625" customWidth="1"/>
    <col min="11289" max="11289" width="0.6640625" customWidth="1"/>
    <col min="11290" max="11293" width="3.5" customWidth="1"/>
    <col min="11294" max="11295" width="1.6640625" customWidth="1"/>
    <col min="11296" max="11299" width="3.5" customWidth="1"/>
    <col min="11300" max="11300" width="2.1640625" customWidth="1"/>
    <col min="11301" max="11301" width="1" customWidth="1"/>
    <col min="11302" max="11518" width="10.6640625" customWidth="1"/>
    <col min="11519" max="11519" width="1.1640625" customWidth="1"/>
    <col min="11520" max="11525" width="3.5" customWidth="1"/>
    <col min="11526" max="11526" width="0.1640625" customWidth="1"/>
    <col min="11527" max="11527" width="3.33203125" customWidth="1"/>
    <col min="11528" max="11536" width="3.5" customWidth="1"/>
    <col min="11537" max="11538" width="1.6640625" customWidth="1"/>
    <col min="11539" max="11540" width="3.5" customWidth="1"/>
    <col min="11541" max="11542" width="1.6640625" customWidth="1"/>
    <col min="11543" max="11543" width="3.5" customWidth="1"/>
    <col min="11544" max="11544" width="2.6640625" customWidth="1"/>
    <col min="11545" max="11545" width="0.6640625" customWidth="1"/>
    <col min="11546" max="11549" width="3.5" customWidth="1"/>
    <col min="11550" max="11551" width="1.6640625" customWidth="1"/>
    <col min="11552" max="11555" width="3.5" customWidth="1"/>
    <col min="11556" max="11556" width="2.1640625" customWidth="1"/>
    <col min="11557" max="11557" width="1" customWidth="1"/>
    <col min="11558" max="11774" width="10.6640625" customWidth="1"/>
    <col min="11775" max="11775" width="1.1640625" customWidth="1"/>
    <col min="11776" max="11781" width="3.5" customWidth="1"/>
    <col min="11782" max="11782" width="0.1640625" customWidth="1"/>
    <col min="11783" max="11783" width="3.33203125" customWidth="1"/>
    <col min="11784" max="11792" width="3.5" customWidth="1"/>
    <col min="11793" max="11794" width="1.6640625" customWidth="1"/>
    <col min="11795" max="11796" width="3.5" customWidth="1"/>
    <col min="11797" max="11798" width="1.6640625" customWidth="1"/>
    <col min="11799" max="11799" width="3.5" customWidth="1"/>
    <col min="11800" max="11800" width="2.6640625" customWidth="1"/>
    <col min="11801" max="11801" width="0.6640625" customWidth="1"/>
    <col min="11802" max="11805" width="3.5" customWidth="1"/>
    <col min="11806" max="11807" width="1.6640625" customWidth="1"/>
    <col min="11808" max="11811" width="3.5" customWidth="1"/>
    <col min="11812" max="11812" width="2.1640625" customWidth="1"/>
    <col min="11813" max="11813" width="1" customWidth="1"/>
    <col min="11814" max="12030" width="10.6640625" customWidth="1"/>
    <col min="12031" max="12031" width="1.1640625" customWidth="1"/>
    <col min="12032" max="12037" width="3.5" customWidth="1"/>
    <col min="12038" max="12038" width="0.1640625" customWidth="1"/>
    <col min="12039" max="12039" width="3.33203125" customWidth="1"/>
    <col min="12040" max="12048" width="3.5" customWidth="1"/>
    <col min="12049" max="12050" width="1.6640625" customWidth="1"/>
    <col min="12051" max="12052" width="3.5" customWidth="1"/>
    <col min="12053" max="12054" width="1.6640625" customWidth="1"/>
    <col min="12055" max="12055" width="3.5" customWidth="1"/>
    <col min="12056" max="12056" width="2.6640625" customWidth="1"/>
    <col min="12057" max="12057" width="0.6640625" customWidth="1"/>
    <col min="12058" max="12061" width="3.5" customWidth="1"/>
    <col min="12062" max="12063" width="1.6640625" customWidth="1"/>
    <col min="12064" max="12067" width="3.5" customWidth="1"/>
    <col min="12068" max="12068" width="2.1640625" customWidth="1"/>
    <col min="12069" max="12069" width="1" customWidth="1"/>
    <col min="12070" max="12286" width="10.6640625" customWidth="1"/>
    <col min="12287" max="12287" width="1.1640625" customWidth="1"/>
    <col min="12288" max="12293" width="3.5" customWidth="1"/>
    <col min="12294" max="12294" width="0.1640625" customWidth="1"/>
    <col min="12295" max="12295" width="3.33203125" customWidth="1"/>
    <col min="12296" max="12304" width="3.5" customWidth="1"/>
    <col min="12305" max="12306" width="1.6640625" customWidth="1"/>
    <col min="12307" max="12308" width="3.5" customWidth="1"/>
    <col min="12309" max="12310" width="1.6640625" customWidth="1"/>
    <col min="12311" max="12311" width="3.5" customWidth="1"/>
    <col min="12312" max="12312" width="2.6640625" customWidth="1"/>
    <col min="12313" max="12313" width="0.6640625" customWidth="1"/>
    <col min="12314" max="12317" width="3.5" customWidth="1"/>
    <col min="12318" max="12319" width="1.6640625" customWidth="1"/>
    <col min="12320" max="12323" width="3.5" customWidth="1"/>
    <col min="12324" max="12324" width="2.1640625" customWidth="1"/>
    <col min="12325" max="12325" width="1" customWidth="1"/>
    <col min="12326" max="12542" width="10.6640625" customWidth="1"/>
    <col min="12543" max="12543" width="1.1640625" customWidth="1"/>
    <col min="12544" max="12549" width="3.5" customWidth="1"/>
    <col min="12550" max="12550" width="0.1640625" customWidth="1"/>
    <col min="12551" max="12551" width="3.33203125" customWidth="1"/>
    <col min="12552" max="12560" width="3.5" customWidth="1"/>
    <col min="12561" max="12562" width="1.6640625" customWidth="1"/>
    <col min="12563" max="12564" width="3.5" customWidth="1"/>
    <col min="12565" max="12566" width="1.6640625" customWidth="1"/>
    <col min="12567" max="12567" width="3.5" customWidth="1"/>
    <col min="12568" max="12568" width="2.6640625" customWidth="1"/>
    <col min="12569" max="12569" width="0.6640625" customWidth="1"/>
    <col min="12570" max="12573" width="3.5" customWidth="1"/>
    <col min="12574" max="12575" width="1.6640625" customWidth="1"/>
    <col min="12576" max="12579" width="3.5" customWidth="1"/>
    <col min="12580" max="12580" width="2.1640625" customWidth="1"/>
    <col min="12581" max="12581" width="1" customWidth="1"/>
    <col min="12582" max="12798" width="10.6640625" customWidth="1"/>
    <col min="12799" max="12799" width="1.1640625" customWidth="1"/>
    <col min="12800" max="12805" width="3.5" customWidth="1"/>
    <col min="12806" max="12806" width="0.1640625" customWidth="1"/>
    <col min="12807" max="12807" width="3.33203125" customWidth="1"/>
    <col min="12808" max="12816" width="3.5" customWidth="1"/>
    <col min="12817" max="12818" width="1.6640625" customWidth="1"/>
    <col min="12819" max="12820" width="3.5" customWidth="1"/>
    <col min="12821" max="12822" width="1.6640625" customWidth="1"/>
    <col min="12823" max="12823" width="3.5" customWidth="1"/>
    <col min="12824" max="12824" width="2.6640625" customWidth="1"/>
    <col min="12825" max="12825" width="0.6640625" customWidth="1"/>
    <col min="12826" max="12829" width="3.5" customWidth="1"/>
    <col min="12830" max="12831" width="1.6640625" customWidth="1"/>
    <col min="12832" max="12835" width="3.5" customWidth="1"/>
    <col min="12836" max="12836" width="2.1640625" customWidth="1"/>
    <col min="12837" max="12837" width="1" customWidth="1"/>
    <col min="12838" max="13054" width="10.6640625" customWidth="1"/>
    <col min="13055" max="13055" width="1.1640625" customWidth="1"/>
    <col min="13056" max="13061" width="3.5" customWidth="1"/>
    <col min="13062" max="13062" width="0.1640625" customWidth="1"/>
    <col min="13063" max="13063" width="3.33203125" customWidth="1"/>
    <col min="13064" max="13072" width="3.5" customWidth="1"/>
    <col min="13073" max="13074" width="1.6640625" customWidth="1"/>
    <col min="13075" max="13076" width="3.5" customWidth="1"/>
    <col min="13077" max="13078" width="1.6640625" customWidth="1"/>
    <col min="13079" max="13079" width="3.5" customWidth="1"/>
    <col min="13080" max="13080" width="2.6640625" customWidth="1"/>
    <col min="13081" max="13081" width="0.6640625" customWidth="1"/>
    <col min="13082" max="13085" width="3.5" customWidth="1"/>
    <col min="13086" max="13087" width="1.6640625" customWidth="1"/>
    <col min="13088" max="13091" width="3.5" customWidth="1"/>
    <col min="13092" max="13092" width="2.1640625" customWidth="1"/>
    <col min="13093" max="13093" width="1" customWidth="1"/>
    <col min="13094" max="13310" width="10.6640625" customWidth="1"/>
    <col min="13311" max="13311" width="1.1640625" customWidth="1"/>
    <col min="13312" max="13317" width="3.5" customWidth="1"/>
    <col min="13318" max="13318" width="0.1640625" customWidth="1"/>
    <col min="13319" max="13319" width="3.33203125" customWidth="1"/>
    <col min="13320" max="13328" width="3.5" customWidth="1"/>
    <col min="13329" max="13330" width="1.6640625" customWidth="1"/>
    <col min="13331" max="13332" width="3.5" customWidth="1"/>
    <col min="13333" max="13334" width="1.6640625" customWidth="1"/>
    <col min="13335" max="13335" width="3.5" customWidth="1"/>
    <col min="13336" max="13336" width="2.6640625" customWidth="1"/>
    <col min="13337" max="13337" width="0.6640625" customWidth="1"/>
    <col min="13338" max="13341" width="3.5" customWidth="1"/>
    <col min="13342" max="13343" width="1.6640625" customWidth="1"/>
    <col min="13344" max="13347" width="3.5" customWidth="1"/>
    <col min="13348" max="13348" width="2.1640625" customWidth="1"/>
    <col min="13349" max="13349" width="1" customWidth="1"/>
    <col min="13350" max="13566" width="10.6640625" customWidth="1"/>
    <col min="13567" max="13567" width="1.1640625" customWidth="1"/>
    <col min="13568" max="13573" width="3.5" customWidth="1"/>
    <col min="13574" max="13574" width="0.1640625" customWidth="1"/>
    <col min="13575" max="13575" width="3.33203125" customWidth="1"/>
    <col min="13576" max="13584" width="3.5" customWidth="1"/>
    <col min="13585" max="13586" width="1.6640625" customWidth="1"/>
    <col min="13587" max="13588" width="3.5" customWidth="1"/>
    <col min="13589" max="13590" width="1.6640625" customWidth="1"/>
    <col min="13591" max="13591" width="3.5" customWidth="1"/>
    <col min="13592" max="13592" width="2.6640625" customWidth="1"/>
    <col min="13593" max="13593" width="0.6640625" customWidth="1"/>
    <col min="13594" max="13597" width="3.5" customWidth="1"/>
    <col min="13598" max="13599" width="1.6640625" customWidth="1"/>
    <col min="13600" max="13603" width="3.5" customWidth="1"/>
    <col min="13604" max="13604" width="2.1640625" customWidth="1"/>
    <col min="13605" max="13605" width="1" customWidth="1"/>
    <col min="13606" max="13822" width="10.6640625" customWidth="1"/>
    <col min="13823" max="13823" width="1.1640625" customWidth="1"/>
    <col min="13824" max="13829" width="3.5" customWidth="1"/>
    <col min="13830" max="13830" width="0.1640625" customWidth="1"/>
    <col min="13831" max="13831" width="3.33203125" customWidth="1"/>
    <col min="13832" max="13840" width="3.5" customWidth="1"/>
    <col min="13841" max="13842" width="1.6640625" customWidth="1"/>
    <col min="13843" max="13844" width="3.5" customWidth="1"/>
    <col min="13845" max="13846" width="1.6640625" customWidth="1"/>
    <col min="13847" max="13847" width="3.5" customWidth="1"/>
    <col min="13848" max="13848" width="2.6640625" customWidth="1"/>
    <col min="13849" max="13849" width="0.6640625" customWidth="1"/>
    <col min="13850" max="13853" width="3.5" customWidth="1"/>
    <col min="13854" max="13855" width="1.6640625" customWidth="1"/>
    <col min="13856" max="13859" width="3.5" customWidth="1"/>
    <col min="13860" max="13860" width="2.1640625" customWidth="1"/>
    <col min="13861" max="13861" width="1" customWidth="1"/>
    <col min="13862" max="14078" width="10.6640625" customWidth="1"/>
    <col min="14079" max="14079" width="1.1640625" customWidth="1"/>
    <col min="14080" max="14085" width="3.5" customWidth="1"/>
    <col min="14086" max="14086" width="0.1640625" customWidth="1"/>
    <col min="14087" max="14087" width="3.33203125" customWidth="1"/>
    <col min="14088" max="14096" width="3.5" customWidth="1"/>
    <col min="14097" max="14098" width="1.6640625" customWidth="1"/>
    <col min="14099" max="14100" width="3.5" customWidth="1"/>
    <col min="14101" max="14102" width="1.6640625" customWidth="1"/>
    <col min="14103" max="14103" width="3.5" customWidth="1"/>
    <col min="14104" max="14104" width="2.6640625" customWidth="1"/>
    <col min="14105" max="14105" width="0.6640625" customWidth="1"/>
    <col min="14106" max="14109" width="3.5" customWidth="1"/>
    <col min="14110" max="14111" width="1.6640625" customWidth="1"/>
    <col min="14112" max="14115" width="3.5" customWidth="1"/>
    <col min="14116" max="14116" width="2.1640625" customWidth="1"/>
    <col min="14117" max="14117" width="1" customWidth="1"/>
    <col min="14118" max="14334" width="10.6640625" customWidth="1"/>
    <col min="14335" max="14335" width="1.1640625" customWidth="1"/>
    <col min="14336" max="14341" width="3.5" customWidth="1"/>
    <col min="14342" max="14342" width="0.1640625" customWidth="1"/>
    <col min="14343" max="14343" width="3.33203125" customWidth="1"/>
    <col min="14344" max="14352" width="3.5" customWidth="1"/>
    <col min="14353" max="14354" width="1.6640625" customWidth="1"/>
    <col min="14355" max="14356" width="3.5" customWidth="1"/>
    <col min="14357" max="14358" width="1.6640625" customWidth="1"/>
    <col min="14359" max="14359" width="3.5" customWidth="1"/>
    <col min="14360" max="14360" width="2.6640625" customWidth="1"/>
    <col min="14361" max="14361" width="0.6640625" customWidth="1"/>
    <col min="14362" max="14365" width="3.5" customWidth="1"/>
    <col min="14366" max="14367" width="1.6640625" customWidth="1"/>
    <col min="14368" max="14371" width="3.5" customWidth="1"/>
    <col min="14372" max="14372" width="2.1640625" customWidth="1"/>
    <col min="14373" max="14373" width="1" customWidth="1"/>
    <col min="14374" max="14590" width="10.6640625" customWidth="1"/>
    <col min="14591" max="14591" width="1.1640625" customWidth="1"/>
    <col min="14592" max="14597" width="3.5" customWidth="1"/>
    <col min="14598" max="14598" width="0.1640625" customWidth="1"/>
    <col min="14599" max="14599" width="3.33203125" customWidth="1"/>
    <col min="14600" max="14608" width="3.5" customWidth="1"/>
    <col min="14609" max="14610" width="1.6640625" customWidth="1"/>
    <col min="14611" max="14612" width="3.5" customWidth="1"/>
    <col min="14613" max="14614" width="1.6640625" customWidth="1"/>
    <col min="14615" max="14615" width="3.5" customWidth="1"/>
    <col min="14616" max="14616" width="2.6640625" customWidth="1"/>
    <col min="14617" max="14617" width="0.6640625" customWidth="1"/>
    <col min="14618" max="14621" width="3.5" customWidth="1"/>
    <col min="14622" max="14623" width="1.6640625" customWidth="1"/>
    <col min="14624" max="14627" width="3.5" customWidth="1"/>
    <col min="14628" max="14628" width="2.1640625" customWidth="1"/>
    <col min="14629" max="14629" width="1" customWidth="1"/>
    <col min="14630" max="14846" width="10.6640625" customWidth="1"/>
    <col min="14847" max="14847" width="1.1640625" customWidth="1"/>
    <col min="14848" max="14853" width="3.5" customWidth="1"/>
    <col min="14854" max="14854" width="0.1640625" customWidth="1"/>
    <col min="14855" max="14855" width="3.33203125" customWidth="1"/>
    <col min="14856" max="14864" width="3.5" customWidth="1"/>
    <col min="14865" max="14866" width="1.6640625" customWidth="1"/>
    <col min="14867" max="14868" width="3.5" customWidth="1"/>
    <col min="14869" max="14870" width="1.6640625" customWidth="1"/>
    <col min="14871" max="14871" width="3.5" customWidth="1"/>
    <col min="14872" max="14872" width="2.6640625" customWidth="1"/>
    <col min="14873" max="14873" width="0.6640625" customWidth="1"/>
    <col min="14874" max="14877" width="3.5" customWidth="1"/>
    <col min="14878" max="14879" width="1.6640625" customWidth="1"/>
    <col min="14880" max="14883" width="3.5" customWidth="1"/>
    <col min="14884" max="14884" width="2.1640625" customWidth="1"/>
    <col min="14885" max="14885" width="1" customWidth="1"/>
    <col min="14886" max="15102" width="10.6640625" customWidth="1"/>
    <col min="15103" max="15103" width="1.1640625" customWidth="1"/>
    <col min="15104" max="15109" width="3.5" customWidth="1"/>
    <col min="15110" max="15110" width="0.1640625" customWidth="1"/>
    <col min="15111" max="15111" width="3.33203125" customWidth="1"/>
    <col min="15112" max="15120" width="3.5" customWidth="1"/>
    <col min="15121" max="15122" width="1.6640625" customWidth="1"/>
    <col min="15123" max="15124" width="3.5" customWidth="1"/>
    <col min="15125" max="15126" width="1.6640625" customWidth="1"/>
    <col min="15127" max="15127" width="3.5" customWidth="1"/>
    <col min="15128" max="15128" width="2.6640625" customWidth="1"/>
    <col min="15129" max="15129" width="0.6640625" customWidth="1"/>
    <col min="15130" max="15133" width="3.5" customWidth="1"/>
    <col min="15134" max="15135" width="1.6640625" customWidth="1"/>
    <col min="15136" max="15139" width="3.5" customWidth="1"/>
    <col min="15140" max="15140" width="2.1640625" customWidth="1"/>
    <col min="15141" max="15141" width="1" customWidth="1"/>
    <col min="15142" max="15358" width="10.6640625" customWidth="1"/>
    <col min="15359" max="15359" width="1.1640625" customWidth="1"/>
    <col min="15360" max="15365" width="3.5" customWidth="1"/>
    <col min="15366" max="15366" width="0.1640625" customWidth="1"/>
    <col min="15367" max="15367" width="3.33203125" customWidth="1"/>
    <col min="15368" max="15376" width="3.5" customWidth="1"/>
    <col min="15377" max="15378" width="1.6640625" customWidth="1"/>
    <col min="15379" max="15380" width="3.5" customWidth="1"/>
    <col min="15381" max="15382" width="1.6640625" customWidth="1"/>
    <col min="15383" max="15383" width="3.5" customWidth="1"/>
    <col min="15384" max="15384" width="2.6640625" customWidth="1"/>
    <col min="15385" max="15385" width="0.6640625" customWidth="1"/>
    <col min="15386" max="15389" width="3.5" customWidth="1"/>
    <col min="15390" max="15391" width="1.6640625" customWidth="1"/>
    <col min="15392" max="15395" width="3.5" customWidth="1"/>
    <col min="15396" max="15396" width="2.1640625" customWidth="1"/>
    <col min="15397" max="15397" width="1" customWidth="1"/>
    <col min="15398" max="15614" width="10.6640625" customWidth="1"/>
    <col min="15615" max="15615" width="1.1640625" customWidth="1"/>
    <col min="15616" max="15621" width="3.5" customWidth="1"/>
    <col min="15622" max="15622" width="0.1640625" customWidth="1"/>
    <col min="15623" max="15623" width="3.33203125" customWidth="1"/>
    <col min="15624" max="15632" width="3.5" customWidth="1"/>
    <col min="15633" max="15634" width="1.6640625" customWidth="1"/>
    <col min="15635" max="15636" width="3.5" customWidth="1"/>
    <col min="15637" max="15638" width="1.6640625" customWidth="1"/>
    <col min="15639" max="15639" width="3.5" customWidth="1"/>
    <col min="15640" max="15640" width="2.6640625" customWidth="1"/>
    <col min="15641" max="15641" width="0.6640625" customWidth="1"/>
    <col min="15642" max="15645" width="3.5" customWidth="1"/>
    <col min="15646" max="15647" width="1.6640625" customWidth="1"/>
    <col min="15648" max="15651" width="3.5" customWidth="1"/>
    <col min="15652" max="15652" width="2.1640625" customWidth="1"/>
    <col min="15653" max="15653" width="1" customWidth="1"/>
    <col min="15654" max="15870" width="10.6640625" customWidth="1"/>
    <col min="15871" max="15871" width="1.1640625" customWidth="1"/>
    <col min="15872" max="15877" width="3.5" customWidth="1"/>
    <col min="15878" max="15878" width="0.1640625" customWidth="1"/>
    <col min="15879" max="15879" width="3.33203125" customWidth="1"/>
    <col min="15880" max="15888" width="3.5" customWidth="1"/>
    <col min="15889" max="15890" width="1.6640625" customWidth="1"/>
    <col min="15891" max="15892" width="3.5" customWidth="1"/>
    <col min="15893" max="15894" width="1.6640625" customWidth="1"/>
    <col min="15895" max="15895" width="3.5" customWidth="1"/>
    <col min="15896" max="15896" width="2.6640625" customWidth="1"/>
    <col min="15897" max="15897" width="0.6640625" customWidth="1"/>
    <col min="15898" max="15901" width="3.5" customWidth="1"/>
    <col min="15902" max="15903" width="1.6640625" customWidth="1"/>
    <col min="15904" max="15907" width="3.5" customWidth="1"/>
    <col min="15908" max="15908" width="2.1640625" customWidth="1"/>
    <col min="15909" max="15909" width="1" customWidth="1"/>
    <col min="15910" max="16126" width="10.6640625" customWidth="1"/>
    <col min="16127" max="16127" width="1.1640625" customWidth="1"/>
    <col min="16128" max="16133" width="3.5" customWidth="1"/>
    <col min="16134" max="16134" width="0.1640625" customWidth="1"/>
    <col min="16135" max="16135" width="3.33203125" customWidth="1"/>
    <col min="16136" max="16144" width="3.5" customWidth="1"/>
    <col min="16145" max="16146" width="1.6640625" customWidth="1"/>
    <col min="16147" max="16148" width="3.5" customWidth="1"/>
    <col min="16149" max="16150" width="1.6640625" customWidth="1"/>
    <col min="16151" max="16151" width="3.5" customWidth="1"/>
    <col min="16152" max="16152" width="2.6640625" customWidth="1"/>
    <col min="16153" max="16153" width="0.6640625" customWidth="1"/>
    <col min="16154" max="16157" width="3.5" customWidth="1"/>
    <col min="16158" max="16159" width="1.6640625" customWidth="1"/>
    <col min="16160" max="16163" width="3.5" customWidth="1"/>
    <col min="16164" max="16164" width="2.1640625" customWidth="1"/>
    <col min="16165" max="16165" width="1" customWidth="1"/>
    <col min="16166" max="16166" width="10.6640625" customWidth="1"/>
  </cols>
  <sheetData>
    <row r="1" spans="1:37" s="1" customFormat="1" ht="11.25" customHeight="1" x14ac:dyDescent="0.2">
      <c r="F1" s="140" t="s">
        <v>71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</row>
    <row r="2" spans="1:37" s="1" customFormat="1" ht="11.25" customHeight="1" x14ac:dyDescent="0.2"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</row>
    <row r="3" spans="1:37" x14ac:dyDescent="0.2"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</row>
    <row r="4" spans="1:37" x14ac:dyDescent="0.2"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7" x14ac:dyDescent="0.2"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</row>
    <row r="6" spans="1:37" x14ac:dyDescent="0.2"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</row>
    <row r="8" spans="1:37" ht="12.75" customHeight="1" x14ac:dyDescent="0.2">
      <c r="A8" s="39" t="s">
        <v>72</v>
      </c>
    </row>
    <row r="9" spans="1:37" ht="16.5" customHeight="1" x14ac:dyDescent="0.2">
      <c r="A9" s="141" t="s">
        <v>73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2" t="s">
        <v>74</v>
      </c>
      <c r="U9" s="142"/>
      <c r="V9" s="142"/>
      <c r="W9" s="142"/>
      <c r="X9" s="142"/>
      <c r="Y9" s="142"/>
      <c r="Z9" s="142"/>
      <c r="AA9" s="142"/>
      <c r="AB9" s="142"/>
      <c r="AC9" s="142"/>
      <c r="AD9" s="142" t="s">
        <v>75</v>
      </c>
      <c r="AE9" s="149"/>
      <c r="AF9" s="149"/>
      <c r="AG9" s="149"/>
      <c r="AH9" s="149"/>
      <c r="AI9" s="149"/>
      <c r="AJ9" s="150"/>
      <c r="AK9" s="43"/>
    </row>
    <row r="10" spans="1:37" ht="29.25" customHeight="1" x14ac:dyDescent="0.2">
      <c r="A10" s="143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5"/>
      <c r="U10" s="146"/>
      <c r="V10" s="146"/>
      <c r="W10" s="146"/>
      <c r="X10" s="146"/>
      <c r="Y10" s="146"/>
      <c r="Z10" s="146"/>
      <c r="AA10" s="146"/>
      <c r="AB10" s="146"/>
      <c r="AC10" s="146"/>
      <c r="AD10" s="151">
        <v>19</v>
      </c>
      <c r="AE10" s="152"/>
      <c r="AF10" s="152"/>
      <c r="AG10" s="152"/>
      <c r="AH10" s="152"/>
      <c r="AI10" s="152"/>
      <c r="AJ10" s="153"/>
      <c r="AK10" s="44"/>
    </row>
    <row r="11" spans="1:37" ht="12" customHeight="1" x14ac:dyDescent="0.2">
      <c r="A11" s="147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54"/>
      <c r="AE11" s="155"/>
      <c r="AF11" s="155"/>
      <c r="AG11" s="155"/>
      <c r="AH11" s="155"/>
      <c r="AI11" s="155"/>
      <c r="AJ11" s="156"/>
      <c r="AK11" s="44"/>
    </row>
    <row r="12" spans="1:37" ht="12" customHeight="1" x14ac:dyDescent="0.2">
      <c r="A12" s="157" t="s">
        <v>76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42" t="s">
        <v>77</v>
      </c>
      <c r="U12" s="142"/>
      <c r="V12" s="142"/>
      <c r="W12" s="142"/>
      <c r="X12" s="142"/>
      <c r="Y12" s="142"/>
      <c r="Z12" s="142"/>
      <c r="AA12" s="142"/>
      <c r="AB12" s="142" t="s">
        <v>78</v>
      </c>
      <c r="AC12" s="149"/>
      <c r="AD12" s="149"/>
      <c r="AE12" s="149"/>
      <c r="AF12" s="149"/>
      <c r="AG12" s="149"/>
      <c r="AH12" s="149"/>
      <c r="AI12" s="149"/>
      <c r="AJ12" s="150"/>
      <c r="AK12" s="43"/>
    </row>
    <row r="13" spans="1:37" ht="16.5" customHeight="1" x14ac:dyDescent="0.2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160"/>
      <c r="V13" s="160"/>
      <c r="W13" s="160"/>
      <c r="X13" s="160"/>
      <c r="Y13" s="160"/>
      <c r="Z13" s="160"/>
      <c r="AA13" s="160"/>
      <c r="AB13" s="161"/>
      <c r="AC13" s="162"/>
      <c r="AD13" s="162"/>
      <c r="AE13" s="162"/>
      <c r="AF13" s="162"/>
      <c r="AG13" s="162"/>
      <c r="AH13" s="162"/>
      <c r="AI13" s="162"/>
      <c r="AJ13" s="163"/>
      <c r="AK13" s="45"/>
    </row>
    <row r="16" spans="1:37" ht="11.25" customHeight="1" x14ac:dyDescent="0.2">
      <c r="A16" s="138" t="str">
        <f>"Счет на оплату №"&amp;Данные!B7&amp;" от"</f>
        <v>Счет на оплату №9 от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9">
        <f>Данные!B8</f>
        <v>45026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46"/>
    </row>
    <row r="17" spans="1:37" ht="11.25" customHeight="1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46"/>
    </row>
    <row r="18" spans="1:37" s="1" customFormat="1" ht="12" customHeight="1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1:37" s="1" customFormat="1" x14ac:dyDescent="0.2"/>
    <row r="20" spans="1:37" ht="38.25" customHeight="1" x14ac:dyDescent="0.2">
      <c r="A20" s="135" t="s">
        <v>79</v>
      </c>
      <c r="B20" s="135"/>
      <c r="C20" s="135"/>
      <c r="D20" s="135"/>
      <c r="E20" s="136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1:37" s="1" customFormat="1" x14ac:dyDescent="0.2"/>
    <row r="22" spans="1:37" ht="27.75" customHeight="1" x14ac:dyDescent="0.2">
      <c r="A22" s="135" t="s">
        <v>80</v>
      </c>
      <c r="B22" s="135"/>
      <c r="C22" s="135"/>
      <c r="D22" s="135"/>
      <c r="E22" s="136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1:37" s="1" customFormat="1" x14ac:dyDescent="0.2"/>
    <row r="24" spans="1:37" ht="12.75" customHeight="1" x14ac:dyDescent="0.2">
      <c r="A24" s="164" t="s">
        <v>81</v>
      </c>
      <c r="B24" s="164"/>
      <c r="C24" s="164"/>
      <c r="D24" s="164"/>
      <c r="E24" s="165" t="s">
        <v>82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</row>
    <row r="25" spans="1:37" s="1" customFormat="1" ht="12" customHeight="1" x14ac:dyDescent="0.2"/>
    <row r="26" spans="1:37" ht="12" customHeight="1" x14ac:dyDescent="0.2">
      <c r="A26" s="167" t="s">
        <v>70</v>
      </c>
      <c r="B26" s="168"/>
      <c r="C26" s="169" t="s">
        <v>83</v>
      </c>
      <c r="D26" s="169"/>
      <c r="E26" s="169"/>
      <c r="F26" s="169"/>
      <c r="G26" s="169" t="s">
        <v>84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 t="s">
        <v>85</v>
      </c>
      <c r="S26" s="169"/>
      <c r="T26" s="169"/>
      <c r="U26" s="169"/>
      <c r="V26" s="169" t="s">
        <v>86</v>
      </c>
      <c r="W26" s="169"/>
      <c r="X26" s="169"/>
      <c r="Y26" s="169" t="s">
        <v>87</v>
      </c>
      <c r="Z26" s="169"/>
      <c r="AA26" s="169"/>
      <c r="AB26" s="169"/>
      <c r="AC26" s="169"/>
      <c r="AD26" s="169"/>
      <c r="AE26" s="170" t="s">
        <v>18</v>
      </c>
      <c r="AF26" s="170"/>
      <c r="AG26" s="170"/>
      <c r="AH26" s="170"/>
      <c r="AI26" s="170"/>
      <c r="AJ26" s="170"/>
    </row>
    <row r="27" spans="1:37" s="5" customFormat="1" ht="11.25" customHeight="1" x14ac:dyDescent="0.2">
      <c r="A27" s="176">
        <v>1</v>
      </c>
      <c r="B27" s="177"/>
      <c r="C27" s="178"/>
      <c r="D27" s="178"/>
      <c r="E27" s="178"/>
      <c r="F27" s="178"/>
      <c r="G27" s="179" t="s">
        <v>100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80">
        <v>5</v>
      </c>
      <c r="S27" s="180"/>
      <c r="T27" s="180"/>
      <c r="U27" s="180"/>
      <c r="V27" s="128" t="s">
        <v>19</v>
      </c>
      <c r="W27" s="128"/>
      <c r="X27" s="128"/>
      <c r="Y27" s="132">
        <v>1450</v>
      </c>
      <c r="Z27" s="133"/>
      <c r="AA27" s="133"/>
      <c r="AB27" s="133"/>
      <c r="AC27" s="133"/>
      <c r="AD27" s="133"/>
      <c r="AE27" s="132">
        <f>R27*Y27</f>
        <v>7250</v>
      </c>
      <c r="AF27" s="133"/>
      <c r="AG27" s="133"/>
      <c r="AH27" s="133"/>
      <c r="AI27" s="133"/>
      <c r="AJ27" s="133"/>
    </row>
    <row r="28" spans="1:37" ht="11.25" customHeight="1" x14ac:dyDescent="0.2">
      <c r="A28" s="176">
        <v>2</v>
      </c>
      <c r="B28" s="177"/>
      <c r="C28" s="178"/>
      <c r="D28" s="178"/>
      <c r="E28" s="178"/>
      <c r="F28" s="178"/>
      <c r="G28" s="181" t="s">
        <v>101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80">
        <v>10</v>
      </c>
      <c r="S28" s="180"/>
      <c r="T28" s="180"/>
      <c r="U28" s="180"/>
      <c r="V28" s="128" t="s">
        <v>19</v>
      </c>
      <c r="W28" s="128"/>
      <c r="X28" s="128"/>
      <c r="Y28" s="132">
        <v>1145</v>
      </c>
      <c r="Z28" s="133"/>
      <c r="AA28" s="133"/>
      <c r="AB28" s="133"/>
      <c r="AC28" s="133"/>
      <c r="AD28" s="133"/>
      <c r="AE28" s="132">
        <f t="shared" ref="AE28:AE41" si="0">R28*Y28</f>
        <v>11450</v>
      </c>
      <c r="AF28" s="133"/>
      <c r="AG28" s="133"/>
      <c r="AH28" s="133"/>
      <c r="AI28" s="133"/>
      <c r="AJ28" s="133"/>
    </row>
    <row r="29" spans="1:37" ht="11.25" customHeight="1" x14ac:dyDescent="0.2">
      <c r="A29" s="176">
        <v>3</v>
      </c>
      <c r="B29" s="177"/>
      <c r="C29" s="178"/>
      <c r="D29" s="178"/>
      <c r="E29" s="178"/>
      <c r="F29" s="178"/>
      <c r="G29" s="181" t="s">
        <v>102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80">
        <v>30</v>
      </c>
      <c r="S29" s="180"/>
      <c r="T29" s="180"/>
      <c r="U29" s="180"/>
      <c r="V29" s="128" t="s">
        <v>19</v>
      </c>
      <c r="W29" s="128"/>
      <c r="X29" s="128"/>
      <c r="Y29" s="132">
        <v>145</v>
      </c>
      <c r="Z29" s="133"/>
      <c r="AA29" s="133"/>
      <c r="AB29" s="133"/>
      <c r="AC29" s="133"/>
      <c r="AD29" s="133"/>
      <c r="AE29" s="132">
        <f t="shared" si="0"/>
        <v>4350</v>
      </c>
      <c r="AF29" s="133"/>
      <c r="AG29" s="133"/>
      <c r="AH29" s="133"/>
      <c r="AI29" s="133"/>
      <c r="AJ29" s="133"/>
    </row>
    <row r="30" spans="1:37" ht="11.25" customHeight="1" x14ac:dyDescent="0.2">
      <c r="A30" s="176">
        <v>4</v>
      </c>
      <c r="B30" s="177"/>
      <c r="C30" s="178"/>
      <c r="D30" s="178"/>
      <c r="E30" s="178"/>
      <c r="F30" s="178"/>
      <c r="G30" s="179" t="s">
        <v>103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80">
        <v>10</v>
      </c>
      <c r="S30" s="180"/>
      <c r="T30" s="180"/>
      <c r="U30" s="180"/>
      <c r="V30" s="128" t="s">
        <v>19</v>
      </c>
      <c r="W30" s="128"/>
      <c r="X30" s="128"/>
      <c r="Y30" s="132">
        <v>1000</v>
      </c>
      <c r="Z30" s="133"/>
      <c r="AA30" s="133"/>
      <c r="AB30" s="133"/>
      <c r="AC30" s="133"/>
      <c r="AD30" s="133"/>
      <c r="AE30" s="132">
        <f t="shared" si="0"/>
        <v>10000</v>
      </c>
      <c r="AF30" s="133"/>
      <c r="AG30" s="133"/>
      <c r="AH30" s="133"/>
      <c r="AI30" s="133"/>
      <c r="AJ30" s="133"/>
    </row>
    <row r="31" spans="1:37" ht="11.25" customHeight="1" x14ac:dyDescent="0.2">
      <c r="A31" s="176">
        <v>5</v>
      </c>
      <c r="B31" s="177"/>
      <c r="C31" s="178"/>
      <c r="D31" s="178"/>
      <c r="E31" s="178"/>
      <c r="F31" s="178"/>
      <c r="G31" s="181" t="s">
        <v>104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80">
        <v>5</v>
      </c>
      <c r="S31" s="180"/>
      <c r="T31" s="180"/>
      <c r="U31" s="180"/>
      <c r="V31" s="128" t="s">
        <v>19</v>
      </c>
      <c r="W31" s="128"/>
      <c r="X31" s="128"/>
      <c r="Y31" s="132">
        <v>350</v>
      </c>
      <c r="Z31" s="133"/>
      <c r="AA31" s="133"/>
      <c r="AB31" s="133"/>
      <c r="AC31" s="133"/>
      <c r="AD31" s="133"/>
      <c r="AE31" s="132">
        <f t="shared" si="0"/>
        <v>1750</v>
      </c>
      <c r="AF31" s="133"/>
      <c r="AG31" s="133"/>
      <c r="AH31" s="133"/>
      <c r="AI31" s="133"/>
      <c r="AJ31" s="133"/>
    </row>
    <row r="32" spans="1:37" ht="11.25" customHeight="1" x14ac:dyDescent="0.2">
      <c r="A32" s="176">
        <v>6</v>
      </c>
      <c r="B32" s="177"/>
      <c r="C32" s="178"/>
      <c r="D32" s="178"/>
      <c r="E32" s="178"/>
      <c r="F32" s="178"/>
      <c r="G32" s="181" t="s">
        <v>105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80">
        <v>1</v>
      </c>
      <c r="S32" s="180"/>
      <c r="T32" s="180"/>
      <c r="U32" s="180"/>
      <c r="V32" s="182" t="s">
        <v>114</v>
      </c>
      <c r="W32" s="128"/>
      <c r="X32" s="128"/>
      <c r="Y32" s="132">
        <v>600</v>
      </c>
      <c r="Z32" s="133"/>
      <c r="AA32" s="133"/>
      <c r="AB32" s="133"/>
      <c r="AC32" s="133"/>
      <c r="AD32" s="133"/>
      <c r="AE32" s="132">
        <f t="shared" si="0"/>
        <v>600</v>
      </c>
      <c r="AF32" s="133"/>
      <c r="AG32" s="133"/>
      <c r="AH32" s="133"/>
      <c r="AI32" s="133"/>
      <c r="AJ32" s="133"/>
    </row>
    <row r="33" spans="1:37" ht="11.25" customHeight="1" x14ac:dyDescent="0.2">
      <c r="A33" s="176">
        <v>7</v>
      </c>
      <c r="B33" s="177"/>
      <c r="C33" s="178"/>
      <c r="D33" s="178"/>
      <c r="E33" s="178"/>
      <c r="F33" s="178"/>
      <c r="G33" s="181" t="s">
        <v>105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80">
        <v>1</v>
      </c>
      <c r="S33" s="180"/>
      <c r="T33" s="180"/>
      <c r="U33" s="180"/>
      <c r="V33" s="182" t="s">
        <v>114</v>
      </c>
      <c r="W33" s="128"/>
      <c r="X33" s="128"/>
      <c r="Y33" s="132">
        <v>445</v>
      </c>
      <c r="Z33" s="133"/>
      <c r="AA33" s="133"/>
      <c r="AB33" s="133"/>
      <c r="AC33" s="133"/>
      <c r="AD33" s="133"/>
      <c r="AE33" s="132">
        <f t="shared" si="0"/>
        <v>445</v>
      </c>
      <c r="AF33" s="133"/>
      <c r="AG33" s="133"/>
      <c r="AH33" s="133"/>
      <c r="AI33" s="133"/>
      <c r="AJ33" s="133"/>
    </row>
    <row r="34" spans="1:37" ht="11.25" customHeight="1" x14ac:dyDescent="0.2">
      <c r="A34" s="176">
        <v>8</v>
      </c>
      <c r="B34" s="177"/>
      <c r="C34" s="178"/>
      <c r="D34" s="178"/>
      <c r="E34" s="178"/>
      <c r="F34" s="178"/>
      <c r="G34" s="181" t="s">
        <v>106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80">
        <v>10</v>
      </c>
      <c r="S34" s="180"/>
      <c r="T34" s="180"/>
      <c r="U34" s="180"/>
      <c r="V34" s="182" t="s">
        <v>114</v>
      </c>
      <c r="W34" s="128"/>
      <c r="X34" s="128"/>
      <c r="Y34" s="132">
        <v>500</v>
      </c>
      <c r="Z34" s="133"/>
      <c r="AA34" s="133"/>
      <c r="AB34" s="133"/>
      <c r="AC34" s="133"/>
      <c r="AD34" s="133"/>
      <c r="AE34" s="132">
        <f t="shared" si="0"/>
        <v>5000</v>
      </c>
      <c r="AF34" s="133"/>
      <c r="AG34" s="133"/>
      <c r="AH34" s="133"/>
      <c r="AI34" s="133"/>
      <c r="AJ34" s="133"/>
    </row>
    <row r="35" spans="1:37" ht="11.25" customHeight="1" x14ac:dyDescent="0.2">
      <c r="A35" s="176">
        <v>9</v>
      </c>
      <c r="B35" s="177"/>
      <c r="C35" s="178"/>
      <c r="D35" s="178"/>
      <c r="E35" s="178"/>
      <c r="F35" s="178"/>
      <c r="G35" s="181" t="s">
        <v>107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80">
        <v>10</v>
      </c>
      <c r="S35" s="180"/>
      <c r="T35" s="180"/>
      <c r="U35" s="180"/>
      <c r="V35" s="128" t="s">
        <v>19</v>
      </c>
      <c r="W35" s="128"/>
      <c r="X35" s="128"/>
      <c r="Y35" s="132">
        <v>385</v>
      </c>
      <c r="Z35" s="133"/>
      <c r="AA35" s="133"/>
      <c r="AB35" s="133"/>
      <c r="AC35" s="133"/>
      <c r="AD35" s="133"/>
      <c r="AE35" s="132">
        <f t="shared" si="0"/>
        <v>3850</v>
      </c>
      <c r="AF35" s="133"/>
      <c r="AG35" s="133"/>
      <c r="AH35" s="133"/>
      <c r="AI35" s="133"/>
      <c r="AJ35" s="133"/>
    </row>
    <row r="36" spans="1:37" ht="11.25" customHeight="1" x14ac:dyDescent="0.2">
      <c r="A36" s="176">
        <v>10</v>
      </c>
      <c r="B36" s="177"/>
      <c r="C36" s="178"/>
      <c r="D36" s="178"/>
      <c r="E36" s="178"/>
      <c r="F36" s="178"/>
      <c r="G36" s="181" t="s">
        <v>108</v>
      </c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80">
        <v>3</v>
      </c>
      <c r="S36" s="180"/>
      <c r="T36" s="180"/>
      <c r="U36" s="180"/>
      <c r="V36" s="128" t="s">
        <v>19</v>
      </c>
      <c r="W36" s="128"/>
      <c r="X36" s="128"/>
      <c r="Y36" s="132">
        <v>660</v>
      </c>
      <c r="Z36" s="133"/>
      <c r="AA36" s="133"/>
      <c r="AB36" s="133"/>
      <c r="AC36" s="133"/>
      <c r="AD36" s="133"/>
      <c r="AE36" s="132">
        <f t="shared" si="0"/>
        <v>1980</v>
      </c>
      <c r="AF36" s="133"/>
      <c r="AG36" s="133"/>
      <c r="AH36" s="133"/>
      <c r="AI36" s="133"/>
      <c r="AJ36" s="133"/>
    </row>
    <row r="37" spans="1:37" ht="11.25" customHeight="1" x14ac:dyDescent="0.2">
      <c r="A37" s="176">
        <v>11</v>
      </c>
      <c r="B37" s="177"/>
      <c r="C37" s="178"/>
      <c r="D37" s="178"/>
      <c r="E37" s="178"/>
      <c r="F37" s="178"/>
      <c r="G37" s="181" t="s">
        <v>109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80">
        <v>2</v>
      </c>
      <c r="S37" s="180"/>
      <c r="T37" s="180"/>
      <c r="U37" s="180"/>
      <c r="V37" s="128" t="s">
        <v>19</v>
      </c>
      <c r="W37" s="128"/>
      <c r="X37" s="128"/>
      <c r="Y37" s="132">
        <v>1380</v>
      </c>
      <c r="Z37" s="133"/>
      <c r="AA37" s="133"/>
      <c r="AB37" s="133"/>
      <c r="AC37" s="133"/>
      <c r="AD37" s="133"/>
      <c r="AE37" s="132">
        <f t="shared" si="0"/>
        <v>2760</v>
      </c>
      <c r="AF37" s="133"/>
      <c r="AG37" s="133"/>
      <c r="AH37" s="133"/>
      <c r="AI37" s="133"/>
      <c r="AJ37" s="133"/>
    </row>
    <row r="38" spans="1:37" ht="11.25" customHeight="1" x14ac:dyDescent="0.2">
      <c r="A38" s="176">
        <v>12</v>
      </c>
      <c r="B38" s="177"/>
      <c r="C38" s="178"/>
      <c r="D38" s="178"/>
      <c r="E38" s="178"/>
      <c r="F38" s="178"/>
      <c r="G38" s="181" t="s">
        <v>110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80">
        <v>2</v>
      </c>
      <c r="S38" s="180"/>
      <c r="T38" s="180"/>
      <c r="U38" s="180"/>
      <c r="V38" s="128" t="s">
        <v>19</v>
      </c>
      <c r="W38" s="128"/>
      <c r="X38" s="128"/>
      <c r="Y38" s="132">
        <v>1150</v>
      </c>
      <c r="Z38" s="133"/>
      <c r="AA38" s="133"/>
      <c r="AB38" s="133"/>
      <c r="AC38" s="133"/>
      <c r="AD38" s="133"/>
      <c r="AE38" s="132">
        <f t="shared" si="0"/>
        <v>2300</v>
      </c>
      <c r="AF38" s="133"/>
      <c r="AG38" s="133"/>
      <c r="AH38" s="133"/>
      <c r="AI38" s="133"/>
      <c r="AJ38" s="133"/>
    </row>
    <row r="39" spans="1:37" ht="11.25" customHeight="1" x14ac:dyDescent="0.2">
      <c r="A39" s="176">
        <v>13</v>
      </c>
      <c r="B39" s="177"/>
      <c r="C39" s="178"/>
      <c r="D39" s="178"/>
      <c r="E39" s="178"/>
      <c r="F39" s="178"/>
      <c r="G39" s="181" t="s">
        <v>111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80">
        <v>3</v>
      </c>
      <c r="S39" s="180"/>
      <c r="T39" s="180"/>
      <c r="U39" s="180"/>
      <c r="V39" s="182" t="s">
        <v>114</v>
      </c>
      <c r="W39" s="128"/>
      <c r="X39" s="128"/>
      <c r="Y39" s="132">
        <v>645</v>
      </c>
      <c r="Z39" s="133"/>
      <c r="AA39" s="133"/>
      <c r="AB39" s="133"/>
      <c r="AC39" s="133"/>
      <c r="AD39" s="133"/>
      <c r="AE39" s="132">
        <f t="shared" si="0"/>
        <v>1935</v>
      </c>
      <c r="AF39" s="133"/>
      <c r="AG39" s="133"/>
      <c r="AH39" s="133"/>
      <c r="AI39" s="133"/>
      <c r="AJ39" s="133"/>
    </row>
    <row r="40" spans="1:37" ht="11.25" customHeight="1" x14ac:dyDescent="0.2">
      <c r="A40" s="183">
        <v>14</v>
      </c>
      <c r="B40" s="184"/>
      <c r="C40" s="185"/>
      <c r="D40" s="186"/>
      <c r="E40" s="186"/>
      <c r="F40" s="187"/>
      <c r="G40" s="122" t="s">
        <v>112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4"/>
      <c r="R40" s="125">
        <v>10</v>
      </c>
      <c r="S40" s="126"/>
      <c r="T40" s="126"/>
      <c r="U40" s="127"/>
      <c r="V40" s="128" t="s">
        <v>19</v>
      </c>
      <c r="W40" s="128"/>
      <c r="X40" s="128"/>
      <c r="Y40" s="129">
        <v>350</v>
      </c>
      <c r="Z40" s="130"/>
      <c r="AA40" s="130"/>
      <c r="AB40" s="130"/>
      <c r="AC40" s="130"/>
      <c r="AD40" s="131"/>
      <c r="AE40" s="132">
        <f t="shared" si="0"/>
        <v>3500</v>
      </c>
      <c r="AF40" s="133"/>
      <c r="AG40" s="133"/>
      <c r="AH40" s="133"/>
      <c r="AI40" s="133"/>
      <c r="AJ40" s="133"/>
    </row>
    <row r="41" spans="1:37" s="1" customFormat="1" x14ac:dyDescent="0.2">
      <c r="A41" s="176">
        <v>15</v>
      </c>
      <c r="B41" s="177"/>
      <c r="C41" s="178"/>
      <c r="D41" s="178"/>
      <c r="E41" s="178"/>
      <c r="F41" s="178"/>
      <c r="G41" s="181" t="s">
        <v>113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80">
        <v>1</v>
      </c>
      <c r="S41" s="180"/>
      <c r="T41" s="180"/>
      <c r="U41" s="180"/>
      <c r="V41" s="128" t="s">
        <v>19</v>
      </c>
      <c r="W41" s="128"/>
      <c r="X41" s="128"/>
      <c r="Y41" s="132">
        <v>8300</v>
      </c>
      <c r="Z41" s="133"/>
      <c r="AA41" s="133"/>
      <c r="AB41" s="133"/>
      <c r="AC41" s="133"/>
      <c r="AD41" s="133"/>
      <c r="AE41" s="132">
        <f t="shared" si="0"/>
        <v>8300</v>
      </c>
      <c r="AF41" s="133"/>
      <c r="AG41" s="133"/>
      <c r="AH41" s="133"/>
      <c r="AI41" s="133"/>
      <c r="AJ41" s="133"/>
    </row>
    <row r="42" spans="1:37" ht="12" customHeight="1" x14ac:dyDescent="0.2">
      <c r="Y42" s="40"/>
      <c r="Z42" s="40"/>
      <c r="AA42" s="40"/>
      <c r="AB42" s="40"/>
      <c r="AC42" s="40"/>
      <c r="AD42" s="40" t="s">
        <v>88</v>
      </c>
      <c r="AE42" s="171">
        <f>SUM(AE27:AE41)</f>
        <v>65470</v>
      </c>
      <c r="AF42" s="171"/>
      <c r="AG42" s="171"/>
      <c r="AH42" s="171"/>
      <c r="AI42" s="171"/>
      <c r="AJ42" s="171"/>
    </row>
    <row r="43" spans="1:37" ht="12" customHeight="1" x14ac:dyDescent="0.2">
      <c r="Y43" s="40"/>
      <c r="Z43" s="40"/>
      <c r="AA43" s="40"/>
      <c r="AB43" s="40"/>
      <c r="AC43" s="40"/>
      <c r="AD43" s="40" t="s">
        <v>89</v>
      </c>
      <c r="AE43" s="171"/>
      <c r="AF43" s="171"/>
      <c r="AG43" s="171"/>
      <c r="AH43" s="171"/>
      <c r="AI43" s="171"/>
      <c r="AJ43" s="171"/>
    </row>
    <row r="44" spans="1:37" ht="12" customHeight="1" x14ac:dyDescent="0.2">
      <c r="A44" s="172" t="s">
        <v>119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 ht="12" customHeight="1" x14ac:dyDescent="0.2">
      <c r="A45" s="136" t="s">
        <v>120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</row>
    <row r="46" spans="1:37" s="1" customFormat="1" ht="12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1:37" s="1" customFormat="1" x14ac:dyDescent="0.2"/>
    <row r="48" spans="1:37" ht="12" customHeight="1" x14ac:dyDescent="0.2">
      <c r="A48" s="42" t="s">
        <v>90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174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</row>
  </sheetData>
  <sheetProtection formatCells="0" formatColumns="0" formatRows="0" insertColumns="0" insertRows="0" insertHyperlinks="0" deleteColumns="0" deleteRows="0" sort="0" autoFilter="0" pivotTables="0"/>
  <mergeCells count="141">
    <mergeCell ref="A41:B41"/>
    <mergeCell ref="C41:F41"/>
    <mergeCell ref="G41:Q41"/>
    <mergeCell ref="R41:U41"/>
    <mergeCell ref="V41:X41"/>
    <mergeCell ref="Y41:AD41"/>
    <mergeCell ref="AE41:AJ41"/>
    <mergeCell ref="A40:B40"/>
    <mergeCell ref="C40:F40"/>
    <mergeCell ref="Y38:AD38"/>
    <mergeCell ref="AE38:AJ38"/>
    <mergeCell ref="A39:B39"/>
    <mergeCell ref="G39:Q39"/>
    <mergeCell ref="C39:F39"/>
    <mergeCell ref="V39:X39"/>
    <mergeCell ref="R39:U39"/>
    <mergeCell ref="Y39:AD39"/>
    <mergeCell ref="AE39:AJ39"/>
    <mergeCell ref="A38:B38"/>
    <mergeCell ref="G38:Q38"/>
    <mergeCell ref="C38:F38"/>
    <mergeCell ref="V38:X38"/>
    <mergeCell ref="R38:U38"/>
    <mergeCell ref="Y36:AD36"/>
    <mergeCell ref="AE36:AJ36"/>
    <mergeCell ref="A37:B37"/>
    <mergeCell ref="G37:Q37"/>
    <mergeCell ref="C37:F37"/>
    <mergeCell ref="V37:X37"/>
    <mergeCell ref="R37:U37"/>
    <mergeCell ref="Y37:AD37"/>
    <mergeCell ref="AE37:AJ37"/>
    <mergeCell ref="A36:B36"/>
    <mergeCell ref="G36:Q36"/>
    <mergeCell ref="C36:F36"/>
    <mergeCell ref="V36:X36"/>
    <mergeCell ref="R36:U36"/>
    <mergeCell ref="Y34:AD34"/>
    <mergeCell ref="AE34:AJ34"/>
    <mergeCell ref="A35:B35"/>
    <mergeCell ref="G35:Q35"/>
    <mergeCell ref="C35:F35"/>
    <mergeCell ref="V35:X35"/>
    <mergeCell ref="R35:U35"/>
    <mergeCell ref="Y35:AD35"/>
    <mergeCell ref="AE35:AJ35"/>
    <mergeCell ref="A34:B34"/>
    <mergeCell ref="G34:Q34"/>
    <mergeCell ref="C34:F34"/>
    <mergeCell ref="V34:X34"/>
    <mergeCell ref="R34:U34"/>
    <mergeCell ref="Y32:AD32"/>
    <mergeCell ref="AE32:AJ32"/>
    <mergeCell ref="A33:B33"/>
    <mergeCell ref="G33:Q33"/>
    <mergeCell ref="C33:F33"/>
    <mergeCell ref="V33:X33"/>
    <mergeCell ref="R33:U33"/>
    <mergeCell ref="Y33:AD33"/>
    <mergeCell ref="AE33:AJ33"/>
    <mergeCell ref="A32:B32"/>
    <mergeCell ref="G32:Q32"/>
    <mergeCell ref="C32:F32"/>
    <mergeCell ref="V32:X32"/>
    <mergeCell ref="R32:U32"/>
    <mergeCell ref="A31:B31"/>
    <mergeCell ref="G31:Q31"/>
    <mergeCell ref="C31:F31"/>
    <mergeCell ref="V31:X31"/>
    <mergeCell ref="R31:U31"/>
    <mergeCell ref="Y31:AD31"/>
    <mergeCell ref="AE31:AJ31"/>
    <mergeCell ref="A30:B30"/>
    <mergeCell ref="G30:Q30"/>
    <mergeCell ref="C30:F30"/>
    <mergeCell ref="V30:X30"/>
    <mergeCell ref="R30:U30"/>
    <mergeCell ref="AE42:AJ42"/>
    <mergeCell ref="AE43:AJ43"/>
    <mergeCell ref="A44:AK44"/>
    <mergeCell ref="A45:AI45"/>
    <mergeCell ref="F48:T48"/>
    <mergeCell ref="U48:AF48"/>
    <mergeCell ref="AE27:AJ27"/>
    <mergeCell ref="A27:B27"/>
    <mergeCell ref="C27:F27"/>
    <mergeCell ref="G27:Q27"/>
    <mergeCell ref="R27:U27"/>
    <mergeCell ref="V27:X27"/>
    <mergeCell ref="Y27:AD27"/>
    <mergeCell ref="Y28:AD28"/>
    <mergeCell ref="AE28:AJ28"/>
    <mergeCell ref="A29:B29"/>
    <mergeCell ref="G29:Q29"/>
    <mergeCell ref="C29:F29"/>
    <mergeCell ref="V29:X29"/>
    <mergeCell ref="R29:U29"/>
    <mergeCell ref="Y29:AD29"/>
    <mergeCell ref="AE29:AJ29"/>
    <mergeCell ref="A28:B28"/>
    <mergeCell ref="G28:Q28"/>
    <mergeCell ref="A16:M17"/>
    <mergeCell ref="N16:AJ17"/>
    <mergeCell ref="F1:AK6"/>
    <mergeCell ref="A9:S9"/>
    <mergeCell ref="T9:AC9"/>
    <mergeCell ref="A10:S10"/>
    <mergeCell ref="T10:AC11"/>
    <mergeCell ref="A11:S11"/>
    <mergeCell ref="AD9:AJ9"/>
    <mergeCell ref="AD10:AJ11"/>
    <mergeCell ref="A12:S12"/>
    <mergeCell ref="T12:AA12"/>
    <mergeCell ref="A13:S13"/>
    <mergeCell ref="T13:AA13"/>
    <mergeCell ref="AB13:AJ13"/>
    <mergeCell ref="AB12:AJ12"/>
    <mergeCell ref="G40:Q40"/>
    <mergeCell ref="R40:U40"/>
    <mergeCell ref="V40:X40"/>
    <mergeCell ref="Y40:AD40"/>
    <mergeCell ref="AE40:AJ40"/>
    <mergeCell ref="A18:AK18"/>
    <mergeCell ref="A20:D20"/>
    <mergeCell ref="E20:AK20"/>
    <mergeCell ref="A22:D22"/>
    <mergeCell ref="E22:AK22"/>
    <mergeCell ref="A24:D24"/>
    <mergeCell ref="E24:AK24"/>
    <mergeCell ref="A26:B26"/>
    <mergeCell ref="C26:F26"/>
    <mergeCell ref="G26:Q26"/>
    <mergeCell ref="R26:U26"/>
    <mergeCell ref="V26:X26"/>
    <mergeCell ref="Y26:AD26"/>
    <mergeCell ref="AE26:AJ26"/>
    <mergeCell ref="C28:F28"/>
    <mergeCell ref="V28:X28"/>
    <mergeCell ref="R28:U28"/>
    <mergeCell ref="Y30:AD30"/>
    <mergeCell ref="AE30:AJ30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Данные</vt:lpstr>
      <vt:lpstr>Счет</vt:lpstr>
      <vt:lpstr>Накладная</vt:lpstr>
      <vt:lpstr>Счет на оплату</vt:lpstr>
      <vt:lpstr>Накладная!Заголовки_для_печати</vt:lpstr>
      <vt:lpstr>Счет!Заголовки_для_печати</vt:lpstr>
      <vt:lpstr>'Счет на оплату'!Область_печати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LTD Neotrading</dc:creator>
  <cp:keywords/>
  <dc:description/>
  <cp:lastModifiedBy>Пользователь</cp:lastModifiedBy>
  <cp:lastPrinted>2023-04-10T07:27:51Z</cp:lastPrinted>
  <dcterms:created xsi:type="dcterms:W3CDTF">2015-10-13T09:08:56Z</dcterms:created>
  <dcterms:modified xsi:type="dcterms:W3CDTF">2023-04-11T10:23:26Z</dcterms:modified>
  <cp:category/>
</cp:coreProperties>
</file>