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500" windowHeight="10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N5" i="1" s="1"/>
  <c r="M5" i="1" l="1"/>
  <c r="L6" i="1" s="1"/>
  <c r="O5" i="1"/>
  <c r="O6" i="1" l="1"/>
  <c r="M6" i="1"/>
  <c r="L7" i="1" s="1"/>
  <c r="N6" i="1"/>
  <c r="N7" i="1" l="1"/>
  <c r="M7" i="1"/>
  <c r="L8" i="1" s="1"/>
  <c r="O7" i="1"/>
  <c r="M8" i="1" l="1"/>
  <c r="L9" i="1" s="1"/>
  <c r="N8" i="1"/>
  <c r="O8" i="1"/>
  <c r="N9" i="1" l="1"/>
  <c r="M9" i="1"/>
  <c r="L10" i="1" s="1"/>
  <c r="O9" i="1"/>
  <c r="O10" i="1" l="1"/>
  <c r="N10" i="1"/>
  <c r="M10" i="1"/>
  <c r="L11" i="1" s="1"/>
  <c r="O11" i="1" l="1"/>
  <c r="M11" i="1"/>
  <c r="L12" i="1" s="1"/>
  <c r="N11" i="1"/>
  <c r="N12" i="1" l="1"/>
  <c r="M12" i="1"/>
  <c r="L13" i="1" s="1"/>
  <c r="O12" i="1"/>
  <c r="N13" i="1" l="1"/>
  <c r="O13" i="1"/>
  <c r="M13" i="1"/>
  <c r="L14" i="1" s="1"/>
  <c r="O14" i="1" l="1"/>
  <c r="N14" i="1"/>
  <c r="M14" i="1"/>
  <c r="L15" i="1" s="1"/>
  <c r="N15" i="1" l="1"/>
  <c r="O15" i="1"/>
  <c r="M15" i="1"/>
  <c r="L16" i="1" s="1"/>
  <c r="O16" i="1" l="1"/>
  <c r="N16" i="1"/>
  <c r="M16" i="1"/>
  <c r="L17" i="1" s="1"/>
  <c r="M17" i="1" l="1"/>
  <c r="L18" i="1" s="1"/>
  <c r="N17" i="1"/>
  <c r="O17" i="1"/>
  <c r="O18" i="1" l="1"/>
  <c r="M18" i="1"/>
  <c r="L19" i="1" s="1"/>
  <c r="N18" i="1"/>
  <c r="M19" i="1" l="1"/>
  <c r="O19" i="1"/>
  <c r="N19" i="1"/>
</calcChain>
</file>

<file path=xl/sharedStrings.xml><?xml version="1.0" encoding="utf-8"?>
<sst xmlns="http://schemas.openxmlformats.org/spreadsheetml/2006/main" count="155" uniqueCount="19">
  <si>
    <t>Интервал интерпретации</t>
  </si>
  <si>
    <t>Состояние контакта с колонной по ФКД</t>
  </si>
  <si>
    <t>Состояние контакта с породой по ФКД</t>
  </si>
  <si>
    <t>Кровля, м</t>
  </si>
  <si>
    <t>Подошва, м</t>
  </si>
  <si>
    <t>Частичный</t>
  </si>
  <si>
    <t>Отсутствует</t>
  </si>
  <si>
    <t>Не определено</t>
  </si>
  <si>
    <t>Жесткий</t>
  </si>
  <si>
    <t>Таблица 2</t>
  </si>
  <si>
    <t>Таблица 1</t>
  </si>
  <si>
    <t>Скв. 1</t>
  </si>
  <si>
    <t>Скв. 2</t>
  </si>
  <si>
    <t>Скв.2</t>
  </si>
  <si>
    <t>Таблица 3. сводная 1 + 2 (Результат)</t>
  </si>
  <si>
    <t>№№Скв</t>
  </si>
  <si>
    <t>Решение только с одной скважиной :(</t>
  </si>
  <si>
    <t>-</t>
  </si>
  <si>
    <t>Должно получится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</si>
</sst>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0" fontId="2" fillId="0" borderId="0" xfId="0" applyFont="1"/>
    <xf numFmtId="2" fontId="4" fillId="0" borderId="7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2" fontId="4" fillId="0" borderId="9" xfId="1" applyNumberFormat="1" applyFont="1" applyBorder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0" fillId="3" borderId="0" xfId="0" applyNumberFormat="1" applyFill="1"/>
    <xf numFmtId="2" fontId="4" fillId="0" borderId="14" xfId="1" applyNumberFormat="1" applyFont="1" applyFill="1" applyBorder="1" applyAlignment="1">
      <alignment horizontal="center" vertical="center" wrapText="1"/>
    </xf>
    <xf numFmtId="2" fontId="4" fillId="0" borderId="15" xfId="1" applyNumberFormat="1" applyFont="1" applyFill="1" applyBorder="1" applyAlignment="1">
      <alignment horizontal="center" vertical="center" wrapText="1"/>
    </xf>
    <xf numFmtId="2" fontId="4" fillId="0" borderId="16" xfId="1" applyNumberFormat="1" applyFont="1" applyFill="1" applyBorder="1" applyAlignment="1">
      <alignment horizontal="center" vertical="center" wrapText="1"/>
    </xf>
    <xf numFmtId="2" fontId="4" fillId="0" borderId="17" xfId="1" applyNumberFormat="1" applyFont="1" applyFill="1" applyBorder="1" applyAlignment="1">
      <alignment horizontal="center" vertical="center" wrapText="1"/>
    </xf>
    <xf numFmtId="2" fontId="4" fillId="0" borderId="18" xfId="1" applyNumberFormat="1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4" fillId="0" borderId="6" xfId="1" applyNumberFormat="1" applyFont="1" applyBorder="1" applyAlignment="1">
      <alignment horizontal="center" vertical="center" wrapText="1"/>
    </xf>
    <xf numFmtId="2" fontId="4" fillId="0" borderId="19" xfId="1" applyNumberFormat="1" applyFont="1" applyBorder="1" applyAlignment="1">
      <alignment horizontal="center" vertical="center" wrapText="1"/>
    </xf>
    <xf numFmtId="2" fontId="4" fillId="0" borderId="8" xfId="1" applyNumberFormat="1" applyFont="1" applyFill="1" applyBorder="1" applyAlignment="1">
      <alignment horizontal="center" vertical="center" wrapText="1"/>
    </xf>
    <xf numFmtId="2" fontId="4" fillId="0" borderId="7" xfId="1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2" xfId="0" applyFill="1" applyBorder="1"/>
    <xf numFmtId="2" fontId="4" fillId="5" borderId="3" xfId="1" applyNumberFormat="1" applyFont="1" applyFill="1" applyBorder="1" applyAlignment="1">
      <alignment horizontal="center" vertical="center" wrapText="1"/>
    </xf>
    <xf numFmtId="2" fontId="4" fillId="5" borderId="9" xfId="1" applyNumberFormat="1" applyFont="1" applyFill="1" applyBorder="1" applyAlignment="1">
      <alignment horizontal="center" vertical="center" wrapText="1"/>
    </xf>
    <xf numFmtId="2" fontId="4" fillId="5" borderId="7" xfId="1" applyNumberFormat="1" applyFont="1" applyFill="1" applyBorder="1" applyAlignment="1">
      <alignment horizontal="center" vertical="center" wrapText="1"/>
    </xf>
    <xf numFmtId="2" fontId="4" fillId="5" borderId="8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6" borderId="0" xfId="0" applyFill="1"/>
  </cellXfs>
  <cellStyles count="3">
    <cellStyle name="Обычный" xfId="0" builtinId="0"/>
    <cellStyle name="Обычный 19 3 3 2 2 2" xfId="2"/>
    <cellStyle name="Обычный 38 3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G1" workbookViewId="0">
      <selection activeCell="S1" sqref="S1"/>
    </sheetView>
  </sheetViews>
  <sheetFormatPr defaultRowHeight="15" x14ac:dyDescent="0.25"/>
  <cols>
    <col min="4" max="4" width="23" customWidth="1"/>
    <col min="10" max="10" width="24.7109375" customWidth="1"/>
    <col min="14" max="14" width="28.140625" style="15" customWidth="1"/>
    <col min="15" max="15" width="26.5703125" style="15" customWidth="1"/>
    <col min="16" max="16" width="13.28515625" customWidth="1"/>
    <col min="19" max="19" width="36.85546875" customWidth="1"/>
    <col min="20" max="20" width="33" customWidth="1"/>
  </cols>
  <sheetData>
    <row r="1" spans="1:22" x14ac:dyDescent="0.25">
      <c r="S1" s="47" t="s">
        <v>18</v>
      </c>
    </row>
    <row r="2" spans="1:22" ht="15.75" thickBot="1" x14ac:dyDescent="0.3">
      <c r="B2" s="32" t="s">
        <v>10</v>
      </c>
      <c r="C2" s="32"/>
      <c r="D2" s="32"/>
      <c r="H2" s="32" t="s">
        <v>9</v>
      </c>
      <c r="I2" s="32"/>
      <c r="J2" s="32"/>
      <c r="N2" s="15" t="s">
        <v>16</v>
      </c>
      <c r="Q2" s="32" t="s">
        <v>14</v>
      </c>
      <c r="R2" s="32"/>
      <c r="S2" s="32"/>
      <c r="T2" s="32"/>
    </row>
    <row r="3" spans="1:22" ht="57" customHeight="1" x14ac:dyDescent="0.25">
      <c r="B3" s="30" t="s">
        <v>0</v>
      </c>
      <c r="C3" s="31"/>
      <c r="D3" s="1" t="s">
        <v>1</v>
      </c>
      <c r="E3" s="2"/>
      <c r="F3" s="2"/>
      <c r="G3" s="2"/>
      <c r="H3" s="30" t="s">
        <v>0</v>
      </c>
      <c r="I3" s="31"/>
      <c r="J3" s="1" t="s">
        <v>2</v>
      </c>
      <c r="L3" s="33" t="s">
        <v>0</v>
      </c>
      <c r="M3" s="33"/>
      <c r="N3" s="17" t="s">
        <v>1</v>
      </c>
      <c r="O3" s="17" t="s">
        <v>2</v>
      </c>
      <c r="Q3" s="34" t="s">
        <v>0</v>
      </c>
      <c r="R3" s="35"/>
      <c r="S3" s="36" t="s">
        <v>1</v>
      </c>
      <c r="T3" s="36" t="s">
        <v>2</v>
      </c>
      <c r="U3" s="2"/>
      <c r="V3" s="2"/>
    </row>
    <row r="4" spans="1:22" ht="29.25" thickBot="1" x14ac:dyDescent="0.3">
      <c r="B4" s="3" t="s">
        <v>3</v>
      </c>
      <c r="C4" s="4" t="s">
        <v>4</v>
      </c>
      <c r="D4" s="5"/>
      <c r="E4" s="2"/>
      <c r="F4" s="2"/>
      <c r="H4" s="3" t="s">
        <v>3</v>
      </c>
      <c r="I4" s="4" t="s">
        <v>4</v>
      </c>
      <c r="J4" s="5"/>
      <c r="L4" s="17" t="s">
        <v>3</v>
      </c>
      <c r="M4" s="17" t="s">
        <v>4</v>
      </c>
      <c r="N4" s="17"/>
      <c r="O4" s="17"/>
      <c r="P4" t="s">
        <v>15</v>
      </c>
      <c r="Q4" s="37" t="s">
        <v>3</v>
      </c>
      <c r="R4" s="38" t="s">
        <v>4</v>
      </c>
      <c r="S4" s="39"/>
      <c r="T4" s="39"/>
      <c r="U4" s="2"/>
      <c r="V4" s="2"/>
    </row>
    <row r="5" spans="1:22" x14ac:dyDescent="0.25">
      <c r="A5" s="2" t="s">
        <v>11</v>
      </c>
      <c r="B5" s="10">
        <v>940.2</v>
      </c>
      <c r="C5" s="11">
        <v>946</v>
      </c>
      <c r="D5" s="12" t="s">
        <v>6</v>
      </c>
      <c r="E5" s="9"/>
      <c r="F5" s="9"/>
      <c r="G5" s="2" t="s">
        <v>11</v>
      </c>
      <c r="H5" s="6">
        <v>935.4</v>
      </c>
      <c r="I5" s="7">
        <v>985.4</v>
      </c>
      <c r="J5" s="8" t="s">
        <v>7</v>
      </c>
      <c r="L5" s="18">
        <f>MIN(B5,H5)</f>
        <v>935.4</v>
      </c>
      <c r="M5" s="14">
        <f>MIN(IFERROR(VLOOKUP(L5,$B$5:$C$17,2),$B$5),IFERROR(VLOOKUP(L5,$H$5:$I$10,2),$H$5))</f>
        <v>940.2</v>
      </c>
      <c r="N5" s="16" t="str">
        <f>IFERROR(VLOOKUP(L5,$B$5:$D$17,3),"-")</f>
        <v>-</v>
      </c>
      <c r="O5" s="15" t="str">
        <f t="shared" ref="O5:O18" si="0">IFERROR(VLOOKUP(L5,$H$5:$J$10,3),"-")</f>
        <v>Не определено</v>
      </c>
      <c r="P5" s="44" t="s">
        <v>11</v>
      </c>
      <c r="Q5" s="40">
        <v>935.4</v>
      </c>
      <c r="R5" s="41">
        <v>940.2</v>
      </c>
      <c r="S5" s="42" t="s">
        <v>17</v>
      </c>
      <c r="T5" s="43" t="s">
        <v>7</v>
      </c>
    </row>
    <row r="6" spans="1:22" x14ac:dyDescent="0.25">
      <c r="A6" s="2" t="s">
        <v>11</v>
      </c>
      <c r="B6" s="10">
        <v>946</v>
      </c>
      <c r="C6" s="11">
        <v>966.4</v>
      </c>
      <c r="D6" s="12" t="s">
        <v>5</v>
      </c>
      <c r="E6" s="9"/>
      <c r="F6" s="9"/>
      <c r="G6" s="2" t="s">
        <v>11</v>
      </c>
      <c r="H6" s="10">
        <v>985.4</v>
      </c>
      <c r="I6" s="11">
        <v>990.8</v>
      </c>
      <c r="J6" s="12" t="s">
        <v>8</v>
      </c>
      <c r="L6" s="14">
        <f>MAX(IFERROR(LOOKUP(M5,$H$5:$H$10),0),M5)</f>
        <v>940.2</v>
      </c>
      <c r="M6" s="14">
        <f t="shared" ref="M6:M19" si="1">MIN(IFERROR(VLOOKUP(L6,$B$5:$C$17,2),$B$5),IFERROR(VLOOKUP(L6,$H$5:$I$10,2),$I$5))</f>
        <v>946</v>
      </c>
      <c r="N6" s="16" t="str">
        <f t="shared" ref="N6:N18" si="2">IFERROR(VLOOKUP(L6,$B$5:$D$17,3),"-")</f>
        <v>Отсутствует</v>
      </c>
      <c r="O6" s="15" t="str">
        <f t="shared" si="0"/>
        <v>Не определено</v>
      </c>
      <c r="P6" s="44" t="s">
        <v>11</v>
      </c>
      <c r="Q6" s="44">
        <v>940.2</v>
      </c>
      <c r="R6" s="45">
        <v>946</v>
      </c>
      <c r="S6" s="43" t="s">
        <v>6</v>
      </c>
      <c r="T6" s="43" t="s">
        <v>7</v>
      </c>
    </row>
    <row r="7" spans="1:22" x14ac:dyDescent="0.25">
      <c r="A7" s="2" t="s">
        <v>11</v>
      </c>
      <c r="B7" s="10">
        <v>966.4</v>
      </c>
      <c r="C7" s="11">
        <v>980.8</v>
      </c>
      <c r="D7" s="12" t="s">
        <v>6</v>
      </c>
      <c r="E7" s="9"/>
      <c r="F7" s="9"/>
      <c r="G7" s="2" t="s">
        <v>11</v>
      </c>
      <c r="H7" s="10">
        <v>990.8</v>
      </c>
      <c r="I7" s="11">
        <v>1002.6</v>
      </c>
      <c r="J7" s="12" t="s">
        <v>7</v>
      </c>
      <c r="L7" s="14">
        <f t="shared" ref="L7:L19" si="3">MAX(IFERROR(LOOKUP(M6,$H$5:$H$10),0),M6)</f>
        <v>946</v>
      </c>
      <c r="M7" s="14">
        <f t="shared" si="1"/>
        <v>966.4</v>
      </c>
      <c r="N7" s="16" t="str">
        <f t="shared" si="2"/>
        <v>Частичный</v>
      </c>
      <c r="O7" s="15" t="str">
        <f t="shared" si="0"/>
        <v>Не определено</v>
      </c>
      <c r="P7" s="44" t="s">
        <v>11</v>
      </c>
      <c r="Q7" s="44">
        <v>946</v>
      </c>
      <c r="R7" s="45">
        <v>966.4</v>
      </c>
      <c r="S7" s="43" t="s">
        <v>5</v>
      </c>
      <c r="T7" s="43" t="s">
        <v>7</v>
      </c>
    </row>
    <row r="8" spans="1:22" x14ac:dyDescent="0.25">
      <c r="A8" s="2" t="s">
        <v>11</v>
      </c>
      <c r="B8" s="10">
        <v>980.8</v>
      </c>
      <c r="C8" s="11">
        <v>985.4</v>
      </c>
      <c r="D8" s="12" t="s">
        <v>5</v>
      </c>
      <c r="E8" s="9"/>
      <c r="F8" s="9"/>
      <c r="G8" s="2" t="s">
        <v>11</v>
      </c>
      <c r="H8" s="10">
        <v>1002.6</v>
      </c>
      <c r="I8" s="11">
        <v>1003.4</v>
      </c>
      <c r="J8" s="12" t="s">
        <v>8</v>
      </c>
      <c r="L8" s="14">
        <f t="shared" si="3"/>
        <v>966.4</v>
      </c>
      <c r="M8" s="14">
        <f t="shared" si="1"/>
        <v>980.8</v>
      </c>
      <c r="N8" s="16" t="str">
        <f t="shared" si="2"/>
        <v>Отсутствует</v>
      </c>
      <c r="O8" s="15" t="str">
        <f t="shared" si="0"/>
        <v>Не определено</v>
      </c>
      <c r="P8" s="44" t="s">
        <v>11</v>
      </c>
      <c r="Q8" s="44">
        <v>966.4</v>
      </c>
      <c r="R8" s="45">
        <v>980.8</v>
      </c>
      <c r="S8" s="43" t="s">
        <v>6</v>
      </c>
      <c r="T8" s="43" t="s">
        <v>7</v>
      </c>
    </row>
    <row r="9" spans="1:22" x14ac:dyDescent="0.25">
      <c r="A9" s="2" t="s">
        <v>11</v>
      </c>
      <c r="B9" s="10">
        <v>985.4</v>
      </c>
      <c r="C9" s="11">
        <v>990.8</v>
      </c>
      <c r="D9" s="12" t="s">
        <v>8</v>
      </c>
      <c r="E9" s="9"/>
      <c r="F9" s="9"/>
      <c r="G9" s="2" t="s">
        <v>11</v>
      </c>
      <c r="H9" s="10">
        <v>1003.4</v>
      </c>
      <c r="I9" s="11">
        <v>1053.5999999999999</v>
      </c>
      <c r="J9" s="12" t="s">
        <v>7</v>
      </c>
      <c r="L9" s="14">
        <f t="shared" si="3"/>
        <v>980.8</v>
      </c>
      <c r="M9" s="14">
        <f t="shared" si="1"/>
        <v>985.4</v>
      </c>
      <c r="N9" s="16" t="str">
        <f t="shared" si="2"/>
        <v>Частичный</v>
      </c>
      <c r="O9" s="15" t="str">
        <f t="shared" si="0"/>
        <v>Не определено</v>
      </c>
      <c r="P9" s="44" t="s">
        <v>11</v>
      </c>
      <c r="Q9" s="44">
        <v>980.8</v>
      </c>
      <c r="R9" s="45">
        <v>985.4</v>
      </c>
      <c r="S9" s="43" t="s">
        <v>5</v>
      </c>
      <c r="T9" s="43" t="s">
        <v>7</v>
      </c>
    </row>
    <row r="10" spans="1:22" x14ac:dyDescent="0.25">
      <c r="A10" s="2" t="s">
        <v>11</v>
      </c>
      <c r="B10" s="10">
        <v>990.8</v>
      </c>
      <c r="C10" s="11">
        <v>1002.6</v>
      </c>
      <c r="D10" s="12" t="s">
        <v>6</v>
      </c>
      <c r="E10" s="9"/>
      <c r="F10" s="9"/>
      <c r="G10" s="2" t="s">
        <v>11</v>
      </c>
      <c r="H10" s="24">
        <v>1053.5999999999999</v>
      </c>
      <c r="I10" s="25">
        <v>1062.8</v>
      </c>
      <c r="J10" s="26" t="s">
        <v>8</v>
      </c>
      <c r="L10" s="14">
        <f t="shared" si="3"/>
        <v>985.4</v>
      </c>
      <c r="M10" s="14">
        <f t="shared" si="1"/>
        <v>990.8</v>
      </c>
      <c r="N10" s="16" t="str">
        <f t="shared" si="2"/>
        <v>Жесткий</v>
      </c>
      <c r="O10" s="15" t="str">
        <f t="shared" si="0"/>
        <v>Жесткий</v>
      </c>
      <c r="P10" s="44" t="s">
        <v>11</v>
      </c>
      <c r="Q10" s="44">
        <v>985.4</v>
      </c>
      <c r="R10" s="45">
        <v>990.8</v>
      </c>
      <c r="S10" s="43" t="s">
        <v>8</v>
      </c>
      <c r="T10" s="43" t="s">
        <v>8</v>
      </c>
    </row>
    <row r="11" spans="1:22" x14ac:dyDescent="0.25">
      <c r="A11" s="2" t="s">
        <v>11</v>
      </c>
      <c r="B11" s="10">
        <v>1002.6</v>
      </c>
      <c r="C11" s="11">
        <v>1012.4</v>
      </c>
      <c r="D11" s="12" t="s">
        <v>8</v>
      </c>
      <c r="E11" s="9"/>
      <c r="F11" s="9"/>
      <c r="G11" s="2" t="s">
        <v>12</v>
      </c>
      <c r="H11" s="29">
        <v>0</v>
      </c>
      <c r="I11" s="28">
        <v>200</v>
      </c>
      <c r="J11" s="12" t="s">
        <v>7</v>
      </c>
      <c r="L11" s="14">
        <f t="shared" si="3"/>
        <v>990.8</v>
      </c>
      <c r="M11" s="14">
        <f t="shared" si="1"/>
        <v>1002.6</v>
      </c>
      <c r="N11" s="16" t="str">
        <f t="shared" si="2"/>
        <v>Отсутствует</v>
      </c>
      <c r="O11" s="46" t="str">
        <f t="shared" si="0"/>
        <v>Не определено</v>
      </c>
      <c r="P11" s="44" t="s">
        <v>11</v>
      </c>
      <c r="Q11" s="44">
        <v>990.8</v>
      </c>
      <c r="R11" s="45">
        <v>1002.6</v>
      </c>
      <c r="S11" s="43" t="s">
        <v>6</v>
      </c>
      <c r="T11" s="43" t="s">
        <v>7</v>
      </c>
    </row>
    <row r="12" spans="1:22" x14ac:dyDescent="0.25">
      <c r="A12" s="2" t="s">
        <v>11</v>
      </c>
      <c r="B12" s="10">
        <v>1012.4</v>
      </c>
      <c r="C12" s="11">
        <v>1015.8</v>
      </c>
      <c r="D12" s="12" t="s">
        <v>5</v>
      </c>
      <c r="E12" s="9"/>
      <c r="F12" s="9"/>
      <c r="G12" s="2" t="s">
        <v>12</v>
      </c>
      <c r="H12" s="19">
        <v>210</v>
      </c>
      <c r="I12" s="20">
        <v>212</v>
      </c>
      <c r="J12" s="27" t="s">
        <v>8</v>
      </c>
      <c r="L12" s="14">
        <f t="shared" si="3"/>
        <v>1002.6</v>
      </c>
      <c r="M12" s="14">
        <f t="shared" si="1"/>
        <v>1003.4</v>
      </c>
      <c r="N12" s="16" t="str">
        <f t="shared" si="2"/>
        <v>Жесткий</v>
      </c>
      <c r="O12" s="46" t="str">
        <f t="shared" si="0"/>
        <v>Жесткий</v>
      </c>
      <c r="P12" s="44" t="s">
        <v>11</v>
      </c>
      <c r="Q12" s="44">
        <v>1002.6</v>
      </c>
      <c r="R12" s="45">
        <v>1003.4</v>
      </c>
      <c r="S12" s="43" t="s">
        <v>8</v>
      </c>
      <c r="T12" s="43" t="s">
        <v>8</v>
      </c>
    </row>
    <row r="13" spans="1:22" ht="15.75" thickBot="1" x14ac:dyDescent="0.3">
      <c r="A13" s="2" t="s">
        <v>11</v>
      </c>
      <c r="B13" s="10">
        <v>1015.8</v>
      </c>
      <c r="C13" s="11">
        <v>1027</v>
      </c>
      <c r="D13" s="12" t="s">
        <v>6</v>
      </c>
      <c r="E13" s="9"/>
      <c r="F13" s="9"/>
      <c r="G13" s="2" t="s">
        <v>12</v>
      </c>
      <c r="H13" s="21">
        <v>212</v>
      </c>
      <c r="I13" s="22">
        <v>218</v>
      </c>
      <c r="J13" s="23" t="s">
        <v>8</v>
      </c>
      <c r="L13" s="14">
        <f t="shared" si="3"/>
        <v>1003.4</v>
      </c>
      <c r="M13" s="14">
        <f t="shared" si="1"/>
        <v>1012.4</v>
      </c>
      <c r="N13" s="16" t="str">
        <f t="shared" si="2"/>
        <v>Жесткий</v>
      </c>
      <c r="O13" s="15" t="str">
        <f t="shared" si="0"/>
        <v>Не определено</v>
      </c>
      <c r="P13" s="44" t="s">
        <v>11</v>
      </c>
      <c r="Q13" s="44">
        <v>1003.4</v>
      </c>
      <c r="R13" s="44">
        <v>1012.4</v>
      </c>
      <c r="S13" s="44" t="s">
        <v>8</v>
      </c>
      <c r="T13" s="44" t="s">
        <v>7</v>
      </c>
    </row>
    <row r="14" spans="1:22" x14ac:dyDescent="0.25">
      <c r="A14" s="2" t="s">
        <v>11</v>
      </c>
      <c r="B14" s="10">
        <v>1027</v>
      </c>
      <c r="C14" s="11">
        <v>1030.8</v>
      </c>
      <c r="D14" s="12" t="s">
        <v>5</v>
      </c>
      <c r="E14" s="9"/>
      <c r="F14" s="9"/>
      <c r="G14" s="9"/>
      <c r="L14" s="14">
        <f>MAX(IFERROR(LOOKUP(M13,$H$5:$H$10),0),M13)</f>
        <v>1012.4</v>
      </c>
      <c r="M14" s="14">
        <f t="shared" si="1"/>
        <v>1015.8</v>
      </c>
      <c r="N14" s="16" t="str">
        <f t="shared" si="2"/>
        <v>Частичный</v>
      </c>
      <c r="O14" s="15" t="str">
        <f t="shared" si="0"/>
        <v>Не определено</v>
      </c>
      <c r="P14" s="44" t="s">
        <v>11</v>
      </c>
      <c r="Q14" s="44">
        <v>1012.4</v>
      </c>
      <c r="R14" s="44">
        <v>1015.8</v>
      </c>
      <c r="S14" s="44" t="s">
        <v>5</v>
      </c>
      <c r="T14" s="44" t="s">
        <v>7</v>
      </c>
    </row>
    <row r="15" spans="1:22" x14ac:dyDescent="0.25">
      <c r="A15" s="2" t="s">
        <v>11</v>
      </c>
      <c r="B15" s="10">
        <v>1030.8</v>
      </c>
      <c r="C15" s="11">
        <v>1047.8</v>
      </c>
      <c r="D15" s="12" t="s">
        <v>6</v>
      </c>
      <c r="E15" s="9"/>
      <c r="F15" s="9"/>
      <c r="G15" s="9"/>
      <c r="L15" s="14">
        <f t="shared" si="3"/>
        <v>1015.8</v>
      </c>
      <c r="M15" s="14">
        <f t="shared" si="1"/>
        <v>1027</v>
      </c>
      <c r="N15" s="16" t="str">
        <f t="shared" si="2"/>
        <v>Отсутствует</v>
      </c>
      <c r="O15" s="15" t="str">
        <f t="shared" si="0"/>
        <v>Не определено</v>
      </c>
      <c r="P15" s="44" t="s">
        <v>11</v>
      </c>
      <c r="Q15" s="44">
        <v>1015.8</v>
      </c>
      <c r="R15" s="44">
        <v>1027</v>
      </c>
      <c r="S15" s="44" t="s">
        <v>6</v>
      </c>
      <c r="T15" s="44" t="s">
        <v>7</v>
      </c>
    </row>
    <row r="16" spans="1:22" x14ac:dyDescent="0.25">
      <c r="A16" s="2" t="s">
        <v>11</v>
      </c>
      <c r="B16" s="10">
        <v>1047.8</v>
      </c>
      <c r="C16" s="11">
        <v>1053.5999999999999</v>
      </c>
      <c r="D16" s="12" t="s">
        <v>5</v>
      </c>
      <c r="E16" s="9"/>
      <c r="F16" s="9"/>
      <c r="G16" s="9"/>
      <c r="L16" s="14">
        <f t="shared" si="3"/>
        <v>1027</v>
      </c>
      <c r="M16" s="14">
        <f t="shared" si="1"/>
        <v>1030.8</v>
      </c>
      <c r="N16" s="16" t="str">
        <f t="shared" si="2"/>
        <v>Частичный</v>
      </c>
      <c r="O16" s="15" t="str">
        <f t="shared" si="0"/>
        <v>Не определено</v>
      </c>
      <c r="P16" s="44" t="s">
        <v>11</v>
      </c>
      <c r="Q16" s="44">
        <v>1027</v>
      </c>
      <c r="R16" s="44">
        <v>1030.8</v>
      </c>
      <c r="S16" s="44" t="s">
        <v>5</v>
      </c>
      <c r="T16" s="44" t="s">
        <v>7</v>
      </c>
    </row>
    <row r="17" spans="1:20" x14ac:dyDescent="0.25">
      <c r="A17" s="2" t="s">
        <v>11</v>
      </c>
      <c r="B17" s="10">
        <v>1053.5999999999999</v>
      </c>
      <c r="C17" s="11">
        <v>1062.8</v>
      </c>
      <c r="D17" s="12" t="s">
        <v>8</v>
      </c>
      <c r="E17" s="9"/>
      <c r="F17" s="9"/>
      <c r="G17" s="9"/>
      <c r="L17" s="14">
        <f t="shared" si="3"/>
        <v>1030.8</v>
      </c>
      <c r="M17" s="14">
        <f t="shared" si="1"/>
        <v>1047.8</v>
      </c>
      <c r="N17" s="16" t="str">
        <f t="shared" si="2"/>
        <v>Отсутствует</v>
      </c>
      <c r="O17" s="15" t="str">
        <f t="shared" si="0"/>
        <v>Не определено</v>
      </c>
      <c r="P17" s="44" t="s">
        <v>11</v>
      </c>
      <c r="Q17" s="44">
        <v>1030.8</v>
      </c>
      <c r="R17" s="44">
        <v>1047.8</v>
      </c>
      <c r="S17" s="44" t="s">
        <v>6</v>
      </c>
      <c r="T17" s="44" t="s">
        <v>7</v>
      </c>
    </row>
    <row r="18" spans="1:20" x14ac:dyDescent="0.25">
      <c r="A18" s="2" t="s">
        <v>13</v>
      </c>
      <c r="B18" s="19">
        <v>0</v>
      </c>
      <c r="C18" s="20">
        <v>10</v>
      </c>
      <c r="D18" s="12" t="s">
        <v>6</v>
      </c>
      <c r="E18" s="9"/>
      <c r="F18" s="9"/>
      <c r="G18" s="9"/>
      <c r="H18" s="13"/>
      <c r="I18" s="13"/>
      <c r="J18" s="13"/>
      <c r="L18" s="14">
        <f t="shared" si="3"/>
        <v>1047.8</v>
      </c>
      <c r="M18" s="14">
        <f t="shared" si="1"/>
        <v>1053.5999999999999</v>
      </c>
      <c r="N18" s="16" t="str">
        <f t="shared" si="2"/>
        <v>Частичный</v>
      </c>
      <c r="O18" s="15" t="str">
        <f t="shared" si="0"/>
        <v>Не определено</v>
      </c>
      <c r="P18" s="44" t="s">
        <v>11</v>
      </c>
      <c r="Q18" s="44">
        <v>1047.8</v>
      </c>
      <c r="R18" s="44">
        <v>1053.5999999999999</v>
      </c>
      <c r="S18" s="44" t="s">
        <v>5</v>
      </c>
      <c r="T18" s="44" t="s">
        <v>7</v>
      </c>
    </row>
    <row r="19" spans="1:20" x14ac:dyDescent="0.25">
      <c r="A19" s="2" t="s">
        <v>13</v>
      </c>
      <c r="B19" s="19">
        <v>20</v>
      </c>
      <c r="C19" s="20">
        <v>50</v>
      </c>
      <c r="D19" s="12" t="s">
        <v>6</v>
      </c>
      <c r="E19" s="9"/>
      <c r="F19" s="9"/>
      <c r="G19" s="9"/>
      <c r="H19" s="13"/>
      <c r="I19" s="13"/>
      <c r="J19" s="13"/>
      <c r="L19" s="14">
        <f t="shared" si="3"/>
        <v>1053.5999999999999</v>
      </c>
      <c r="M19" s="14">
        <f t="shared" si="1"/>
        <v>1062.8</v>
      </c>
      <c r="N19" s="16" t="str">
        <f t="shared" ref="N19" si="4">IFERROR(VLOOKUP(L19,$B$5:$D$17,3),"-")</f>
        <v>Жесткий</v>
      </c>
      <c r="O19" s="15" t="str">
        <f t="shared" ref="O19" si="5">IFERROR(VLOOKUP(L19,$H$5:$J$10,3),"-")</f>
        <v>Жесткий</v>
      </c>
      <c r="P19" s="44" t="s">
        <v>11</v>
      </c>
      <c r="Q19" s="44">
        <v>1053.5999999999999</v>
      </c>
      <c r="R19" s="44">
        <v>1062.8</v>
      </c>
      <c r="S19" s="44" t="s">
        <v>8</v>
      </c>
      <c r="T19" s="44" t="s">
        <v>8</v>
      </c>
    </row>
    <row r="20" spans="1:20" x14ac:dyDescent="0.25">
      <c r="A20" s="2" t="s">
        <v>13</v>
      </c>
      <c r="B20" s="19">
        <v>50</v>
      </c>
      <c r="C20" s="20">
        <v>100</v>
      </c>
      <c r="D20" s="12" t="s">
        <v>5</v>
      </c>
      <c r="E20" s="9"/>
      <c r="F20" s="9"/>
      <c r="G20" s="9"/>
      <c r="H20" s="13"/>
      <c r="I20" s="13"/>
      <c r="J20" s="13"/>
      <c r="L20" s="14"/>
      <c r="M20" s="14"/>
      <c r="N20" s="16"/>
      <c r="P20" s="44" t="s">
        <v>12</v>
      </c>
      <c r="Q20" s="44">
        <v>0</v>
      </c>
      <c r="R20" s="44">
        <v>10</v>
      </c>
      <c r="S20" s="44" t="s">
        <v>6</v>
      </c>
      <c r="T20" s="44" t="s">
        <v>7</v>
      </c>
    </row>
    <row r="21" spans="1:20" x14ac:dyDescent="0.25">
      <c r="A21" s="2" t="s">
        <v>13</v>
      </c>
      <c r="B21" s="19">
        <v>100</v>
      </c>
      <c r="C21" s="20">
        <v>150</v>
      </c>
      <c r="D21" s="12" t="s">
        <v>5</v>
      </c>
      <c r="E21" s="9"/>
      <c r="F21" s="9"/>
      <c r="G21" s="9"/>
      <c r="H21" s="13"/>
      <c r="I21" s="13"/>
      <c r="J21" s="13"/>
      <c r="P21" s="44" t="s">
        <v>12</v>
      </c>
      <c r="Q21" s="44">
        <v>20</v>
      </c>
      <c r="R21" s="44">
        <v>50</v>
      </c>
      <c r="S21" s="44" t="s">
        <v>6</v>
      </c>
      <c r="T21" s="44" t="s">
        <v>7</v>
      </c>
    </row>
    <row r="22" spans="1:20" x14ac:dyDescent="0.25">
      <c r="A22" s="2" t="s">
        <v>13</v>
      </c>
      <c r="B22" s="19">
        <v>150</v>
      </c>
      <c r="C22" s="20">
        <v>200</v>
      </c>
      <c r="D22" s="12" t="s">
        <v>5</v>
      </c>
      <c r="E22" s="9"/>
      <c r="F22" s="9"/>
      <c r="G22" s="9"/>
      <c r="H22" s="13"/>
      <c r="I22" s="13"/>
      <c r="J22" s="13"/>
      <c r="P22" s="44" t="s">
        <v>12</v>
      </c>
      <c r="Q22" s="44">
        <v>50</v>
      </c>
      <c r="R22" s="44">
        <v>100</v>
      </c>
      <c r="S22" s="44" t="s">
        <v>5</v>
      </c>
      <c r="T22" s="44" t="s">
        <v>7</v>
      </c>
    </row>
    <row r="23" spans="1:20" x14ac:dyDescent="0.25">
      <c r="A23" s="2" t="s">
        <v>13</v>
      </c>
      <c r="B23" s="19">
        <v>200</v>
      </c>
      <c r="C23" s="20">
        <v>215</v>
      </c>
      <c r="D23" s="12" t="s">
        <v>8</v>
      </c>
      <c r="E23" s="9"/>
      <c r="F23" s="9"/>
      <c r="G23" s="9"/>
      <c r="H23" s="13"/>
      <c r="I23" s="13"/>
      <c r="J23" s="13"/>
      <c r="P23" s="44" t="s">
        <v>13</v>
      </c>
      <c r="Q23" s="44">
        <v>100</v>
      </c>
      <c r="R23" s="44">
        <v>150</v>
      </c>
      <c r="S23" s="44" t="s">
        <v>5</v>
      </c>
      <c r="T23" s="44" t="s">
        <v>7</v>
      </c>
    </row>
    <row r="24" spans="1:20" ht="15.75" thickBot="1" x14ac:dyDescent="0.3">
      <c r="A24" s="2" t="s">
        <v>13</v>
      </c>
      <c r="B24" s="21">
        <v>250</v>
      </c>
      <c r="C24" s="22">
        <v>300</v>
      </c>
      <c r="D24" s="23" t="s">
        <v>8</v>
      </c>
      <c r="E24" s="9"/>
      <c r="F24" s="9"/>
      <c r="G24" s="9"/>
      <c r="H24" s="13"/>
      <c r="I24" s="13"/>
      <c r="J24" s="13"/>
      <c r="P24" s="44" t="s">
        <v>13</v>
      </c>
      <c r="Q24" s="44">
        <v>150</v>
      </c>
      <c r="R24" s="44">
        <v>200</v>
      </c>
      <c r="S24" s="44" t="s">
        <v>5</v>
      </c>
      <c r="T24" s="44" t="s">
        <v>7</v>
      </c>
    </row>
    <row r="25" spans="1:20" x14ac:dyDescent="0.25">
      <c r="E25" s="9"/>
      <c r="F25" s="9"/>
      <c r="G25" s="9"/>
      <c r="H25" s="13"/>
      <c r="I25" s="13"/>
      <c r="J25" s="13"/>
      <c r="P25" s="44" t="s">
        <v>13</v>
      </c>
      <c r="Q25" s="44">
        <v>200</v>
      </c>
      <c r="R25" s="44">
        <v>210</v>
      </c>
      <c r="S25" s="44" t="s">
        <v>8</v>
      </c>
      <c r="T25" s="44"/>
    </row>
    <row r="26" spans="1:20" x14ac:dyDescent="0.25">
      <c r="E26" s="9"/>
      <c r="F26" s="9"/>
      <c r="G26" s="9"/>
      <c r="H26" s="13"/>
      <c r="I26" s="13"/>
      <c r="J26" s="13"/>
      <c r="P26" s="44" t="s">
        <v>13</v>
      </c>
      <c r="Q26" s="44">
        <v>210</v>
      </c>
      <c r="R26" s="44">
        <v>212</v>
      </c>
      <c r="S26" s="44" t="s">
        <v>8</v>
      </c>
      <c r="T26" s="44" t="s">
        <v>8</v>
      </c>
    </row>
    <row r="27" spans="1:20" x14ac:dyDescent="0.25">
      <c r="E27" s="9"/>
      <c r="F27" s="9"/>
      <c r="G27" s="9"/>
      <c r="H27" s="13"/>
      <c r="I27" s="13"/>
      <c r="J27" s="13"/>
      <c r="P27" s="44" t="s">
        <v>13</v>
      </c>
      <c r="Q27" s="44">
        <v>212</v>
      </c>
      <c r="R27" s="44">
        <v>215</v>
      </c>
      <c r="S27" s="44" t="s">
        <v>8</v>
      </c>
      <c r="T27" s="44" t="s">
        <v>8</v>
      </c>
    </row>
    <row r="28" spans="1:20" x14ac:dyDescent="0.25">
      <c r="P28" s="44" t="s">
        <v>13</v>
      </c>
      <c r="Q28" s="44">
        <v>215</v>
      </c>
      <c r="R28" s="44">
        <v>218</v>
      </c>
      <c r="S28" s="44"/>
      <c r="T28" s="44" t="s">
        <v>8</v>
      </c>
    </row>
    <row r="29" spans="1:20" x14ac:dyDescent="0.25">
      <c r="P29" s="44" t="s">
        <v>13</v>
      </c>
      <c r="Q29" s="44">
        <v>218</v>
      </c>
      <c r="R29" s="44">
        <v>250</v>
      </c>
      <c r="S29" s="44"/>
      <c r="T29" s="44"/>
    </row>
    <row r="30" spans="1:20" x14ac:dyDescent="0.25">
      <c r="P30" s="44" t="s">
        <v>13</v>
      </c>
      <c r="Q30" s="44">
        <v>250</v>
      </c>
      <c r="R30" s="44">
        <v>300</v>
      </c>
      <c r="S30" s="44" t="s">
        <v>8</v>
      </c>
      <c r="T30" s="44"/>
    </row>
  </sheetData>
  <mergeCells count="7">
    <mergeCell ref="Q3:R3"/>
    <mergeCell ref="B3:C3"/>
    <mergeCell ref="H3:I3"/>
    <mergeCell ref="B2:D2"/>
    <mergeCell ref="H2:J2"/>
    <mergeCell ref="Q2:T2"/>
    <mergeCell ref="L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2024-02-21T08:30:38Z</dcterms:modified>
</cp:coreProperties>
</file>