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CEA7582C-6E1C-42DA-92FF-4D9508DD989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N8" i="1"/>
  <c r="L8" i="1"/>
  <c r="M3" i="1"/>
  <c r="N3" i="1"/>
  <c r="M4" i="1"/>
  <c r="N4" i="1"/>
  <c r="M5" i="1"/>
  <c r="N5" i="1"/>
  <c r="M6" i="1"/>
  <c r="N6" i="1"/>
  <c r="M7" i="1"/>
  <c r="N7" i="1"/>
  <c r="L4" i="1"/>
  <c r="L3" i="1"/>
  <c r="L5" i="1"/>
  <c r="L6" i="1"/>
  <c r="L7" i="1"/>
  <c r="K7" i="1"/>
  <c r="K4" i="1"/>
  <c r="K5" i="1"/>
  <c r="K6" i="1"/>
  <c r="K3" i="1"/>
  <c r="M2" i="1"/>
  <c r="N2" i="1"/>
  <c r="L2" i="1"/>
  <c r="K2" i="1"/>
</calcChain>
</file>

<file path=xl/sharedStrings.xml><?xml version="1.0" encoding="utf-8"?>
<sst xmlns="http://schemas.openxmlformats.org/spreadsheetml/2006/main" count="86" uniqueCount="20">
  <si>
    <t>Category</t>
  </si>
  <si>
    <t>Brand</t>
  </si>
  <si>
    <t>year</t>
  </si>
  <si>
    <t>month</t>
  </si>
  <si>
    <t>Продажи без скидки (рубли)</t>
  </si>
  <si>
    <t>Штуки</t>
  </si>
  <si>
    <t>Количество магазинов</t>
  </si>
  <si>
    <t>скидка</t>
  </si>
  <si>
    <t>DEODORANT</t>
  </si>
  <si>
    <t>E</t>
  </si>
  <si>
    <t>январь</t>
  </si>
  <si>
    <t>февраль</t>
  </si>
  <si>
    <t>BATHING</t>
  </si>
  <si>
    <t>A</t>
  </si>
  <si>
    <t>SHAVING</t>
  </si>
  <si>
    <t>C</t>
  </si>
  <si>
    <t>AFTER SHAVE</t>
  </si>
  <si>
    <t>D</t>
  </si>
  <si>
    <t>HAIR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</si>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</sst>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19]mmmm;@"/>
  </numFmts>
  <fonts count="5" x14ac:knownFonts="1">
    <font>
      <sz val="12"/>
      <color theme="1"/>
      <name val="Microsoft Sans Serif"/>
      <family val="2"/>
      <charset val="204"/>
    </font>
    <font>
      <sz val="12"/>
      <color theme="1"/>
      <name val="Microsoft Sans Serif"/>
      <family val="2"/>
      <charset val="204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4" fillId="0" borderId="0" xfId="0" applyFont="1"/>
    <xf numFmtId="10" fontId="4" fillId="0" borderId="0" xfId="0" applyNumberFormat="1" applyFont="1"/>
    <xf numFmtId="0" fontId="4" fillId="0" borderId="1" xfId="0" applyFont="1" applyBorder="1"/>
    <xf numFmtId="0" fontId="0" fillId="0" borderId="1" xfId="0" applyBorder="1"/>
    <xf numFmtId="10" fontId="4" fillId="0" borderId="1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B1" workbookViewId="0">
      <selection activeCell="K17" sqref="K17"/>
    </sheetView>
  </sheetViews>
  <sheetFormatPr defaultRowHeight="15.75" x14ac:dyDescent="0.25"/>
  <cols>
    <col min="10" max="10" width="12.33203125" bestFit="1" customWidth="1"/>
  </cols>
  <sheetData>
    <row r="1" spans="1:14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J1" s="6"/>
      <c r="K1" s="13">
        <v>2021</v>
      </c>
      <c r="L1" s="13">
        <v>2021</v>
      </c>
      <c r="M1" s="13">
        <v>2022</v>
      </c>
      <c r="N1" s="13">
        <v>2022</v>
      </c>
    </row>
    <row r="2" spans="1:14" x14ac:dyDescent="0.25">
      <c r="A2" s="2" t="s">
        <v>8</v>
      </c>
      <c r="B2" s="3" t="s">
        <v>9</v>
      </c>
      <c r="C2" s="2">
        <v>2021</v>
      </c>
      <c r="D2" s="2" t="s">
        <v>10</v>
      </c>
      <c r="E2" s="4">
        <v>4880.5964600000207</v>
      </c>
      <c r="F2" s="4">
        <v>39.521999999999998</v>
      </c>
      <c r="G2" s="4">
        <v>4.782</v>
      </c>
      <c r="H2" s="5">
        <v>0.25</v>
      </c>
      <c r="J2" s="6"/>
      <c r="K2" s="14" t="str">
        <f>TEXT("01.01.2021","ММММ")</f>
        <v>Январь</v>
      </c>
      <c r="L2" s="14" t="str">
        <f>TEXT("01.02.2021","ММММ")</f>
        <v>Февраль</v>
      </c>
      <c r="M2" s="14" t="str">
        <f>TEXT("01.01.2022","ММММ")</f>
        <v>Январь</v>
      </c>
      <c r="N2" s="14" t="str">
        <f>TEXT("01.02.2022","ММММ")</f>
        <v>Февраль</v>
      </c>
    </row>
    <row r="3" spans="1:14" x14ac:dyDescent="0.25">
      <c r="A3" s="2" t="s">
        <v>8</v>
      </c>
      <c r="B3" s="3" t="s">
        <v>9</v>
      </c>
      <c r="C3" s="2">
        <v>2021</v>
      </c>
      <c r="D3" s="2" t="s">
        <v>11</v>
      </c>
      <c r="E3" s="4">
        <v>2208.7234600000002</v>
      </c>
      <c r="F3" s="4">
        <v>13.7</v>
      </c>
      <c r="G3" s="4">
        <v>3.956</v>
      </c>
      <c r="H3" s="4">
        <v>0.25</v>
      </c>
      <c r="J3" s="11" t="s">
        <v>8</v>
      </c>
      <c r="K3" s="8">
        <f>SUMIFS($E$2:$E$25,$D$2:$D$25,K$2,$C$2:$C$25,K$1,$A$2:$A$25,$J3)</f>
        <v>6421.3586200000191</v>
      </c>
      <c r="L3" s="8">
        <f>SUMIFS($E$2:$E$25,$D$2:$D$25,L$2,$C$2:$C$25,L$1,$A$2:$A$25,$J3)</f>
        <v>3843.185260000002</v>
      </c>
      <c r="M3" s="8">
        <f t="shared" ref="M3:N4" si="0">SUMIFS($E$2:$E$25,$D$2:$D$25,M$2,$C$2:$C$25,M$1,$A$2:$A$25,$J3)</f>
        <v>4938.870040000008</v>
      </c>
      <c r="N3" s="8">
        <f t="shared" si="0"/>
        <v>4750.0283000000099</v>
      </c>
    </row>
    <row r="4" spans="1:14" x14ac:dyDescent="0.25">
      <c r="A4" s="2" t="s">
        <v>8</v>
      </c>
      <c r="B4" s="3" t="s">
        <v>9</v>
      </c>
      <c r="C4" s="2">
        <v>2021</v>
      </c>
      <c r="D4" s="2" t="s">
        <v>11</v>
      </c>
      <c r="E4" s="4">
        <v>1634.4618000000019</v>
      </c>
      <c r="F4" s="4">
        <v>13.364000000000001</v>
      </c>
      <c r="G4" s="4">
        <v>3.806</v>
      </c>
      <c r="H4" s="4"/>
      <c r="J4" s="11" t="s">
        <v>12</v>
      </c>
      <c r="K4" s="8">
        <f t="shared" ref="K4:N7" si="1">SUMIFS($E$2:$E$25,$D$2:$D$25,K$2,$C$2:$C$25,K$1,$A$2:$A$25,$J4)</f>
        <v>6307.0520800000004</v>
      </c>
      <c r="L4" s="8">
        <f>SUMIFS($E$2:$E$25,$D$2:$D$25,L$2,$C$2:$C$25,L$1,$A$2:$A$25,$J4)</f>
        <v>3801.1481800000001</v>
      </c>
      <c r="M4" s="8">
        <f t="shared" si="0"/>
        <v>7245.7390599999799</v>
      </c>
      <c r="N4" s="8">
        <f t="shared" si="0"/>
        <v>3871.0462799999996</v>
      </c>
    </row>
    <row r="5" spans="1:14" x14ac:dyDescent="0.25">
      <c r="A5" s="2" t="s">
        <v>8</v>
      </c>
      <c r="B5" s="3" t="s">
        <v>9</v>
      </c>
      <c r="C5" s="2">
        <v>2021</v>
      </c>
      <c r="D5" s="2" t="s">
        <v>10</v>
      </c>
      <c r="E5" s="4">
        <v>1540.7621599999979</v>
      </c>
      <c r="F5" s="4">
        <v>12.638</v>
      </c>
      <c r="G5" s="4">
        <v>3.83</v>
      </c>
      <c r="H5" s="4"/>
      <c r="J5" s="11" t="s">
        <v>14</v>
      </c>
      <c r="K5" s="8">
        <f t="shared" si="1"/>
        <v>4678.0047199999999</v>
      </c>
      <c r="L5" s="8">
        <f t="shared" si="1"/>
        <v>5329.1831000000602</v>
      </c>
      <c r="M5" s="8">
        <f t="shared" si="1"/>
        <v>2416.96162</v>
      </c>
      <c r="N5" s="8">
        <f t="shared" si="1"/>
        <v>2648.7675199999999</v>
      </c>
    </row>
    <row r="6" spans="1:14" x14ac:dyDescent="0.25">
      <c r="A6" s="2" t="s">
        <v>12</v>
      </c>
      <c r="B6" s="3" t="s">
        <v>13</v>
      </c>
      <c r="C6" s="2">
        <v>2021</v>
      </c>
      <c r="D6" s="2" t="s">
        <v>10</v>
      </c>
      <c r="E6" s="4">
        <v>6307.0520800000004</v>
      </c>
      <c r="F6" s="4">
        <v>95.272000000000006</v>
      </c>
      <c r="G6" s="4">
        <v>4.8460000000000001</v>
      </c>
      <c r="H6" s="4">
        <v>0.15</v>
      </c>
      <c r="J6" s="11" t="s">
        <v>16</v>
      </c>
      <c r="K6" s="8">
        <f t="shared" si="1"/>
        <v>2061.80905999998</v>
      </c>
      <c r="L6" s="8">
        <f t="shared" si="1"/>
        <v>7014.3125799999798</v>
      </c>
      <c r="M6" s="8">
        <f t="shared" si="1"/>
        <v>1312.2385600000118</v>
      </c>
      <c r="N6" s="8">
        <f t="shared" si="1"/>
        <v>2360.30350000002</v>
      </c>
    </row>
    <row r="7" spans="1:14" x14ac:dyDescent="0.25">
      <c r="A7" s="2" t="s">
        <v>12</v>
      </c>
      <c r="B7" s="3" t="s">
        <v>13</v>
      </c>
      <c r="C7" s="2">
        <v>2021</v>
      </c>
      <c r="D7" s="2" t="s">
        <v>11</v>
      </c>
      <c r="E7" s="4">
        <v>3801.1481800000001</v>
      </c>
      <c r="F7" s="4">
        <v>47.061999999999998</v>
      </c>
      <c r="G7" s="4">
        <v>4.6820000000000004</v>
      </c>
      <c r="H7" s="4">
        <v>0.15</v>
      </c>
      <c r="J7" s="11" t="s">
        <v>18</v>
      </c>
      <c r="K7" s="8">
        <f>SUMIFS($E$2:$E$25,$D$2:$D$25,K$2,$C$2:$C$25,K$1,$A$2:$A$25,$J7)</f>
        <v>767.86900000000003</v>
      </c>
      <c r="L7" s="8">
        <f>SUMIFS($E$2:$E$25,$D$2:$D$25,L$2,$C$2:$C$25,L$1,$A$2:$A$25,$J7)</f>
        <v>1592.9293400000001</v>
      </c>
      <c r="M7" s="8">
        <f t="shared" si="1"/>
        <v>562.17607999999802</v>
      </c>
      <c r="N7" s="8">
        <f t="shared" si="1"/>
        <v>1506.1676</v>
      </c>
    </row>
    <row r="8" spans="1:14" x14ac:dyDescent="0.25">
      <c r="A8" s="2" t="s">
        <v>14</v>
      </c>
      <c r="B8" s="3" t="s">
        <v>15</v>
      </c>
      <c r="C8" s="2">
        <v>2021</v>
      </c>
      <c r="D8" s="2" t="s">
        <v>10</v>
      </c>
      <c r="E8" s="4">
        <v>4678.0047199999999</v>
      </c>
      <c r="F8" s="4">
        <v>41.753999999999998</v>
      </c>
      <c r="G8" s="4">
        <v>4.7919999999999998</v>
      </c>
      <c r="H8" s="5">
        <v>0.2</v>
      </c>
      <c r="J8" s="12" t="s">
        <v>19</v>
      </c>
      <c r="K8" s="9"/>
      <c r="L8" s="10">
        <f>(SUM(L3:L7)-SUM($K$3:$K$7))/SUM($K$3:$K$7)</f>
        <v>6.644884208155187E-2</v>
      </c>
      <c r="M8" s="10">
        <f>(SUM(M3:M7)-SUM($K$3:$K$7))/SUM($K$3:$K$7)</f>
        <v>-0.18581195642905288</v>
      </c>
      <c r="N8" s="10">
        <f>(SUM(N3:N7)-SUM($K$3:$K$7))/SUM($K$3:$K$7)</f>
        <v>-0.25201407005953258</v>
      </c>
    </row>
    <row r="9" spans="1:14" x14ac:dyDescent="0.25">
      <c r="A9" s="2" t="s">
        <v>14</v>
      </c>
      <c r="B9" s="3" t="s">
        <v>15</v>
      </c>
      <c r="C9" s="2">
        <v>2021</v>
      </c>
      <c r="D9" s="2" t="s">
        <v>11</v>
      </c>
      <c r="E9" s="4">
        <v>5329.1831000000602</v>
      </c>
      <c r="F9" s="4">
        <v>57.066000000000003</v>
      </c>
      <c r="G9" s="4">
        <v>4.8940000000000001</v>
      </c>
      <c r="H9" s="5">
        <v>0.2</v>
      </c>
    </row>
    <row r="10" spans="1:14" x14ac:dyDescent="0.25">
      <c r="A10" s="2" t="s">
        <v>16</v>
      </c>
      <c r="B10" s="3" t="s">
        <v>17</v>
      </c>
      <c r="C10" s="2">
        <v>2021</v>
      </c>
      <c r="D10" s="2" t="s">
        <v>10</v>
      </c>
      <c r="E10" s="4">
        <v>2061.80905999998</v>
      </c>
      <c r="F10" s="4">
        <v>5.7279999999999998</v>
      </c>
      <c r="G10" s="4">
        <v>2.8220000000000001</v>
      </c>
      <c r="H10" s="4"/>
      <c r="K10" s="6"/>
    </row>
    <row r="11" spans="1:14" x14ac:dyDescent="0.25">
      <c r="A11" s="2" t="s">
        <v>16</v>
      </c>
      <c r="B11" s="3" t="s">
        <v>17</v>
      </c>
      <c r="C11" s="2">
        <v>2021</v>
      </c>
      <c r="D11" s="2" t="s">
        <v>11</v>
      </c>
      <c r="E11" s="4">
        <v>7014.3125799999798</v>
      </c>
      <c r="F11" s="4">
        <v>27.04</v>
      </c>
      <c r="G11" s="4">
        <v>4.41</v>
      </c>
      <c r="H11" s="4"/>
    </row>
    <row r="12" spans="1:14" x14ac:dyDescent="0.25">
      <c r="A12" s="2" t="s">
        <v>18</v>
      </c>
      <c r="B12" s="3" t="s">
        <v>17</v>
      </c>
      <c r="C12" s="2">
        <v>2021</v>
      </c>
      <c r="D12" s="2" t="s">
        <v>10</v>
      </c>
      <c r="E12" s="4">
        <v>767.86900000000003</v>
      </c>
      <c r="F12" s="4">
        <v>4.944</v>
      </c>
      <c r="G12" s="4">
        <v>1.716</v>
      </c>
      <c r="H12" s="4"/>
    </row>
    <row r="13" spans="1:14" x14ac:dyDescent="0.25">
      <c r="A13" s="2" t="s">
        <v>18</v>
      </c>
      <c r="B13" s="3" t="s">
        <v>17</v>
      </c>
      <c r="C13" s="2">
        <v>2021</v>
      </c>
      <c r="D13" s="2" t="s">
        <v>11</v>
      </c>
      <c r="E13" s="4">
        <v>1592.9293400000001</v>
      </c>
      <c r="F13" s="4">
        <v>12.936</v>
      </c>
      <c r="G13" s="4">
        <v>2.1760000000000002</v>
      </c>
      <c r="H13" s="4"/>
      <c r="K13" s="7"/>
      <c r="L13" s="7"/>
      <c r="M13" s="7"/>
      <c r="N13" s="7"/>
    </row>
    <row r="14" spans="1:14" x14ac:dyDescent="0.25">
      <c r="A14" s="2" t="s">
        <v>8</v>
      </c>
      <c r="B14" s="3" t="s">
        <v>9</v>
      </c>
      <c r="C14" s="2">
        <v>2022</v>
      </c>
      <c r="D14" s="2" t="s">
        <v>10</v>
      </c>
      <c r="E14" s="4">
        <v>3369.23396</v>
      </c>
      <c r="F14" s="4">
        <v>25.911999999999999</v>
      </c>
      <c r="G14" s="4">
        <v>4.4800000000000004</v>
      </c>
      <c r="H14" s="4">
        <v>0.25</v>
      </c>
      <c r="L14" s="7"/>
    </row>
    <row r="15" spans="1:14" x14ac:dyDescent="0.25">
      <c r="A15" s="2" t="s">
        <v>8</v>
      </c>
      <c r="B15" s="3" t="s">
        <v>9</v>
      </c>
      <c r="C15" s="2">
        <v>2022</v>
      </c>
      <c r="D15" s="2" t="s">
        <v>11</v>
      </c>
      <c r="E15" s="4">
        <v>3263.0368599999997</v>
      </c>
      <c r="F15" s="4">
        <v>23.562000000000001</v>
      </c>
      <c r="G15" s="4">
        <v>4.37</v>
      </c>
      <c r="H15" s="4">
        <v>0.25</v>
      </c>
      <c r="L15" s="7"/>
      <c r="M15" s="7"/>
      <c r="N15" s="7"/>
    </row>
    <row r="16" spans="1:14" x14ac:dyDescent="0.25">
      <c r="A16" s="2" t="s">
        <v>8</v>
      </c>
      <c r="B16" s="3" t="s">
        <v>9</v>
      </c>
      <c r="C16" s="2">
        <v>2022</v>
      </c>
      <c r="D16" s="2" t="s">
        <v>10</v>
      </c>
      <c r="E16" s="4">
        <v>1569.636080000008</v>
      </c>
      <c r="F16" s="4">
        <v>12.17</v>
      </c>
      <c r="G16" s="4">
        <v>3.504</v>
      </c>
      <c r="H16" s="4">
        <v>0.25</v>
      </c>
    </row>
    <row r="17" spans="1:8" x14ac:dyDescent="0.25">
      <c r="A17" s="2" t="s">
        <v>8</v>
      </c>
      <c r="B17" s="3" t="s">
        <v>9</v>
      </c>
      <c r="C17" s="2">
        <v>2022</v>
      </c>
      <c r="D17" s="2" t="s">
        <v>11</v>
      </c>
      <c r="E17" s="4">
        <v>1486.99144000001</v>
      </c>
      <c r="F17" s="4">
        <v>11.368</v>
      </c>
      <c r="G17" s="4">
        <v>3.448</v>
      </c>
      <c r="H17" s="5">
        <v>0.25</v>
      </c>
    </row>
    <row r="18" spans="1:8" x14ac:dyDescent="0.25">
      <c r="A18" s="2" t="s">
        <v>12</v>
      </c>
      <c r="B18" s="3" t="s">
        <v>13</v>
      </c>
      <c r="C18" s="2">
        <v>2022</v>
      </c>
      <c r="D18" s="2" t="s">
        <v>10</v>
      </c>
      <c r="E18" s="4">
        <v>7245.7390599999799</v>
      </c>
      <c r="F18" s="4">
        <v>109.992</v>
      </c>
      <c r="G18" s="4">
        <v>4.944</v>
      </c>
      <c r="H18" s="5">
        <v>0.15</v>
      </c>
    </row>
    <row r="19" spans="1:8" x14ac:dyDescent="0.25">
      <c r="A19" s="2" t="s">
        <v>12</v>
      </c>
      <c r="B19" s="3" t="s">
        <v>13</v>
      </c>
      <c r="C19" s="2">
        <v>2022</v>
      </c>
      <c r="D19" s="2" t="s">
        <v>11</v>
      </c>
      <c r="E19" s="4">
        <v>3871.0462799999996</v>
      </c>
      <c r="F19" s="4">
        <v>45.695999999999998</v>
      </c>
      <c r="G19" s="4">
        <v>4.6760000000000002</v>
      </c>
      <c r="H19" s="5">
        <v>0.15</v>
      </c>
    </row>
    <row r="20" spans="1:8" x14ac:dyDescent="0.25">
      <c r="A20" s="2" t="s">
        <v>14</v>
      </c>
      <c r="B20" s="3" t="s">
        <v>15</v>
      </c>
      <c r="C20" s="2">
        <v>2022</v>
      </c>
      <c r="D20" s="2" t="s">
        <v>10</v>
      </c>
      <c r="E20" s="4">
        <v>2416.96162</v>
      </c>
      <c r="F20" s="4">
        <v>18.442</v>
      </c>
      <c r="G20" s="4">
        <v>3.992</v>
      </c>
      <c r="H20" s="4">
        <v>0.2</v>
      </c>
    </row>
    <row r="21" spans="1:8" x14ac:dyDescent="0.25">
      <c r="A21" s="2" t="s">
        <v>14</v>
      </c>
      <c r="B21" s="3" t="s">
        <v>15</v>
      </c>
      <c r="C21" s="2">
        <v>2022</v>
      </c>
      <c r="D21" s="2" t="s">
        <v>11</v>
      </c>
      <c r="E21" s="4">
        <v>2648.7675199999999</v>
      </c>
      <c r="F21" s="4">
        <v>20.32</v>
      </c>
      <c r="G21" s="4">
        <v>3.9860000000000002</v>
      </c>
      <c r="H21" s="4">
        <v>0.2</v>
      </c>
    </row>
    <row r="22" spans="1:8" x14ac:dyDescent="0.25">
      <c r="A22" s="2" t="s">
        <v>16</v>
      </c>
      <c r="B22" s="3" t="s">
        <v>17</v>
      </c>
      <c r="C22" s="2">
        <v>2022</v>
      </c>
      <c r="D22" s="2" t="s">
        <v>10</v>
      </c>
      <c r="E22" s="4">
        <v>1312.2385600000118</v>
      </c>
      <c r="F22" s="4">
        <v>3.6880000000000002</v>
      </c>
      <c r="G22" s="4">
        <v>2.0960000000000001</v>
      </c>
      <c r="H22" s="5"/>
    </row>
    <row r="23" spans="1:8" x14ac:dyDescent="0.25">
      <c r="A23" s="2" t="s">
        <v>16</v>
      </c>
      <c r="B23" s="3" t="s">
        <v>17</v>
      </c>
      <c r="C23" s="2">
        <v>2022</v>
      </c>
      <c r="D23" s="2" t="s">
        <v>11</v>
      </c>
      <c r="E23" s="4">
        <v>2360.30350000002</v>
      </c>
      <c r="F23" s="4">
        <v>6</v>
      </c>
      <c r="G23" s="4">
        <v>2.6120000000000001</v>
      </c>
      <c r="H23" s="5"/>
    </row>
    <row r="24" spans="1:8" x14ac:dyDescent="0.25">
      <c r="A24" s="2" t="s">
        <v>18</v>
      </c>
      <c r="B24" s="3" t="s">
        <v>17</v>
      </c>
      <c r="C24" s="2">
        <v>2022</v>
      </c>
      <c r="D24" s="2" t="s">
        <v>10</v>
      </c>
      <c r="E24" s="4">
        <v>562.17607999999802</v>
      </c>
      <c r="F24" s="4">
        <v>2.9740000000000002</v>
      </c>
      <c r="G24" s="4">
        <v>1.35</v>
      </c>
      <c r="H24" s="4"/>
    </row>
    <row r="25" spans="1:8" x14ac:dyDescent="0.25">
      <c r="A25" s="2" t="s">
        <v>18</v>
      </c>
      <c r="B25" s="3" t="s">
        <v>17</v>
      </c>
      <c r="C25" s="2">
        <v>2022</v>
      </c>
      <c r="D25" s="2" t="s">
        <v>11</v>
      </c>
      <c r="E25" s="4">
        <v>1506.1676</v>
      </c>
      <c r="F25" s="4">
        <v>10.173999999999999</v>
      </c>
      <c r="G25" s="4">
        <v>2.008</v>
      </c>
      <c r="H2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Marvel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Михаил</cp:lastModifiedBy>
  <dcterms:created xsi:type="dcterms:W3CDTF">2023-08-16T08:49:53Z</dcterms:created>
  <dcterms:modified xsi:type="dcterms:W3CDTF">2023-08-16T10:18:32Z</dcterms:modified>
</cp:coreProperties>
</file>