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8_{FB6CAD8E-98C5-C44A-8823-C676176CF1C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L5" i="1"/>
  <c r="M5" i="1"/>
  <c r="L6" i="1"/>
  <c r="M6" i="1"/>
  <c r="L7" i="1"/>
  <c r="M7" i="1"/>
  <c r="O5" i="1"/>
  <c r="N4" i="1"/>
  <c r="O4" i="1"/>
  <c r="N5" i="1"/>
  <c r="L8" i="1"/>
  <c r="M8" i="1"/>
  <c r="L9" i="1"/>
  <c r="M9" i="1"/>
  <c r="O7" i="1"/>
  <c r="N7" i="1"/>
  <c r="N6" i="1"/>
  <c r="O6" i="1"/>
  <c r="L10" i="1"/>
  <c r="M10" i="1"/>
  <c r="N8" i="1"/>
  <c r="O8" i="1"/>
  <c r="L11" i="1"/>
  <c r="M11" i="1"/>
  <c r="O9" i="1"/>
  <c r="N9" i="1"/>
  <c r="L12" i="1"/>
  <c r="M12" i="1"/>
  <c r="L13" i="1"/>
  <c r="N11" i="1"/>
  <c r="O11" i="1"/>
  <c r="O10" i="1"/>
  <c r="N10" i="1"/>
  <c r="M13" i="1"/>
  <c r="N12" i="1"/>
  <c r="O12" i="1"/>
  <c r="L14" i="1"/>
  <c r="O13" i="1"/>
  <c r="N13" i="1"/>
  <c r="M14" i="1"/>
  <c r="L15" i="1"/>
  <c r="N14" i="1"/>
  <c r="O14" i="1"/>
  <c r="M15" i="1"/>
  <c r="L16" i="1"/>
  <c r="M16" i="1"/>
  <c r="L17" i="1"/>
  <c r="M17" i="1"/>
  <c r="O15" i="1"/>
  <c r="N15" i="1"/>
  <c r="N16" i="1"/>
  <c r="O16" i="1"/>
  <c r="N17" i="1"/>
  <c r="L18" i="1"/>
  <c r="M18" i="1"/>
  <c r="O17" i="1"/>
  <c r="O18" i="1"/>
  <c r="N18" i="1"/>
</calcChain>
</file>

<file path=xl/sharedStrings.xml><?xml version="1.0" encoding="utf-8"?>
<sst xmlns="http://schemas.openxmlformats.org/spreadsheetml/2006/main" count="105" uniqueCount="15">
  <si>
    <t>Интервал интерпретации</t>
  </si>
  <si>
    <t>Состояние контакта с колонной по ФКД</t>
  </si>
  <si>
    <t>Состояние контакта с породой по ФКД</t>
  </si>
  <si>
    <t>Кровля, м</t>
  </si>
  <si>
    <t>Подошва, м</t>
  </si>
  <si>
    <t>Частичный</t>
  </si>
  <si>
    <t>Отсутствует</t>
  </si>
  <si>
    <t>Не определено</t>
  </si>
  <si>
    <t>Жесткий</t>
  </si>
  <si>
    <t>Таблица 2</t>
  </si>
  <si>
    <t>Таблица 1</t>
  </si>
  <si>
    <t>Таблица 3. сводная 1 + 2</t>
  </si>
  <si>
    <t>Скв. 1</t>
  </si>
  <si>
    <t>Скв. 2</t>
  </si>
  <si>
    <t>Скв.2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</si>
</sst>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0" fontId="2" fillId="0" borderId="0" xfId="0" applyFont="1"/>
    <xf numFmtId="2" fontId="4" fillId="0" borderId="7" xfId="1" applyNumberFormat="1" applyFont="1" applyBorder="1" applyAlignment="1">
      <alignment horizontal="center" vertical="center" wrapText="1"/>
    </xf>
    <xf numFmtId="2" fontId="4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0" fillId="3" borderId="0" xfId="0" applyNumberFormat="1" applyFill="1"/>
    <xf numFmtId="0" fontId="0" fillId="4" borderId="0" xfId="0" applyFill="1" applyAlignment="1">
      <alignment horizontal="center"/>
    </xf>
    <xf numFmtId="2" fontId="4" fillId="0" borderId="14" xfId="1" applyNumberFormat="1" applyFont="1" applyFill="1" applyBorder="1" applyAlignment="1">
      <alignment horizontal="center" vertical="center" wrapText="1"/>
    </xf>
    <xf numFmtId="2" fontId="4" fillId="0" borderId="15" xfId="1" applyNumberFormat="1" applyFont="1" applyFill="1" applyBorder="1" applyAlignment="1">
      <alignment horizontal="center" vertical="center" wrapText="1"/>
    </xf>
    <xf numFmtId="2" fontId="4" fillId="0" borderId="16" xfId="1" applyNumberFormat="1" applyFont="1" applyFill="1" applyBorder="1" applyAlignment="1">
      <alignment horizontal="center" vertical="center" wrapText="1"/>
    </xf>
    <xf numFmtId="2" fontId="4" fillId="0" borderId="17" xfId="1" applyNumberFormat="1" applyFont="1" applyFill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19" xfId="1" applyNumberFormat="1" applyFont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19 3 3 2 2 2" xfId="2" xr:uid="{00000000-0005-0000-0000-000001000000}"/>
    <cellStyle name="Обычный 38 3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workbookViewId="0">
      <selection activeCell="H2" sqref="H2:J12"/>
    </sheetView>
  </sheetViews>
  <sheetFormatPr defaultRowHeight="15" x14ac:dyDescent="0.2"/>
  <cols>
    <col min="4" max="4" width="23" customWidth="1"/>
    <col min="10" max="10" width="24.75" customWidth="1"/>
    <col min="14" max="14" width="28.11328125" style="17" customWidth="1"/>
    <col min="15" max="15" width="26.6328125" style="17" customWidth="1"/>
    <col min="19" max="19" width="36.859375" customWidth="1"/>
    <col min="20" max="20" width="32.95703125" customWidth="1"/>
  </cols>
  <sheetData>
    <row r="1" spans="1:22" ht="15.75" thickBot="1" x14ac:dyDescent="0.25">
      <c r="B1" s="36" t="s">
        <v>10</v>
      </c>
      <c r="C1" s="36"/>
      <c r="D1" s="36"/>
      <c r="H1" s="36" t="s">
        <v>9</v>
      </c>
      <c r="I1" s="36"/>
      <c r="J1" s="36"/>
      <c r="Q1" s="36" t="s">
        <v>11</v>
      </c>
      <c r="R1" s="36"/>
      <c r="S1" s="36"/>
      <c r="T1" s="36"/>
    </row>
    <row r="2" spans="1:22" ht="57" customHeight="1" x14ac:dyDescent="0.2">
      <c r="B2" s="33" t="s">
        <v>0</v>
      </c>
      <c r="C2" s="35"/>
      <c r="D2" s="1" t="s">
        <v>1</v>
      </c>
      <c r="E2" s="2"/>
      <c r="F2" s="2"/>
      <c r="G2" s="2"/>
      <c r="H2" s="33" t="s">
        <v>0</v>
      </c>
      <c r="I2" s="35"/>
      <c r="J2" s="1" t="s">
        <v>2</v>
      </c>
      <c r="L2" s="37" t="s">
        <v>0</v>
      </c>
      <c r="M2" s="37"/>
      <c r="N2" s="19" t="s">
        <v>1</v>
      </c>
      <c r="O2" s="19" t="s">
        <v>2</v>
      </c>
      <c r="Q2" s="33" t="s">
        <v>0</v>
      </c>
      <c r="R2" s="34"/>
      <c r="S2" s="1" t="s">
        <v>1</v>
      </c>
      <c r="T2" s="1" t="s">
        <v>2</v>
      </c>
      <c r="U2" s="2"/>
      <c r="V2" s="2"/>
    </row>
    <row r="3" spans="1:22" ht="26.25" thickBot="1" x14ac:dyDescent="0.25">
      <c r="B3" s="3" t="s">
        <v>3</v>
      </c>
      <c r="C3" s="4" t="s">
        <v>4</v>
      </c>
      <c r="D3" s="5"/>
      <c r="E3" s="2"/>
      <c r="F3" s="2"/>
      <c r="H3" s="3" t="s">
        <v>3</v>
      </c>
      <c r="I3" s="4" t="s">
        <v>4</v>
      </c>
      <c r="J3" s="5"/>
      <c r="L3" s="19" t="s">
        <v>3</v>
      </c>
      <c r="M3" s="19" t="s">
        <v>4</v>
      </c>
      <c r="N3" s="19"/>
      <c r="O3" s="19"/>
      <c r="Q3" s="3" t="s">
        <v>3</v>
      </c>
      <c r="R3" s="4" t="s">
        <v>4</v>
      </c>
      <c r="S3" s="5"/>
      <c r="T3" s="5"/>
      <c r="U3" s="2"/>
      <c r="V3" s="2"/>
    </row>
    <row r="4" spans="1:22" x14ac:dyDescent="0.2">
      <c r="A4" s="2" t="s">
        <v>12</v>
      </c>
      <c r="B4" s="10">
        <v>940.2</v>
      </c>
      <c r="C4" s="11">
        <v>946</v>
      </c>
      <c r="D4" s="12" t="s">
        <v>6</v>
      </c>
      <c r="E4" s="9"/>
      <c r="F4" s="9"/>
      <c r="G4" s="2" t="s">
        <v>12</v>
      </c>
      <c r="H4" s="6">
        <v>935.4</v>
      </c>
      <c r="I4" s="7">
        <v>985.4</v>
      </c>
      <c r="J4" s="8" t="s">
        <v>7</v>
      </c>
      <c r="L4" s="20">
        <f>MIN(B4,H4)</f>
        <v>935.4</v>
      </c>
      <c r="M4" s="16">
        <f>MIN(IFERROR(VLOOKUP(L4,$B$4:$C$16,2),$B$4),IFERROR(VLOOKUP(L4,$H$4:$I$9,2),$H$4))</f>
        <v>940.2</v>
      </c>
      <c r="N4" s="18" t="str">
        <f>IFERROR(VLOOKUP(L4,$B$4:$D$16,3),"-")</f>
        <v>-</v>
      </c>
      <c r="O4" s="17" t="str">
        <f t="shared" ref="O4:O17" si="0">IFERROR(VLOOKUP(L4,$H$4:$J$9,3),"-")</f>
        <v>Не определено</v>
      </c>
      <c r="Q4" s="14">
        <v>935</v>
      </c>
      <c r="R4" s="15">
        <v>946</v>
      </c>
      <c r="S4" s="8" t="s">
        <v>6</v>
      </c>
      <c r="T4" s="12" t="s">
        <v>7</v>
      </c>
    </row>
    <row r="5" spans="1:22" x14ac:dyDescent="0.2">
      <c r="A5" s="2" t="s">
        <v>12</v>
      </c>
      <c r="B5" s="10">
        <v>946</v>
      </c>
      <c r="C5" s="11">
        <v>966.4</v>
      </c>
      <c r="D5" s="12" t="s">
        <v>5</v>
      </c>
      <c r="E5" s="9"/>
      <c r="F5" s="9"/>
      <c r="G5" s="2" t="s">
        <v>12</v>
      </c>
      <c r="H5" s="10">
        <v>985.4</v>
      </c>
      <c r="I5" s="11">
        <v>990.8</v>
      </c>
      <c r="J5" s="12" t="s">
        <v>8</v>
      </c>
      <c r="L5" s="16">
        <f>MAX(IFERROR(LOOKUP(M4,$H$4:$H$9),0),M4)</f>
        <v>940.2</v>
      </c>
      <c r="M5" s="16">
        <f t="shared" ref="M5:M18" si="1">MIN(IFERROR(VLOOKUP(L5,$B$4:$C$16,2),$B$4),IFERROR(VLOOKUP(L5,$H$4:$I$9,2),$I$4))</f>
        <v>946</v>
      </c>
      <c r="N5" s="18" t="str">
        <f t="shared" ref="N5:N17" si="2">IFERROR(VLOOKUP(L5,$B$4:$D$16,3),"-")</f>
        <v>Отсутствует</v>
      </c>
      <c r="O5" s="17" t="str">
        <f t="shared" si="0"/>
        <v>Не определено</v>
      </c>
      <c r="Q5" s="10">
        <v>946</v>
      </c>
      <c r="R5" s="11">
        <v>966.4</v>
      </c>
      <c r="S5" s="12" t="s">
        <v>5</v>
      </c>
      <c r="T5" s="12" t="s">
        <v>7</v>
      </c>
    </row>
    <row r="6" spans="1:22" x14ac:dyDescent="0.2">
      <c r="A6" s="2" t="s">
        <v>12</v>
      </c>
      <c r="B6" s="10">
        <v>966.4</v>
      </c>
      <c r="C6" s="11">
        <v>980.8</v>
      </c>
      <c r="D6" s="12" t="s">
        <v>6</v>
      </c>
      <c r="E6" s="9"/>
      <c r="F6" s="9"/>
      <c r="G6" s="2" t="s">
        <v>12</v>
      </c>
      <c r="H6" s="10">
        <v>990.8</v>
      </c>
      <c r="I6" s="11">
        <v>1002.6</v>
      </c>
      <c r="J6" s="12" t="s">
        <v>7</v>
      </c>
      <c r="L6" s="16">
        <f t="shared" ref="L6:L18" si="3">MAX(IFERROR(LOOKUP(M5,$H$4:$H$9),0),M5)</f>
        <v>946</v>
      </c>
      <c r="M6" s="16">
        <f t="shared" si="1"/>
        <v>966.4</v>
      </c>
      <c r="N6" s="18" t="str">
        <f t="shared" si="2"/>
        <v>Частичный</v>
      </c>
      <c r="O6" s="17" t="str">
        <f t="shared" si="0"/>
        <v>Не определено</v>
      </c>
      <c r="Q6" s="10">
        <v>966.4</v>
      </c>
      <c r="R6" s="11">
        <v>980.8</v>
      </c>
      <c r="S6" s="12" t="s">
        <v>6</v>
      </c>
      <c r="T6" s="12" t="s">
        <v>7</v>
      </c>
    </row>
    <row r="7" spans="1:22" x14ac:dyDescent="0.2">
      <c r="A7" s="2" t="s">
        <v>12</v>
      </c>
      <c r="B7" s="10">
        <v>980.8</v>
      </c>
      <c r="C7" s="11">
        <v>985.4</v>
      </c>
      <c r="D7" s="12" t="s">
        <v>5</v>
      </c>
      <c r="E7" s="9"/>
      <c r="F7" s="9"/>
      <c r="G7" s="2" t="s">
        <v>12</v>
      </c>
      <c r="H7" s="10">
        <v>1002.6</v>
      </c>
      <c r="I7" s="11">
        <v>1003.4</v>
      </c>
      <c r="J7" s="12" t="s">
        <v>8</v>
      </c>
      <c r="L7" s="16">
        <f t="shared" si="3"/>
        <v>966.4</v>
      </c>
      <c r="M7" s="16">
        <f t="shared" si="1"/>
        <v>980.8</v>
      </c>
      <c r="N7" s="18" t="str">
        <f t="shared" si="2"/>
        <v>Отсутствует</v>
      </c>
      <c r="O7" s="17" t="str">
        <f t="shared" si="0"/>
        <v>Не определено</v>
      </c>
      <c r="Q7" s="10">
        <v>980.8</v>
      </c>
      <c r="R7" s="11">
        <v>985.4</v>
      </c>
      <c r="S7" s="12" t="s">
        <v>5</v>
      </c>
      <c r="T7" s="12" t="s">
        <v>7</v>
      </c>
    </row>
    <row r="8" spans="1:22" x14ac:dyDescent="0.2">
      <c r="A8" s="2" t="s">
        <v>12</v>
      </c>
      <c r="B8" s="10">
        <v>985.4</v>
      </c>
      <c r="C8" s="11">
        <v>990.8</v>
      </c>
      <c r="D8" s="12" t="s">
        <v>8</v>
      </c>
      <c r="E8" s="9"/>
      <c r="F8" s="9"/>
      <c r="G8" s="2" t="s">
        <v>12</v>
      </c>
      <c r="H8" s="10">
        <v>1003.4</v>
      </c>
      <c r="I8" s="11">
        <v>1053.5999999999999</v>
      </c>
      <c r="J8" s="12" t="s">
        <v>7</v>
      </c>
      <c r="L8" s="16">
        <f t="shared" si="3"/>
        <v>980.8</v>
      </c>
      <c r="M8" s="16">
        <f t="shared" si="1"/>
        <v>985.4</v>
      </c>
      <c r="N8" s="18" t="str">
        <f t="shared" si="2"/>
        <v>Частичный</v>
      </c>
      <c r="O8" s="17" t="str">
        <f t="shared" si="0"/>
        <v>Не определено</v>
      </c>
      <c r="Q8" s="10">
        <v>985.4</v>
      </c>
      <c r="R8" s="11">
        <v>990.8</v>
      </c>
      <c r="S8" s="12" t="s">
        <v>8</v>
      </c>
      <c r="T8" s="12" t="s">
        <v>8</v>
      </c>
    </row>
    <row r="9" spans="1:22" x14ac:dyDescent="0.2">
      <c r="A9" s="2" t="s">
        <v>12</v>
      </c>
      <c r="B9" s="10">
        <v>990.8</v>
      </c>
      <c r="C9" s="11">
        <v>1002.6</v>
      </c>
      <c r="D9" s="12" t="s">
        <v>6</v>
      </c>
      <c r="E9" s="9"/>
      <c r="F9" s="9"/>
      <c r="G9" s="2" t="s">
        <v>12</v>
      </c>
      <c r="H9" s="27">
        <v>1053.5999999999999</v>
      </c>
      <c r="I9" s="28">
        <v>1062.8</v>
      </c>
      <c r="J9" s="29" t="s">
        <v>8</v>
      </c>
      <c r="L9" s="16">
        <f t="shared" si="3"/>
        <v>985.4</v>
      </c>
      <c r="M9" s="16">
        <f t="shared" si="1"/>
        <v>990.8</v>
      </c>
      <c r="N9" s="18" t="str">
        <f t="shared" si="2"/>
        <v>Жесткий</v>
      </c>
      <c r="O9" s="17" t="str">
        <f t="shared" si="0"/>
        <v>Жесткий</v>
      </c>
      <c r="Q9" s="10">
        <v>990.8</v>
      </c>
      <c r="R9" s="11">
        <v>1002.6</v>
      </c>
      <c r="S9" s="12" t="s">
        <v>6</v>
      </c>
      <c r="T9" s="12" t="s">
        <v>7</v>
      </c>
    </row>
    <row r="10" spans="1:22" x14ac:dyDescent="0.2">
      <c r="A10" s="2" t="s">
        <v>12</v>
      </c>
      <c r="B10" s="10">
        <v>1002.6</v>
      </c>
      <c r="C10" s="11">
        <v>1012.4</v>
      </c>
      <c r="D10" s="12" t="s">
        <v>8</v>
      </c>
      <c r="E10" s="9"/>
      <c r="F10" s="9"/>
      <c r="G10" s="2" t="s">
        <v>13</v>
      </c>
      <c r="H10" s="32">
        <v>0</v>
      </c>
      <c r="I10" s="31">
        <v>200</v>
      </c>
      <c r="J10" s="12" t="s">
        <v>7</v>
      </c>
      <c r="L10" s="16">
        <f t="shared" si="3"/>
        <v>990.8</v>
      </c>
      <c r="M10" s="16">
        <f t="shared" si="1"/>
        <v>1002.6</v>
      </c>
      <c r="N10" s="18" t="str">
        <f t="shared" si="2"/>
        <v>Отсутствует</v>
      </c>
      <c r="O10" s="21" t="str">
        <f t="shared" si="0"/>
        <v>Не определено</v>
      </c>
      <c r="Q10" s="10">
        <v>1002.6</v>
      </c>
      <c r="R10" s="11">
        <v>1012.4</v>
      </c>
      <c r="S10" s="12" t="s">
        <v>8</v>
      </c>
      <c r="T10" s="12" t="s">
        <v>8</v>
      </c>
    </row>
    <row r="11" spans="1:22" x14ac:dyDescent="0.2">
      <c r="A11" s="2" t="s">
        <v>12</v>
      </c>
      <c r="B11" s="10">
        <v>1012.4</v>
      </c>
      <c r="C11" s="11">
        <v>1015.8</v>
      </c>
      <c r="D11" s="12" t="s">
        <v>5</v>
      </c>
      <c r="E11" s="9"/>
      <c r="F11" s="9"/>
      <c r="G11" s="2" t="s">
        <v>13</v>
      </c>
      <c r="H11" s="22">
        <v>210</v>
      </c>
      <c r="I11" s="23">
        <v>212</v>
      </c>
      <c r="J11" s="30" t="s">
        <v>8</v>
      </c>
      <c r="L11" s="16">
        <f t="shared" si="3"/>
        <v>1002.6</v>
      </c>
      <c r="M11" s="16">
        <f t="shared" si="1"/>
        <v>1003.4</v>
      </c>
      <c r="N11" s="18" t="str">
        <f t="shared" si="2"/>
        <v>Жесткий</v>
      </c>
      <c r="O11" s="21" t="str">
        <f t="shared" si="0"/>
        <v>Жесткий</v>
      </c>
      <c r="Q11" s="10">
        <v>1012.4</v>
      </c>
      <c r="R11" s="11">
        <v>1015.8</v>
      </c>
      <c r="S11" s="12" t="s">
        <v>5</v>
      </c>
      <c r="T11" s="12" t="s">
        <v>7</v>
      </c>
    </row>
    <row r="12" spans="1:22" ht="15.75" thickBot="1" x14ac:dyDescent="0.25">
      <c r="A12" s="2" t="s">
        <v>12</v>
      </c>
      <c r="B12" s="10">
        <v>1015.8</v>
      </c>
      <c r="C12" s="11">
        <v>1027</v>
      </c>
      <c r="D12" s="12" t="s">
        <v>6</v>
      </c>
      <c r="E12" s="9"/>
      <c r="F12" s="9"/>
      <c r="G12" s="2" t="s">
        <v>13</v>
      </c>
      <c r="H12" s="24">
        <v>212</v>
      </c>
      <c r="I12" s="25">
        <v>218</v>
      </c>
      <c r="J12" s="26" t="s">
        <v>8</v>
      </c>
      <c r="L12" s="16">
        <f t="shared" si="3"/>
        <v>1003.4</v>
      </c>
      <c r="M12" s="16">
        <f t="shared" si="1"/>
        <v>1012.4</v>
      </c>
      <c r="N12" s="18" t="str">
        <f t="shared" si="2"/>
        <v>Жесткий</v>
      </c>
      <c r="O12" s="17" t="str">
        <f t="shared" si="0"/>
        <v>Не определено</v>
      </c>
      <c r="Q12" s="10">
        <v>1015.8</v>
      </c>
      <c r="R12" s="11">
        <v>1027</v>
      </c>
      <c r="S12" s="12" t="s">
        <v>6</v>
      </c>
      <c r="T12" s="12" t="s">
        <v>7</v>
      </c>
    </row>
    <row r="13" spans="1:22" x14ac:dyDescent="0.2">
      <c r="A13" s="2" t="s">
        <v>12</v>
      </c>
      <c r="B13" s="10">
        <v>1027</v>
      </c>
      <c r="C13" s="11">
        <v>1030.8</v>
      </c>
      <c r="D13" s="12" t="s">
        <v>5</v>
      </c>
      <c r="E13" s="9"/>
      <c r="F13" s="9"/>
      <c r="G13" s="9"/>
      <c r="L13" s="16">
        <f>MAX(IFERROR(LOOKUP(M12,$H$4:$H$9),0),M12)</f>
        <v>1012.4</v>
      </c>
      <c r="M13" s="16">
        <f t="shared" si="1"/>
        <v>1015.8</v>
      </c>
      <c r="N13" s="18" t="str">
        <f t="shared" si="2"/>
        <v>Частичный</v>
      </c>
      <c r="O13" s="17" t="str">
        <f t="shared" si="0"/>
        <v>Не определено</v>
      </c>
      <c r="Q13" s="10">
        <v>1027</v>
      </c>
      <c r="R13" s="11">
        <v>1030.8</v>
      </c>
      <c r="S13" s="12" t="s">
        <v>5</v>
      </c>
      <c r="T13" s="12" t="s">
        <v>7</v>
      </c>
    </row>
    <row r="14" spans="1:22" x14ac:dyDescent="0.2">
      <c r="A14" s="2" t="s">
        <v>12</v>
      </c>
      <c r="B14" s="10">
        <v>1030.8</v>
      </c>
      <c r="C14" s="11">
        <v>1047.8</v>
      </c>
      <c r="D14" s="12" t="s">
        <v>6</v>
      </c>
      <c r="E14" s="9"/>
      <c r="F14" s="9"/>
      <c r="G14" s="9"/>
      <c r="L14" s="16">
        <f t="shared" si="3"/>
        <v>1015.8</v>
      </c>
      <c r="M14" s="16">
        <f t="shared" si="1"/>
        <v>1027</v>
      </c>
      <c r="N14" s="18" t="str">
        <f t="shared" si="2"/>
        <v>Отсутствует</v>
      </c>
      <c r="O14" s="17" t="str">
        <f t="shared" si="0"/>
        <v>Не определено</v>
      </c>
      <c r="Q14" s="10">
        <v>1030.8</v>
      </c>
      <c r="R14" s="11">
        <v>1047.8</v>
      </c>
      <c r="S14" s="12" t="s">
        <v>6</v>
      </c>
      <c r="T14" s="12" t="s">
        <v>7</v>
      </c>
    </row>
    <row r="15" spans="1:22" x14ac:dyDescent="0.2">
      <c r="A15" s="2" t="s">
        <v>12</v>
      </c>
      <c r="B15" s="10">
        <v>1047.8</v>
      </c>
      <c r="C15" s="11">
        <v>1053.5999999999999</v>
      </c>
      <c r="D15" s="12" t="s">
        <v>5</v>
      </c>
      <c r="E15" s="9"/>
      <c r="F15" s="9"/>
      <c r="G15" s="9"/>
      <c r="L15" s="16">
        <f t="shared" si="3"/>
        <v>1027</v>
      </c>
      <c r="M15" s="16">
        <f t="shared" si="1"/>
        <v>1030.8</v>
      </c>
      <c r="N15" s="18" t="str">
        <f t="shared" si="2"/>
        <v>Частичный</v>
      </c>
      <c r="O15" s="17" t="str">
        <f t="shared" si="0"/>
        <v>Не определено</v>
      </c>
      <c r="Q15" s="10">
        <v>1047.8</v>
      </c>
      <c r="R15" s="11">
        <v>1053.5999999999999</v>
      </c>
      <c r="S15" s="12" t="s">
        <v>5</v>
      </c>
      <c r="T15" s="12" t="s">
        <v>7</v>
      </c>
    </row>
    <row r="16" spans="1:22" x14ac:dyDescent="0.2">
      <c r="A16" s="2" t="s">
        <v>12</v>
      </c>
      <c r="B16" s="10">
        <v>1053.5999999999999</v>
      </c>
      <c r="C16" s="11">
        <v>1062.8</v>
      </c>
      <c r="D16" s="12" t="s">
        <v>8</v>
      </c>
      <c r="E16" s="9"/>
      <c r="F16" s="9"/>
      <c r="G16" s="9"/>
      <c r="L16" s="16">
        <f t="shared" si="3"/>
        <v>1030.8</v>
      </c>
      <c r="M16" s="16">
        <f t="shared" si="1"/>
        <v>1047.8</v>
      </c>
      <c r="N16" s="18" t="str">
        <f t="shared" si="2"/>
        <v>Отсутствует</v>
      </c>
      <c r="O16" s="17" t="str">
        <f t="shared" si="0"/>
        <v>Не определено</v>
      </c>
      <c r="Q16" s="10">
        <v>1053.5999999999999</v>
      </c>
      <c r="R16" s="11">
        <v>1062.8</v>
      </c>
      <c r="S16" s="12" t="s">
        <v>8</v>
      </c>
      <c r="T16" s="12" t="s">
        <v>8</v>
      </c>
    </row>
    <row r="17" spans="1:15" x14ac:dyDescent="0.2">
      <c r="A17" s="2" t="s">
        <v>14</v>
      </c>
      <c r="B17" s="22">
        <v>0</v>
      </c>
      <c r="C17" s="23">
        <v>10</v>
      </c>
      <c r="D17" s="12" t="s">
        <v>6</v>
      </c>
      <c r="E17" s="9"/>
      <c r="F17" s="9"/>
      <c r="G17" s="9"/>
      <c r="H17" s="13"/>
      <c r="I17" s="13"/>
      <c r="J17" s="13"/>
      <c r="L17" s="16">
        <f t="shared" si="3"/>
        <v>1047.8</v>
      </c>
      <c r="M17" s="16">
        <f t="shared" si="1"/>
        <v>1053.5999999999999</v>
      </c>
      <c r="N17" s="18" t="str">
        <f t="shared" si="2"/>
        <v>Частичный</v>
      </c>
      <c r="O17" s="17" t="str">
        <f t="shared" si="0"/>
        <v>Не определено</v>
      </c>
    </row>
    <row r="18" spans="1:15" x14ac:dyDescent="0.2">
      <c r="A18" s="2" t="s">
        <v>14</v>
      </c>
      <c r="B18" s="22">
        <v>20</v>
      </c>
      <c r="C18" s="23">
        <v>50</v>
      </c>
      <c r="D18" s="12" t="s">
        <v>6</v>
      </c>
      <c r="E18" s="9"/>
      <c r="F18" s="9"/>
      <c r="G18" s="9"/>
      <c r="H18" s="13"/>
      <c r="I18" s="13"/>
      <c r="J18" s="13"/>
      <c r="L18" s="16">
        <f t="shared" si="3"/>
        <v>1053.5999999999999</v>
      </c>
      <c r="M18" s="16">
        <f t="shared" si="1"/>
        <v>1062.8</v>
      </c>
      <c r="N18" s="18" t="str">
        <f t="shared" ref="N18" si="4">IFERROR(VLOOKUP(L18,$B$4:$D$16,3),"-")</f>
        <v>Жесткий</v>
      </c>
      <c r="O18" s="17" t="str">
        <f t="shared" ref="O18" si="5">IFERROR(VLOOKUP(L18,$H$4:$J$9,3),"-")</f>
        <v>Жесткий</v>
      </c>
    </row>
    <row r="19" spans="1:15" x14ac:dyDescent="0.2">
      <c r="A19" s="2" t="s">
        <v>14</v>
      </c>
      <c r="B19" s="22">
        <v>50</v>
      </c>
      <c r="C19" s="23">
        <v>100</v>
      </c>
      <c r="D19" s="12" t="s">
        <v>5</v>
      </c>
      <c r="E19" s="9"/>
      <c r="F19" s="9"/>
      <c r="G19" s="9"/>
      <c r="H19" s="13"/>
      <c r="I19" s="13"/>
      <c r="J19" s="13"/>
      <c r="L19" s="16"/>
      <c r="M19" s="16"/>
      <c r="N19" s="18"/>
    </row>
    <row r="20" spans="1:15" x14ac:dyDescent="0.2">
      <c r="A20" s="2" t="s">
        <v>14</v>
      </c>
      <c r="B20" s="22">
        <v>100</v>
      </c>
      <c r="C20" s="23">
        <v>150</v>
      </c>
      <c r="D20" s="12" t="s">
        <v>5</v>
      </c>
      <c r="E20" s="9"/>
      <c r="F20" s="9"/>
      <c r="G20" s="9"/>
      <c r="H20" s="13"/>
      <c r="I20" s="13"/>
      <c r="J20" s="13"/>
    </row>
    <row r="21" spans="1:15" x14ac:dyDescent="0.2">
      <c r="A21" s="2" t="s">
        <v>14</v>
      </c>
      <c r="B21" s="22">
        <v>150</v>
      </c>
      <c r="C21" s="23">
        <v>200</v>
      </c>
      <c r="D21" s="12" t="s">
        <v>5</v>
      </c>
      <c r="E21" s="9"/>
      <c r="F21" s="9"/>
      <c r="G21" s="9"/>
      <c r="H21" s="13"/>
      <c r="I21" s="13"/>
      <c r="J21" s="13"/>
    </row>
    <row r="22" spans="1:15" x14ac:dyDescent="0.2">
      <c r="A22" s="2" t="s">
        <v>14</v>
      </c>
      <c r="B22" s="22">
        <v>200</v>
      </c>
      <c r="C22" s="23">
        <v>215</v>
      </c>
      <c r="D22" s="12" t="s">
        <v>8</v>
      </c>
      <c r="E22" s="9"/>
      <c r="F22" s="9"/>
      <c r="G22" s="9"/>
      <c r="H22" s="13"/>
      <c r="I22" s="13"/>
      <c r="J22" s="13"/>
    </row>
    <row r="23" spans="1:15" ht="15.75" thickBot="1" x14ac:dyDescent="0.25">
      <c r="A23" s="2" t="s">
        <v>14</v>
      </c>
      <c r="B23" s="24">
        <v>250</v>
      </c>
      <c r="C23" s="25">
        <v>300</v>
      </c>
      <c r="D23" s="26" t="s">
        <v>8</v>
      </c>
      <c r="E23" s="9"/>
      <c r="F23" s="9"/>
      <c r="G23" s="9"/>
      <c r="H23" s="13"/>
      <c r="I23" s="13"/>
      <c r="J23" s="13"/>
    </row>
    <row r="24" spans="1:15" x14ac:dyDescent="0.2">
      <c r="E24" s="9"/>
      <c r="F24" s="9"/>
      <c r="G24" s="9"/>
      <c r="H24" s="13"/>
      <c r="I24" s="13"/>
      <c r="J24" s="13"/>
    </row>
    <row r="25" spans="1:15" x14ac:dyDescent="0.2">
      <c r="E25" s="9"/>
      <c r="F25" s="9"/>
      <c r="G25" s="9"/>
      <c r="H25" s="13"/>
      <c r="I25" s="13"/>
      <c r="J25" s="13"/>
    </row>
    <row r="26" spans="1:15" x14ac:dyDescent="0.2">
      <c r="E26" s="9"/>
      <c r="F26" s="9"/>
      <c r="G26" s="9"/>
      <c r="H26" s="13"/>
      <c r="I26" s="13"/>
      <c r="J26" s="13"/>
    </row>
  </sheetData>
  <mergeCells count="7">
    <mergeCell ref="Q2:R2"/>
    <mergeCell ref="B2:C2"/>
    <mergeCell ref="H2:I2"/>
    <mergeCell ref="B1:D1"/>
    <mergeCell ref="H1:J1"/>
    <mergeCell ref="Q1:T1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2024-02-20T06:06:53Z</dcterms:modified>
</cp:coreProperties>
</file>