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tveev.s\Downloads\"/>
    </mc:Choice>
  </mc:AlternateContent>
  <xr:revisionPtr revIDLastSave="0" documentId="8_{5CD5BAF9-7BEC-4EB8-B422-7643BF5E70EE}" xr6:coauthVersionLast="47" xr6:coauthVersionMax="47" xr10:uidLastSave="{00000000-0000-0000-0000-000000000000}"/>
  <bookViews>
    <workbookView xWindow="-108" yWindow="-108" windowWidth="30936" windowHeight="16896" xr2:uid="{AD8EBA3A-58B9-45D5-A7D3-0D1B822953E6}"/>
  </bookViews>
  <sheets>
    <sheet name="Лист2 (2)" sheetId="9" r:id="rId1"/>
    <sheet name="Лист3" sheetId="3" r:id="rId2"/>
    <sheet name="Лист6" sheetId="6" r:id="rId3"/>
    <sheet name="Лист7" sheetId="7" r:id="rId4"/>
    <sheet name="Лист4" sheetId="8" r:id="rId5"/>
    <sheet name="Лист1" sheetId="1" r:id="rId6"/>
    <sheet name="Лист2" sheetId="2" r:id="rId7"/>
  </sheets>
  <calcPr calcId="191029"/>
  <pivotCaches>
    <pivotCache cacheId="1" r:id="rId8"/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9" l="1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1" i="9"/>
  <c r="B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2" i="2"/>
  <c r="D7" i="1"/>
  <c r="A7" i="1"/>
  <c r="F7" i="1"/>
  <c r="D6" i="1"/>
  <c r="A6" i="1"/>
  <c r="F6" i="1" s="1"/>
  <c r="A32" i="1"/>
  <c r="F32" i="1" s="1"/>
  <c r="A33" i="1"/>
  <c r="F33" i="1" s="1"/>
  <c r="A34" i="1"/>
  <c r="F34" i="1" s="1"/>
  <c r="A35" i="1"/>
  <c r="F35" i="1" s="1"/>
  <c r="A36" i="1"/>
  <c r="F36" i="1" s="1"/>
  <c r="D36" i="1"/>
  <c r="D35" i="1"/>
  <c r="D34" i="1"/>
  <c r="D33" i="1"/>
  <c r="D32" i="1"/>
  <c r="D31" i="1"/>
  <c r="A31" i="1"/>
  <c r="F31" i="1" s="1"/>
  <c r="D29" i="1"/>
  <c r="D30" i="1"/>
  <c r="A30" i="1"/>
  <c r="F30" i="1"/>
  <c r="A29" i="1"/>
  <c r="F29" i="1" s="1"/>
  <c r="D24" i="1"/>
  <c r="D25" i="1"/>
  <c r="D26" i="1"/>
  <c r="D27" i="1"/>
  <c r="A24" i="1"/>
  <c r="F24" i="1" s="1"/>
  <c r="A25" i="1"/>
  <c r="F25" i="1" s="1"/>
  <c r="A26" i="1"/>
  <c r="F26" i="1" s="1"/>
  <c r="A27" i="1"/>
  <c r="F27" i="1" s="1"/>
  <c r="A3" i="1"/>
  <c r="F3" i="1" s="1"/>
  <c r="A4" i="1"/>
  <c r="F4" i="1" s="1"/>
  <c r="A5" i="1"/>
  <c r="F5" i="1" s="1"/>
  <c r="A8" i="1"/>
  <c r="F8" i="1" s="1"/>
  <c r="A9" i="1"/>
  <c r="F9" i="1" s="1"/>
  <c r="A10" i="1"/>
  <c r="F10" i="1" s="1"/>
  <c r="A11" i="1"/>
  <c r="F11" i="1" s="1"/>
  <c r="A12" i="1"/>
  <c r="F12" i="1" s="1"/>
  <c r="A13" i="1"/>
  <c r="F13" i="1" s="1"/>
  <c r="A14" i="1"/>
  <c r="F14" i="1" s="1"/>
  <c r="A15" i="1"/>
  <c r="F15" i="1" s="1"/>
  <c r="A16" i="1"/>
  <c r="F16" i="1" s="1"/>
  <c r="A17" i="1"/>
  <c r="F17" i="1" s="1"/>
  <c r="A18" i="1"/>
  <c r="F18" i="1" s="1"/>
  <c r="A19" i="1"/>
  <c r="F19" i="1" s="1"/>
  <c r="A20" i="1"/>
  <c r="F20" i="1" s="1"/>
  <c r="A21" i="1"/>
  <c r="F21" i="1" s="1"/>
  <c r="A22" i="1"/>
  <c r="F22" i="1" s="1"/>
  <c r="A23" i="1"/>
  <c r="F23" i="1" s="1"/>
  <c r="A28" i="1"/>
  <c r="F28" i="1" s="1"/>
  <c r="A37" i="1"/>
  <c r="F37" i="1" s="1"/>
  <c r="A38" i="1"/>
  <c r="F38" i="1" s="1"/>
  <c r="A39" i="1"/>
  <c r="F39" i="1" s="1"/>
  <c r="A40" i="1"/>
  <c r="F40" i="1" s="1"/>
  <c r="A41" i="1"/>
  <c r="F41" i="1" s="1"/>
  <c r="A42" i="1"/>
  <c r="F42" i="1" s="1"/>
  <c r="A43" i="1"/>
  <c r="F43" i="1" s="1"/>
  <c r="A44" i="1"/>
  <c r="F44" i="1" s="1"/>
  <c r="A2" i="1"/>
  <c r="F2" i="1" s="1"/>
  <c r="D44" i="1"/>
  <c r="D43" i="1"/>
  <c r="D42" i="1"/>
  <c r="D41" i="1"/>
  <c r="D40" i="1"/>
  <c r="D39" i="1"/>
  <c r="D38" i="1"/>
  <c r="D37" i="1"/>
  <c r="D28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3" i="1"/>
  <c r="D4" i="1"/>
  <c r="D5" i="1"/>
  <c r="D2" i="1"/>
</calcChain>
</file>

<file path=xl/sharedStrings.xml><?xml version="1.0" encoding="utf-8"?>
<sst xmlns="http://schemas.openxmlformats.org/spreadsheetml/2006/main" count="169" uniqueCount="39">
  <si>
    <t>Кум</t>
  </si>
  <si>
    <t>Прогресс</t>
  </si>
  <si>
    <t>Месяц</t>
  </si>
  <si>
    <t>Казанский</t>
  </si>
  <si>
    <t>Ростветол</t>
  </si>
  <si>
    <t>кг</t>
  </si>
  <si>
    <t>тонн</t>
  </si>
  <si>
    <t>Организация</t>
  </si>
  <si>
    <t>Общий итог</t>
  </si>
  <si>
    <t>Сумма по полю тонн</t>
  </si>
  <si>
    <t>УВЗ</t>
  </si>
  <si>
    <t>Названия строк</t>
  </si>
  <si>
    <t>Дата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</si>
  <si>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</si>
  <si>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</si>
  <si>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</si>
  <si>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</si>
  <si>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</si>
  <si>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</si>
  <si>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</si>
  <si>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</si>
  <si>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</si>
  <si>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Кв.</t>
  </si>
  <si>
    <t>1 Итог</t>
  </si>
  <si>
    <t>2 Итог</t>
  </si>
  <si>
    <t>3 Итог</t>
  </si>
  <si>
    <t>Названия столбцов</t>
  </si>
  <si>
    <t>Итого</t>
  </si>
  <si>
    <t>КУМАПП</t>
  </si>
  <si>
    <t>Роствертол</t>
  </si>
  <si>
    <t>У-УЛЗ</t>
  </si>
  <si>
    <t>Прогресс ААК</t>
  </si>
  <si>
    <t>Итого I кв</t>
  </si>
  <si>
    <t>Итого II кв</t>
  </si>
  <si>
    <t>Итого III кв</t>
  </si>
  <si>
    <t>Итого 6 мес</t>
  </si>
  <si>
    <t>Итого 9 мес</t>
  </si>
  <si>
    <t>Прочие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</si>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</sst>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pivotButton="1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3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2" xfId="0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0" fillId="3" borderId="6" xfId="0" applyNumberForma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0" fillId="3" borderId="10" xfId="0" applyNumberFormat="1" applyFill="1" applyBorder="1"/>
    <xf numFmtId="0" fontId="3" fillId="2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  <xf numFmtId="14" fontId="2" fillId="0" borderId="0" xfId="0" applyNumberFormat="1" applyFont="1"/>
  </cellXfs>
  <cellStyles count="1">
    <cellStyle name="Обычный" xfId="0" builtinId="0"/>
  </cellStyles>
  <dxfs count="4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164" formatCode="0.0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Сергей Матвеев" refreshedDate="45233.690553819448" createdVersion="8" refreshedVersion="8" minRefreshableVersion="3" recordCount="29" xr:uid="{0CE9EE7B-14A6-4FDE-BE17-F3EF19493A7A}">
  <cacheSource type="worksheet">
    <worksheetSource ref="B1:E44" sheet="Лист1"/>
  </cacheSource>
  <cacheFields count="4">
    <cacheField name="Месяц" numFmtId="0">
      <sharedItems containsSemiMixedTypes="0" containsString="0" containsNumber="1" containsInteger="1" minValue="1" maxValue="9" count="9">
        <n v="2"/>
        <n v="3"/>
        <n v="5"/>
        <n v="1"/>
        <n v="4"/>
        <n v="6"/>
        <n v="7"/>
        <n v="8"/>
        <n v="9"/>
      </sharedItems>
    </cacheField>
    <cacheField name="кг" numFmtId="0">
      <sharedItems containsSemiMixedTypes="0" containsString="0" containsNumber="1" minValue="49.7" maxValue="1510.4"/>
    </cacheField>
    <cacheField name="тонн" numFmtId="0">
      <sharedItems containsSemiMixedTypes="0" containsString="0" containsNumber="1" minValue="4.9700000000000001E-2" maxValue="1.5104000000000002"/>
    </cacheField>
    <cacheField name="Организация" numFmtId="0">
      <sharedItems count="5">
        <s v="Прогресс"/>
        <s v="Казанский"/>
        <s v="Ростветол"/>
        <s v="Кум"/>
        <s v="УВЗ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Сергей Матвеев" refreshedDate="45233.745656134262" createdVersion="8" refreshedVersion="8" minRefreshableVersion="3" recordCount="33" xr:uid="{7BB51ADE-7EFB-439D-A257-D2C647DCF61B}">
  <cacheSource type="worksheet">
    <worksheetSource ref="A1:E44" sheet="Лист1"/>
  </cacheSource>
  <cacheFields count="7">
    <cacheField name="Дата" numFmtId="14">
      <sharedItems containsSemiMixedTypes="0" containsNonDate="0" containsDate="1" containsString="0" minDate="2023-01-01T00:00:00" maxDate="2023-09-02T00:00:00" count="9">
        <d v="2023-02-01T00:00:00"/>
        <d v="2023-03-01T00:00:00"/>
        <d v="2023-05-01T00:00:00"/>
        <d v="2023-01-01T00:00:00"/>
        <d v="2023-04-01T00:00:00"/>
        <d v="2023-06-01T00:00:00"/>
        <d v="2023-07-01T00:00:00"/>
        <d v="2023-08-01T00:00:00"/>
        <d v="2023-09-01T00:00:00"/>
      </sharedItems>
      <fieldGroup par="6"/>
    </cacheField>
    <cacheField name="Месяц" numFmtId="0">
      <sharedItems containsSemiMixedTypes="0" containsString="0" containsNumber="1" containsInteger="1" minValue="1" maxValue="9"/>
    </cacheField>
    <cacheField name="кг" numFmtId="0">
      <sharedItems containsSemiMixedTypes="0" containsString="0" containsNumber="1" minValue="49.7" maxValue="1510.4"/>
    </cacheField>
    <cacheField name="тонн" numFmtId="0">
      <sharedItems containsSemiMixedTypes="0" containsString="0" containsNumber="1" minValue="4.9700000000000001E-2" maxValue="1.5104000000000002"/>
    </cacheField>
    <cacheField name="Организация" numFmtId="0">
      <sharedItems count="5">
        <s v="Прогресс"/>
        <s v="Казанский"/>
        <s v="Ростветол"/>
        <s v="Кум"/>
        <s v="УВЗ"/>
      </sharedItems>
    </cacheField>
    <cacheField name="Дни (Дата)" numFmtId="0" databaseField="0">
      <fieldGroup base="0">
        <rangePr groupBy="days" startDate="2023-01-01T00:00:00" endDate="2023-09-02T00:00:00"/>
        <groupItems count="368">
          <s v="&lt;01.01.2023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2.09.2023"/>
        </groupItems>
      </fieldGroup>
    </cacheField>
    <cacheField name="Месяцы (Дата)" numFmtId="0" databaseField="0">
      <fieldGroup base="0">
        <rangePr groupBy="months" startDate="2023-01-01T00:00:00" endDate="2023-09-02T00:00:00"/>
        <groupItems count="14">
          <s v="&lt;01.01.2023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9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Сергей Матвеев" refreshedDate="45233.767961689817" createdVersion="8" refreshedVersion="8" minRefreshableVersion="3" recordCount="43" xr:uid="{1FB6F305-62D4-47D2-89F5-044714CA2B39}">
  <cacheSource type="worksheet">
    <worksheetSource ref="A1:F44" sheet="Лист1"/>
  </cacheSource>
  <cacheFields count="8">
    <cacheField name="Дата" numFmtId="14">
      <sharedItems containsSemiMixedTypes="0" containsNonDate="0" containsDate="1" containsString="0" minDate="2023-01-01T00:00:00" maxDate="2023-09-02T00:00:00" count="9">
        <d v="2023-02-01T00:00:00"/>
        <d v="2023-03-01T00:00:00"/>
        <d v="2023-05-01T00:00:00"/>
        <d v="2023-08-01T00:00:00"/>
        <d v="2023-09-01T00:00:00"/>
        <d v="2023-01-01T00:00:00"/>
        <d v="2023-04-01T00:00:00"/>
        <d v="2023-06-01T00:00:00"/>
        <d v="2023-07-01T00:00:00"/>
      </sharedItems>
      <fieldGroup par="7"/>
    </cacheField>
    <cacheField name="Месяц" numFmtId="0">
      <sharedItems containsSemiMixedTypes="0" containsString="0" containsNumber="1" containsInteger="1" minValue="1" maxValue="9"/>
    </cacheField>
    <cacheField name="кг" numFmtId="0">
      <sharedItems containsSemiMixedTypes="0" containsString="0" containsNumber="1" minValue="10.5" maxValue="1510.4"/>
    </cacheField>
    <cacheField name="тонн" numFmtId="0">
      <sharedItems containsSemiMixedTypes="0" containsString="0" containsNumber="1" minValue="1.0500000000000001E-2" maxValue="1.5104000000000002"/>
    </cacheField>
    <cacheField name="Организация" numFmtId="0">
      <sharedItems count="5">
        <s v="Прогресс"/>
        <s v="Казанский"/>
        <s v="Ростветол"/>
        <s v="Кум"/>
        <s v="УВЗ"/>
      </sharedItems>
    </cacheField>
    <cacheField name="Кв." numFmtId="0">
      <sharedItems containsSemiMixedTypes="0" containsString="0" containsNumber="1" containsInteger="1" minValue="1" maxValue="3" count="3">
        <n v="1"/>
        <n v="2"/>
        <n v="3"/>
      </sharedItems>
    </cacheField>
    <cacheField name="Дни (Дата)" numFmtId="0" databaseField="0">
      <fieldGroup base="0">
        <rangePr groupBy="days" startDate="2023-01-01T00:00:00" endDate="2023-09-02T00:00:00"/>
        <groupItems count="368">
          <s v="&lt;01.01.2023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2.09.2023"/>
        </groupItems>
      </fieldGroup>
    </cacheField>
    <cacheField name="Месяцы (Дата)" numFmtId="0" databaseField="0">
      <fieldGroup base="0">
        <rangePr groupBy="months" startDate="2023-01-01T00:00:00" endDate="2023-09-02T00:00:00"/>
        <groupItems count="14">
          <s v="&lt;01.01.2023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9.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n v="79.599999999999994"/>
    <n v="7.959999999999999E-2"/>
    <x v="0"/>
  </r>
  <r>
    <x v="1"/>
    <n v="200.6"/>
    <n v="0.2006"/>
    <x v="0"/>
  </r>
  <r>
    <x v="2"/>
    <n v="96.2"/>
    <n v="9.6200000000000008E-2"/>
    <x v="0"/>
  </r>
  <r>
    <x v="2"/>
    <n v="77.099999999999994"/>
    <n v="7.7099999999999988E-2"/>
    <x v="0"/>
  </r>
  <r>
    <x v="3"/>
    <n v="245"/>
    <n v="0.245"/>
    <x v="1"/>
  </r>
  <r>
    <x v="0"/>
    <n v="663.5"/>
    <n v="0.66349999999999998"/>
    <x v="1"/>
  </r>
  <r>
    <x v="1"/>
    <n v="218.4"/>
    <n v="0.21840000000000001"/>
    <x v="1"/>
  </r>
  <r>
    <x v="4"/>
    <n v="447.3"/>
    <n v="0.44730000000000003"/>
    <x v="1"/>
  </r>
  <r>
    <x v="2"/>
    <n v="317"/>
    <n v="0.317"/>
    <x v="1"/>
  </r>
  <r>
    <x v="5"/>
    <n v="363"/>
    <n v="0.36299999999999999"/>
    <x v="1"/>
  </r>
  <r>
    <x v="6"/>
    <n v="350.5"/>
    <n v="0.35049999999999998"/>
    <x v="1"/>
  </r>
  <r>
    <x v="7"/>
    <n v="377.4"/>
    <n v="0.37739999999999996"/>
    <x v="1"/>
  </r>
  <r>
    <x v="8"/>
    <n v="592.5"/>
    <n v="0.59250000000000003"/>
    <x v="1"/>
  </r>
  <r>
    <x v="1"/>
    <n v="232.8"/>
    <n v="0.23280000000000001"/>
    <x v="2"/>
  </r>
  <r>
    <x v="4"/>
    <n v="292"/>
    <n v="0.29199999999999998"/>
    <x v="2"/>
  </r>
  <r>
    <x v="2"/>
    <n v="119.3"/>
    <n v="0.1193"/>
    <x v="2"/>
  </r>
  <r>
    <x v="2"/>
    <n v="140.5"/>
    <n v="0.14050000000000001"/>
    <x v="2"/>
  </r>
  <r>
    <x v="2"/>
    <n v="118"/>
    <n v="0.11799999999999999"/>
    <x v="2"/>
  </r>
  <r>
    <x v="2"/>
    <n v="429.6"/>
    <n v="0.42960000000000004"/>
    <x v="2"/>
  </r>
  <r>
    <x v="7"/>
    <n v="135"/>
    <n v="0.13500000000000001"/>
    <x v="2"/>
  </r>
  <r>
    <x v="0"/>
    <n v="250"/>
    <n v="0.25"/>
    <x v="3"/>
  </r>
  <r>
    <x v="3"/>
    <n v="49.7"/>
    <n v="4.9700000000000001E-2"/>
    <x v="4"/>
  </r>
  <r>
    <x v="3"/>
    <n v="496.8"/>
    <n v="0.49680000000000002"/>
    <x v="4"/>
  </r>
  <r>
    <x v="3"/>
    <n v="979.2"/>
    <n v="0.97920000000000007"/>
    <x v="4"/>
  </r>
  <r>
    <x v="1"/>
    <n v="1499.3"/>
    <n v="1.4992999999999999"/>
    <x v="4"/>
  </r>
  <r>
    <x v="2"/>
    <n v="1510.4"/>
    <n v="1.5104000000000002"/>
    <x v="4"/>
  </r>
  <r>
    <x v="6"/>
    <n v="522.29999999999995"/>
    <n v="0.52229999999999999"/>
    <x v="4"/>
  </r>
  <r>
    <x v="7"/>
    <n v="926.2"/>
    <n v="0.92620000000000002"/>
    <x v="4"/>
  </r>
  <r>
    <x v="8"/>
    <n v="738.6"/>
    <n v="0.73860000000000003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n v="2"/>
    <n v="79.599999999999994"/>
    <n v="7.959999999999999E-2"/>
    <x v="0"/>
  </r>
  <r>
    <x v="1"/>
    <n v="3"/>
    <n v="200.6"/>
    <n v="0.2006"/>
    <x v="0"/>
  </r>
  <r>
    <x v="2"/>
    <n v="5"/>
    <n v="96.2"/>
    <n v="9.6200000000000008E-2"/>
    <x v="0"/>
  </r>
  <r>
    <x v="2"/>
    <n v="5"/>
    <n v="77.099999999999994"/>
    <n v="7.7099999999999988E-2"/>
    <x v="0"/>
  </r>
  <r>
    <x v="3"/>
    <n v="1"/>
    <n v="245"/>
    <n v="0.245"/>
    <x v="1"/>
  </r>
  <r>
    <x v="0"/>
    <n v="2"/>
    <n v="663.5"/>
    <n v="0.66349999999999998"/>
    <x v="1"/>
  </r>
  <r>
    <x v="1"/>
    <n v="3"/>
    <n v="218.4"/>
    <n v="0.21840000000000001"/>
    <x v="1"/>
  </r>
  <r>
    <x v="4"/>
    <n v="4"/>
    <n v="447.3"/>
    <n v="0.44730000000000003"/>
    <x v="1"/>
  </r>
  <r>
    <x v="2"/>
    <n v="5"/>
    <n v="317"/>
    <n v="0.317"/>
    <x v="1"/>
  </r>
  <r>
    <x v="5"/>
    <n v="6"/>
    <n v="363"/>
    <n v="0.36299999999999999"/>
    <x v="1"/>
  </r>
  <r>
    <x v="6"/>
    <n v="7"/>
    <n v="350.5"/>
    <n v="0.35049999999999998"/>
    <x v="1"/>
  </r>
  <r>
    <x v="7"/>
    <n v="8"/>
    <n v="377.4"/>
    <n v="0.37739999999999996"/>
    <x v="1"/>
  </r>
  <r>
    <x v="8"/>
    <n v="9"/>
    <n v="592.5"/>
    <n v="0.59250000000000003"/>
    <x v="1"/>
  </r>
  <r>
    <x v="1"/>
    <n v="3"/>
    <n v="232.8"/>
    <n v="0.23280000000000001"/>
    <x v="2"/>
  </r>
  <r>
    <x v="4"/>
    <n v="4"/>
    <n v="292"/>
    <n v="0.29199999999999998"/>
    <x v="2"/>
  </r>
  <r>
    <x v="2"/>
    <n v="5"/>
    <n v="119.3"/>
    <n v="0.1193"/>
    <x v="2"/>
  </r>
  <r>
    <x v="2"/>
    <n v="5"/>
    <n v="140.5"/>
    <n v="0.14050000000000001"/>
    <x v="2"/>
  </r>
  <r>
    <x v="2"/>
    <n v="5"/>
    <n v="118"/>
    <n v="0.11799999999999999"/>
    <x v="2"/>
  </r>
  <r>
    <x v="2"/>
    <n v="5"/>
    <n v="429.6"/>
    <n v="0.42960000000000004"/>
    <x v="2"/>
  </r>
  <r>
    <x v="5"/>
    <n v="6"/>
    <n v="135"/>
    <n v="0.13500000000000001"/>
    <x v="2"/>
  </r>
  <r>
    <x v="5"/>
    <n v="6"/>
    <n v="93.6"/>
    <n v="9.3599999999999989E-2"/>
    <x v="2"/>
  </r>
  <r>
    <x v="7"/>
    <n v="8"/>
    <n v="129.9"/>
    <n v="0.12990000000000002"/>
    <x v="2"/>
  </r>
  <r>
    <x v="7"/>
    <n v="8"/>
    <n v="152.5"/>
    <n v="0.1525"/>
    <x v="2"/>
  </r>
  <r>
    <x v="8"/>
    <n v="9"/>
    <n v="399"/>
    <n v="0.39900000000000002"/>
    <x v="2"/>
  </r>
  <r>
    <x v="0"/>
    <n v="2"/>
    <n v="250"/>
    <n v="0.25"/>
    <x v="3"/>
  </r>
  <r>
    <x v="3"/>
    <n v="1"/>
    <n v="49.7"/>
    <n v="4.9700000000000001E-2"/>
    <x v="4"/>
  </r>
  <r>
    <x v="3"/>
    <n v="1"/>
    <n v="496.8"/>
    <n v="0.49680000000000002"/>
    <x v="4"/>
  </r>
  <r>
    <x v="3"/>
    <n v="1"/>
    <n v="979.2"/>
    <n v="0.97920000000000007"/>
    <x v="4"/>
  </r>
  <r>
    <x v="1"/>
    <n v="3"/>
    <n v="1499.3"/>
    <n v="1.4992999999999999"/>
    <x v="4"/>
  </r>
  <r>
    <x v="2"/>
    <n v="5"/>
    <n v="1510.4"/>
    <n v="1.5104000000000002"/>
    <x v="4"/>
  </r>
  <r>
    <x v="6"/>
    <n v="7"/>
    <n v="522.29999999999995"/>
    <n v="0.52229999999999999"/>
    <x v="4"/>
  </r>
  <r>
    <x v="7"/>
    <n v="8"/>
    <n v="926.2"/>
    <n v="0.92620000000000002"/>
    <x v="4"/>
  </r>
  <r>
    <x v="8"/>
    <n v="9"/>
    <n v="738.6"/>
    <n v="0.73860000000000003"/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x v="0"/>
    <n v="2"/>
    <n v="79.599999999999994"/>
    <n v="7.959999999999999E-2"/>
    <x v="0"/>
    <x v="0"/>
  </r>
  <r>
    <x v="1"/>
    <n v="3"/>
    <n v="200.6"/>
    <n v="0.2006"/>
    <x v="0"/>
    <x v="0"/>
  </r>
  <r>
    <x v="2"/>
    <n v="5"/>
    <n v="96.2"/>
    <n v="9.6200000000000008E-2"/>
    <x v="0"/>
    <x v="1"/>
  </r>
  <r>
    <x v="2"/>
    <n v="5"/>
    <n v="77.099999999999994"/>
    <n v="7.7099999999999988E-2"/>
    <x v="0"/>
    <x v="1"/>
  </r>
  <r>
    <x v="3"/>
    <n v="8"/>
    <n v="100"/>
    <n v="0.1"/>
    <x v="0"/>
    <x v="2"/>
  </r>
  <r>
    <x v="4"/>
    <n v="9"/>
    <n v="48.6"/>
    <n v="4.8600000000000004E-2"/>
    <x v="0"/>
    <x v="2"/>
  </r>
  <r>
    <x v="5"/>
    <n v="1"/>
    <n v="245"/>
    <n v="0.245"/>
    <x v="1"/>
    <x v="0"/>
  </r>
  <r>
    <x v="0"/>
    <n v="2"/>
    <n v="663.5"/>
    <n v="0.66349999999999998"/>
    <x v="1"/>
    <x v="0"/>
  </r>
  <r>
    <x v="1"/>
    <n v="3"/>
    <n v="218.4"/>
    <n v="0.21840000000000001"/>
    <x v="1"/>
    <x v="0"/>
  </r>
  <r>
    <x v="6"/>
    <n v="4"/>
    <n v="447.3"/>
    <n v="0.44730000000000003"/>
    <x v="1"/>
    <x v="1"/>
  </r>
  <r>
    <x v="2"/>
    <n v="5"/>
    <n v="317"/>
    <n v="0.317"/>
    <x v="1"/>
    <x v="1"/>
  </r>
  <r>
    <x v="7"/>
    <n v="6"/>
    <n v="363"/>
    <n v="0.36299999999999999"/>
    <x v="1"/>
    <x v="1"/>
  </r>
  <r>
    <x v="8"/>
    <n v="7"/>
    <n v="350.5"/>
    <n v="0.35049999999999998"/>
    <x v="1"/>
    <x v="2"/>
  </r>
  <r>
    <x v="3"/>
    <n v="8"/>
    <n v="377.4"/>
    <n v="0.37739999999999996"/>
    <x v="1"/>
    <x v="2"/>
  </r>
  <r>
    <x v="4"/>
    <n v="9"/>
    <n v="592.5"/>
    <n v="0.59250000000000003"/>
    <x v="1"/>
    <x v="2"/>
  </r>
  <r>
    <x v="1"/>
    <n v="3"/>
    <n v="232.8"/>
    <n v="0.23280000000000001"/>
    <x v="2"/>
    <x v="0"/>
  </r>
  <r>
    <x v="6"/>
    <n v="4"/>
    <n v="292"/>
    <n v="0.29199999999999998"/>
    <x v="2"/>
    <x v="1"/>
  </r>
  <r>
    <x v="2"/>
    <n v="5"/>
    <n v="119.3"/>
    <n v="0.1193"/>
    <x v="2"/>
    <x v="1"/>
  </r>
  <r>
    <x v="2"/>
    <n v="5"/>
    <n v="140.5"/>
    <n v="0.14050000000000001"/>
    <x v="2"/>
    <x v="1"/>
  </r>
  <r>
    <x v="2"/>
    <n v="5"/>
    <n v="118"/>
    <n v="0.11799999999999999"/>
    <x v="2"/>
    <x v="1"/>
  </r>
  <r>
    <x v="2"/>
    <n v="5"/>
    <n v="429.6"/>
    <n v="0.42960000000000004"/>
    <x v="2"/>
    <x v="1"/>
  </r>
  <r>
    <x v="7"/>
    <n v="6"/>
    <n v="135"/>
    <n v="0.13500000000000001"/>
    <x v="2"/>
    <x v="1"/>
  </r>
  <r>
    <x v="7"/>
    <n v="6"/>
    <n v="93.6"/>
    <n v="9.3599999999999989E-2"/>
    <x v="2"/>
    <x v="1"/>
  </r>
  <r>
    <x v="3"/>
    <n v="8"/>
    <n v="129.9"/>
    <n v="0.12990000000000002"/>
    <x v="2"/>
    <x v="2"/>
  </r>
  <r>
    <x v="3"/>
    <n v="8"/>
    <n v="152.5"/>
    <n v="0.1525"/>
    <x v="2"/>
    <x v="2"/>
  </r>
  <r>
    <x v="4"/>
    <n v="9"/>
    <n v="399"/>
    <n v="0.39900000000000002"/>
    <x v="2"/>
    <x v="2"/>
  </r>
  <r>
    <x v="0"/>
    <n v="2"/>
    <n v="250"/>
    <n v="0.25"/>
    <x v="3"/>
    <x v="0"/>
  </r>
  <r>
    <x v="7"/>
    <n v="6"/>
    <n v="138.9"/>
    <n v="0.1389"/>
    <x v="3"/>
    <x v="1"/>
  </r>
  <r>
    <x v="8"/>
    <n v="7"/>
    <n v="147"/>
    <n v="0.14699999999999999"/>
    <x v="3"/>
    <x v="2"/>
  </r>
  <r>
    <x v="3"/>
    <n v="8"/>
    <n v="10.5"/>
    <n v="1.0500000000000001E-2"/>
    <x v="3"/>
    <x v="2"/>
  </r>
  <r>
    <x v="3"/>
    <n v="8"/>
    <n v="20"/>
    <n v="0.02"/>
    <x v="3"/>
    <x v="2"/>
  </r>
  <r>
    <x v="3"/>
    <n v="8"/>
    <n v="20"/>
    <n v="0.02"/>
    <x v="3"/>
    <x v="2"/>
  </r>
  <r>
    <x v="3"/>
    <n v="8"/>
    <n v="17.5"/>
    <n v="1.7500000000000002E-2"/>
    <x v="3"/>
    <x v="2"/>
  </r>
  <r>
    <x v="3"/>
    <n v="8"/>
    <n v="15.5"/>
    <n v="1.55E-2"/>
    <x v="3"/>
    <x v="2"/>
  </r>
  <r>
    <x v="3"/>
    <n v="8"/>
    <n v="24"/>
    <n v="2.4E-2"/>
    <x v="3"/>
    <x v="2"/>
  </r>
  <r>
    <x v="5"/>
    <n v="1"/>
    <n v="49.7"/>
    <n v="4.9700000000000001E-2"/>
    <x v="4"/>
    <x v="0"/>
  </r>
  <r>
    <x v="5"/>
    <n v="1"/>
    <n v="496.8"/>
    <n v="0.49680000000000002"/>
    <x v="4"/>
    <x v="0"/>
  </r>
  <r>
    <x v="5"/>
    <n v="1"/>
    <n v="979.2"/>
    <n v="0.97920000000000007"/>
    <x v="4"/>
    <x v="0"/>
  </r>
  <r>
    <x v="1"/>
    <n v="3"/>
    <n v="1499.3"/>
    <n v="1.4992999999999999"/>
    <x v="4"/>
    <x v="0"/>
  </r>
  <r>
    <x v="2"/>
    <n v="5"/>
    <n v="1510.4"/>
    <n v="1.5104000000000002"/>
    <x v="4"/>
    <x v="1"/>
  </r>
  <r>
    <x v="8"/>
    <n v="7"/>
    <n v="522.29999999999995"/>
    <n v="0.52229999999999999"/>
    <x v="4"/>
    <x v="2"/>
  </r>
  <r>
    <x v="3"/>
    <n v="8"/>
    <n v="926.2"/>
    <n v="0.92620000000000002"/>
    <x v="4"/>
    <x v="2"/>
  </r>
  <r>
    <x v="4"/>
    <n v="9"/>
    <n v="738.6"/>
    <n v="0.73860000000000003"/>
    <x v="4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A3B8B8-072F-4023-8BB4-A98AAEC30C26}" name="Сводная таблица3" cacheId="1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A3:K10" firstHeaderRow="1" firstDataRow="2" firstDataCol="1"/>
  <pivotFields count="4">
    <pivotField axis="axisCol" compact="0" outline="0" subtotalTop="0" showAll="0">
      <items count="10">
        <item x="3"/>
        <item x="0"/>
        <item x="1"/>
        <item x="4"/>
        <item x="2"/>
        <item x="5"/>
        <item x="6"/>
        <item x="7"/>
        <item x="8"/>
        <item t="default"/>
      </items>
    </pivotField>
    <pivotField compact="0" outline="0" subtotalTop="0" showAll="0"/>
    <pivotField dataField="1" compact="0" outline="0" subtotalTop="0" showAll="0"/>
    <pivotField axis="axisRow" compact="0" outline="0" subtotalTop="0" showAll="0">
      <items count="6">
        <item x="1"/>
        <item x="3"/>
        <item x="0"/>
        <item x="2"/>
        <item x="4"/>
        <item t="default"/>
      </items>
    </pivotField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Сумма по полю тонн" fld="2" baseField="0" baseItem="0" numFmtId="164"/>
  </dataFields>
  <formats count="2">
    <format dxfId="40">
      <pivotArea field="3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3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6E28AB-5CB2-4001-B5FD-73D9D2316614}" name="Сводная таблица3" cacheId="2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B34" firstHeaderRow="1" firstDataRow="1" firstDataCol="1"/>
  <pivotFields count="7">
    <pivotField axis="axisRow" numFmtId="14" showAll="0">
      <items count="10">
        <item x="3"/>
        <item x="0"/>
        <item x="1"/>
        <item x="4"/>
        <item x="2"/>
        <item x="5"/>
        <item x="6"/>
        <item x="7"/>
        <item x="8"/>
        <item t="default"/>
      </items>
    </pivotField>
    <pivotField showAll="0"/>
    <pivotField showAll="0"/>
    <pivotField dataField="1" showAll="0"/>
    <pivotField axis="axisRow" showAll="0">
      <items count="6">
        <item x="1"/>
        <item x="3"/>
        <item x="0"/>
        <item x="2"/>
        <item x="4"/>
        <item t="default"/>
      </items>
    </pivotField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4">
    <field x="4"/>
    <field x="6"/>
    <field x="5"/>
    <field x="0"/>
  </rowFields>
  <rowItems count="31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"/>
    </i>
    <i r="1">
      <x v="2"/>
    </i>
    <i>
      <x v="2"/>
    </i>
    <i r="1">
      <x v="2"/>
    </i>
    <i r="1">
      <x v="3"/>
    </i>
    <i r="1">
      <x v="5"/>
    </i>
    <i>
      <x v="3"/>
    </i>
    <i r="1">
      <x v="3"/>
    </i>
    <i r="1">
      <x v="4"/>
    </i>
    <i r="1">
      <x v="5"/>
    </i>
    <i r="1">
      <x v="6"/>
    </i>
    <i r="1">
      <x v="8"/>
    </i>
    <i r="1">
      <x v="9"/>
    </i>
    <i>
      <x v="4"/>
    </i>
    <i r="1">
      <x v="1"/>
    </i>
    <i r="1">
      <x v="3"/>
    </i>
    <i r="1">
      <x v="5"/>
    </i>
    <i r="1">
      <x v="7"/>
    </i>
    <i r="1">
      <x v="8"/>
    </i>
    <i r="1">
      <x v="9"/>
    </i>
    <i t="grand">
      <x/>
    </i>
  </rowItems>
  <colItems count="1">
    <i/>
  </colItems>
  <dataFields count="1">
    <dataField name="Сумма по полю тонн" fld="3" baseField="0" baseItem="0"/>
  </dataFields>
  <formats count="30">
    <format dxfId="38">
      <pivotArea collapsedLevelsAreSubtotals="1" fieldPosition="0">
        <references count="1">
          <reference field="4" count="1">
            <x v="0"/>
          </reference>
        </references>
      </pivotArea>
    </format>
    <format dxfId="37">
      <pivotArea collapsedLevelsAreSubtotals="1" fieldPosition="0">
        <references count="2">
          <reference field="4" count="1" selected="0">
            <x v="0"/>
          </reference>
          <reference field="6" count="1">
            <x v="1"/>
          </reference>
        </references>
      </pivotArea>
    </format>
    <format dxfId="36">
      <pivotArea collapsedLevelsAreSubtotals="1" fieldPosition="0">
        <references count="2">
          <reference field="4" count="1" selected="0">
            <x v="0"/>
          </reference>
          <reference field="6" count="1">
            <x v="2"/>
          </reference>
        </references>
      </pivotArea>
    </format>
    <format dxfId="35">
      <pivotArea collapsedLevelsAreSubtotals="1" fieldPosition="0">
        <references count="2">
          <reference field="4" count="1" selected="0">
            <x v="0"/>
          </reference>
          <reference field="6" count="1">
            <x v="3"/>
          </reference>
        </references>
      </pivotArea>
    </format>
    <format dxfId="34">
      <pivotArea collapsedLevelsAreSubtotals="1" fieldPosition="0">
        <references count="2">
          <reference field="4" count="1" selected="0">
            <x v="0"/>
          </reference>
          <reference field="6" count="1">
            <x v="4"/>
          </reference>
        </references>
      </pivotArea>
    </format>
    <format dxfId="33">
      <pivotArea collapsedLevelsAreSubtotals="1" fieldPosition="0">
        <references count="2">
          <reference field="4" count="1" selected="0">
            <x v="0"/>
          </reference>
          <reference field="6" count="1">
            <x v="5"/>
          </reference>
        </references>
      </pivotArea>
    </format>
    <format dxfId="32">
      <pivotArea collapsedLevelsAreSubtotals="1" fieldPosition="0">
        <references count="2">
          <reference field="4" count="1" selected="0">
            <x v="0"/>
          </reference>
          <reference field="6" count="1">
            <x v="6"/>
          </reference>
        </references>
      </pivotArea>
    </format>
    <format dxfId="31">
      <pivotArea collapsedLevelsAreSubtotals="1" fieldPosition="0">
        <references count="2">
          <reference field="4" count="1" selected="0">
            <x v="0"/>
          </reference>
          <reference field="6" count="1">
            <x v="7"/>
          </reference>
        </references>
      </pivotArea>
    </format>
    <format dxfId="30">
      <pivotArea collapsedLevelsAreSubtotals="1" fieldPosition="0">
        <references count="2">
          <reference field="4" count="1" selected="0">
            <x v="0"/>
          </reference>
          <reference field="6" count="1">
            <x v="8"/>
          </reference>
        </references>
      </pivotArea>
    </format>
    <format dxfId="29">
      <pivotArea collapsedLevelsAreSubtotals="1" fieldPosition="0">
        <references count="2">
          <reference field="4" count="1" selected="0">
            <x v="0"/>
          </reference>
          <reference field="6" count="1">
            <x v="9"/>
          </reference>
        </references>
      </pivotArea>
    </format>
    <format dxfId="28">
      <pivotArea collapsedLevelsAreSubtotals="1" fieldPosition="0">
        <references count="1">
          <reference field="4" count="1">
            <x v="1"/>
          </reference>
        </references>
      </pivotArea>
    </format>
    <format dxfId="27">
      <pivotArea collapsedLevelsAreSubtotals="1" fieldPosition="0">
        <references count="2">
          <reference field="4" count="1" selected="0">
            <x v="1"/>
          </reference>
          <reference field="6" count="1">
            <x v="2"/>
          </reference>
        </references>
      </pivotArea>
    </format>
    <format dxfId="26">
      <pivotArea collapsedLevelsAreSubtotals="1" fieldPosition="0">
        <references count="1">
          <reference field="4" count="1">
            <x v="2"/>
          </reference>
        </references>
      </pivotArea>
    </format>
    <format dxfId="25">
      <pivotArea collapsedLevelsAreSubtotals="1" fieldPosition="0">
        <references count="2">
          <reference field="4" count="1" selected="0">
            <x v="2"/>
          </reference>
          <reference field="6" count="1">
            <x v="2"/>
          </reference>
        </references>
      </pivotArea>
    </format>
    <format dxfId="24">
      <pivotArea collapsedLevelsAreSubtotals="1" fieldPosition="0">
        <references count="2">
          <reference field="4" count="1" selected="0">
            <x v="2"/>
          </reference>
          <reference field="6" count="1">
            <x v="3"/>
          </reference>
        </references>
      </pivotArea>
    </format>
    <format dxfId="23">
      <pivotArea collapsedLevelsAreSubtotals="1" fieldPosition="0">
        <references count="2">
          <reference field="4" count="1" selected="0">
            <x v="2"/>
          </reference>
          <reference field="6" count="1">
            <x v="5"/>
          </reference>
        </references>
      </pivotArea>
    </format>
    <format dxfId="22">
      <pivotArea collapsedLevelsAreSubtotals="1" fieldPosition="0">
        <references count="1">
          <reference field="4" count="1">
            <x v="3"/>
          </reference>
        </references>
      </pivotArea>
    </format>
    <format dxfId="21">
      <pivotArea collapsedLevelsAreSubtotals="1" fieldPosition="0">
        <references count="2">
          <reference field="4" count="1" selected="0">
            <x v="3"/>
          </reference>
          <reference field="6" count="1">
            <x v="3"/>
          </reference>
        </references>
      </pivotArea>
    </format>
    <format dxfId="20">
      <pivotArea collapsedLevelsAreSubtotals="1" fieldPosition="0">
        <references count="2">
          <reference field="4" count="1" selected="0">
            <x v="3"/>
          </reference>
          <reference field="6" count="1">
            <x v="4"/>
          </reference>
        </references>
      </pivotArea>
    </format>
    <format dxfId="19">
      <pivotArea collapsedLevelsAreSubtotals="1" fieldPosition="0">
        <references count="2">
          <reference field="4" count="1" selected="0">
            <x v="3"/>
          </reference>
          <reference field="6" count="1">
            <x v="5"/>
          </reference>
        </references>
      </pivotArea>
    </format>
    <format dxfId="18">
      <pivotArea collapsedLevelsAreSubtotals="1" fieldPosition="0">
        <references count="2">
          <reference field="4" count="1" selected="0">
            <x v="3"/>
          </reference>
          <reference field="6" count="1">
            <x v="6"/>
          </reference>
        </references>
      </pivotArea>
    </format>
    <format dxfId="17">
      <pivotArea collapsedLevelsAreSubtotals="1" fieldPosition="0">
        <references count="2">
          <reference field="4" count="1" selected="0">
            <x v="3"/>
          </reference>
          <reference field="6" count="1">
            <x v="8"/>
          </reference>
        </references>
      </pivotArea>
    </format>
    <format dxfId="16">
      <pivotArea collapsedLevelsAreSubtotals="1" fieldPosition="0">
        <references count="2">
          <reference field="4" count="1" selected="0">
            <x v="3"/>
          </reference>
          <reference field="6" count="1">
            <x v="9"/>
          </reference>
        </references>
      </pivotArea>
    </format>
    <format dxfId="15">
      <pivotArea collapsedLevelsAreSubtotals="1" fieldPosition="0">
        <references count="1">
          <reference field="4" count="1">
            <x v="4"/>
          </reference>
        </references>
      </pivotArea>
    </format>
    <format dxfId="14">
      <pivotArea collapsedLevelsAreSubtotals="1" fieldPosition="0">
        <references count="2">
          <reference field="4" count="1" selected="0">
            <x v="4"/>
          </reference>
          <reference field="6" count="1">
            <x v="1"/>
          </reference>
        </references>
      </pivotArea>
    </format>
    <format dxfId="13">
      <pivotArea collapsedLevelsAreSubtotals="1" fieldPosition="0">
        <references count="2">
          <reference field="4" count="1" selected="0">
            <x v="4"/>
          </reference>
          <reference field="6" count="1">
            <x v="3"/>
          </reference>
        </references>
      </pivotArea>
    </format>
    <format dxfId="12">
      <pivotArea collapsedLevelsAreSubtotals="1" fieldPosition="0">
        <references count="2">
          <reference field="4" count="1" selected="0">
            <x v="4"/>
          </reference>
          <reference field="6" count="1">
            <x v="5"/>
          </reference>
        </references>
      </pivotArea>
    </format>
    <format dxfId="11">
      <pivotArea collapsedLevelsAreSubtotals="1" fieldPosition="0">
        <references count="2">
          <reference field="4" count="1" selected="0">
            <x v="4"/>
          </reference>
          <reference field="6" count="1">
            <x v="7"/>
          </reference>
        </references>
      </pivotArea>
    </format>
    <format dxfId="10">
      <pivotArea collapsedLevelsAreSubtotals="1" fieldPosition="0">
        <references count="2">
          <reference field="4" count="1" selected="0">
            <x v="4"/>
          </reference>
          <reference field="6" count="1">
            <x v="8"/>
          </reference>
        </references>
      </pivotArea>
    </format>
    <format dxfId="9">
      <pivotArea collapsedLevelsAreSubtotals="1" fieldPosition="0">
        <references count="2">
          <reference field="4" count="1" selected="0">
            <x v="4"/>
          </reference>
          <reference field="6" count="1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EA1270-525F-4E6F-A959-1B5466A94CFE}" name="Сводная таблица4" cacheId="3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N11" firstHeaderRow="1" firstDataRow="3" firstDataCol="1"/>
  <pivotFields count="8">
    <pivotField numFmtId="14" subtotalTop="0" showAll="0">
      <items count="10">
        <item x="5"/>
        <item x="0"/>
        <item x="1"/>
        <item x="6"/>
        <item x="2"/>
        <item x="7"/>
        <item x="8"/>
        <item x="3"/>
        <item x="4"/>
        <item t="default"/>
      </items>
    </pivotField>
    <pivotField subtotalTop="0" showAll="0"/>
    <pivotField subtotalTop="0" showAll="0"/>
    <pivotField dataField="1" subtotalTop="0" showAll="0"/>
    <pivotField axis="axisRow" subtotalTop="0" showAll="0">
      <items count="6">
        <item x="1"/>
        <item x="3"/>
        <item x="0"/>
        <item x="2"/>
        <item x="4"/>
        <item t="default"/>
      </items>
    </pivotField>
    <pivotField axis="axisCol" subtotalTop="0" showAll="0">
      <items count="4">
        <item x="0"/>
        <item x="1"/>
        <item x="2"/>
        <item t="default"/>
      </items>
    </pivotField>
    <pivotField subtotalTop="0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Col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5"/>
    <field x="7"/>
  </colFields>
  <colItems count="13">
    <i>
      <x/>
      <x v="1"/>
    </i>
    <i r="1">
      <x v="2"/>
    </i>
    <i r="1">
      <x v="3"/>
    </i>
    <i t="default">
      <x/>
    </i>
    <i>
      <x v="1"/>
      <x v="4"/>
    </i>
    <i r="1">
      <x v="5"/>
    </i>
    <i r="1">
      <x v="6"/>
    </i>
    <i t="default">
      <x v="1"/>
    </i>
    <i>
      <x v="2"/>
      <x v="7"/>
    </i>
    <i r="1">
      <x v="8"/>
    </i>
    <i r="1">
      <x v="9"/>
    </i>
    <i t="default">
      <x v="2"/>
    </i>
    <i t="grand">
      <x/>
    </i>
  </colItems>
  <dataFields count="1">
    <dataField name="Сумма по полю тонн" fld="3" baseField="0" baseItem="0" numFmtId="164"/>
  </dataFields>
  <formats count="9">
    <format dxfId="8">
      <pivotArea outline="0" collapsedLevelsAreSubtotals="1" fieldPosition="0"/>
    </format>
    <format dxfId="7">
      <pivotArea field="4" type="button" dataOnly="0" labelOnly="1" outline="0" axis="axisRow" fieldPosition="0"/>
    </format>
    <format dxfId="6">
      <pivotArea dataOnly="0" labelOnly="1" fieldPosition="0">
        <references count="1">
          <reference field="5" count="1" defaultSubtotal="1">
            <x v="0"/>
          </reference>
        </references>
      </pivotArea>
    </format>
    <format dxfId="5">
      <pivotArea dataOnly="0" labelOnly="1" fieldPosition="0">
        <references count="1">
          <reference field="5" count="1" defaultSubtotal="1">
            <x v="1"/>
          </reference>
        </references>
      </pivotArea>
    </format>
    <format dxfId="4">
      <pivotArea dataOnly="0" labelOnly="1" fieldPosition="0">
        <references count="1">
          <reference field="5" count="1" defaultSubtotal="1">
            <x v="2"/>
          </reference>
        </references>
      </pivotArea>
    </format>
    <format dxfId="3">
      <pivotArea dataOnly="0" labelOnly="1" grandCol="1" outline="0" fieldPosition="0"/>
    </format>
    <format dxfId="2">
      <pivotArea dataOnly="0" labelOnly="1" fieldPosition="0">
        <references count="2">
          <reference field="5" count="1" selected="0">
            <x v="0"/>
          </reference>
          <reference field="7" count="3">
            <x v="1"/>
            <x v="2"/>
            <x v="3"/>
          </reference>
        </references>
      </pivotArea>
    </format>
    <format dxfId="1">
      <pivotArea dataOnly="0" labelOnly="1" fieldPosition="0">
        <references count="2">
          <reference field="5" count="1" selected="0">
            <x v="1"/>
          </reference>
          <reference field="7" count="3">
            <x v="4"/>
            <x v="5"/>
            <x v="6"/>
          </reference>
        </references>
      </pivotArea>
    </format>
    <format dxfId="0">
      <pivotArea dataOnly="0" labelOnly="1" fieldPosition="0">
        <references count="2">
          <reference field="5" count="1" selected="0">
            <x v="2"/>
          </reference>
          <reference field="7" count="3">
            <x v="7"/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39CD-F9F4-4F9F-8FEF-CE3CC1AEB437}">
  <sheetPr codeName="Лист7"/>
  <dimension ref="A1:K36"/>
  <sheetViews>
    <sheetView tabSelected="1" workbookViewId="0">
      <selection activeCell="B1" sqref="B1"/>
    </sheetView>
  </sheetViews>
  <sheetFormatPr defaultRowHeight="14.4" x14ac:dyDescent="0.3"/>
  <cols>
    <col min="1" max="1" width="10.109375" bestFit="1" customWidth="1"/>
    <col min="2" max="2" width="14.6640625" customWidth="1"/>
    <col min="4" max="4" width="10.109375" bestFit="1" customWidth="1"/>
    <col min="8" max="8" width="10.109375" bestFit="1" customWidth="1"/>
    <col min="9" max="9" width="12.6640625" customWidth="1"/>
    <col min="11" max="11" width="11.109375" customWidth="1"/>
  </cols>
  <sheetData>
    <row r="1" spans="1:11" x14ac:dyDescent="0.3">
      <c r="A1" s="3">
        <v>44927</v>
      </c>
      <c r="B1" s="3">
        <f>IF(A1&lt;=EOMONTH(A1,0)-(5-WEEKDAY(EOMONTH(A1,0),2)+15),EOMONTH(A1,0)-(5-WEEKDAY(EOMONTH(A1,0),2)+15),EOMONTH(A1,0)-(5-WEEKDAY(EOMONTH(A1,0),2)+1))</f>
        <v>44939</v>
      </c>
      <c r="D1" s="3"/>
      <c r="H1" s="3"/>
      <c r="I1" s="3"/>
      <c r="K1" s="3"/>
    </row>
    <row r="2" spans="1:11" x14ac:dyDescent="0.3">
      <c r="A2" s="3">
        <v>44928</v>
      </c>
      <c r="B2" s="3">
        <f>IF(A2&lt;=EOMONTH(A2,0)-(5-WEEKDAY(EOMONTH(A2,0),2)+15),EOMONTH(A2,0)-(5-WEEKDAY(EOMONTH(A2,0),2)+15),EOMONTH(A2,0)-(5-WEEKDAY(EOMONTH(A2,0),2)+1))</f>
        <v>44939</v>
      </c>
    </row>
    <row r="3" spans="1:11" x14ac:dyDescent="0.3">
      <c r="A3" s="3">
        <v>44929</v>
      </c>
      <c r="B3" s="3">
        <f t="shared" ref="B3:B36" si="0">IF(A3&lt;=EOMONTH(A3,0)-(5-WEEKDAY(EOMONTH(A3,0),2)+15),EOMONTH(A3,0)-(5-WEEKDAY(EOMONTH(A3,0),2)+15),EOMONTH(A3,0)-(5-WEEKDAY(EOMONTH(A3,0),2)+1))</f>
        <v>44939</v>
      </c>
    </row>
    <row r="4" spans="1:11" x14ac:dyDescent="0.3">
      <c r="A4" s="3">
        <v>44930</v>
      </c>
      <c r="B4" s="3">
        <f t="shared" si="0"/>
        <v>44939</v>
      </c>
    </row>
    <row r="5" spans="1:11" x14ac:dyDescent="0.3">
      <c r="A5" s="3">
        <v>44931</v>
      </c>
      <c r="B5" s="3">
        <f t="shared" si="0"/>
        <v>44939</v>
      </c>
    </row>
    <row r="6" spans="1:11" x14ac:dyDescent="0.3">
      <c r="A6" s="3">
        <v>44932</v>
      </c>
      <c r="B6" s="3">
        <f t="shared" si="0"/>
        <v>44939</v>
      </c>
    </row>
    <row r="7" spans="1:11" x14ac:dyDescent="0.3">
      <c r="A7" s="3">
        <v>44933</v>
      </c>
      <c r="B7" s="3">
        <f t="shared" si="0"/>
        <v>44939</v>
      </c>
    </row>
    <row r="8" spans="1:11" x14ac:dyDescent="0.3">
      <c r="A8" s="3">
        <v>44934</v>
      </c>
      <c r="B8" s="3">
        <f t="shared" si="0"/>
        <v>44939</v>
      </c>
    </row>
    <row r="9" spans="1:11" x14ac:dyDescent="0.3">
      <c r="A9" s="3">
        <v>44935</v>
      </c>
      <c r="B9" s="3">
        <f t="shared" si="0"/>
        <v>44939</v>
      </c>
    </row>
    <row r="10" spans="1:11" x14ac:dyDescent="0.3">
      <c r="A10" s="3">
        <v>44936</v>
      </c>
      <c r="B10" s="3">
        <f t="shared" si="0"/>
        <v>44939</v>
      </c>
    </row>
    <row r="11" spans="1:11" x14ac:dyDescent="0.3">
      <c r="A11" s="3">
        <v>44937</v>
      </c>
      <c r="B11" s="3">
        <f t="shared" si="0"/>
        <v>44939</v>
      </c>
    </row>
    <row r="12" spans="1:11" x14ac:dyDescent="0.3">
      <c r="A12" s="3">
        <v>44938</v>
      </c>
      <c r="B12" s="3">
        <f t="shared" si="0"/>
        <v>44939</v>
      </c>
    </row>
    <row r="13" spans="1:11" x14ac:dyDescent="0.3">
      <c r="A13" s="33">
        <v>44939</v>
      </c>
      <c r="B13" s="3">
        <f t="shared" si="0"/>
        <v>44939</v>
      </c>
    </row>
    <row r="14" spans="1:11" x14ac:dyDescent="0.3">
      <c r="A14" s="3">
        <v>44940</v>
      </c>
      <c r="B14" s="3">
        <f t="shared" si="0"/>
        <v>44953</v>
      </c>
    </row>
    <row r="15" spans="1:11" x14ac:dyDescent="0.3">
      <c r="A15" s="3">
        <v>44941</v>
      </c>
      <c r="B15" s="3">
        <f t="shared" si="0"/>
        <v>44953</v>
      </c>
    </row>
    <row r="16" spans="1:11" x14ac:dyDescent="0.3">
      <c r="A16" s="3">
        <v>44942</v>
      </c>
      <c r="B16" s="3">
        <f t="shared" si="0"/>
        <v>44953</v>
      </c>
    </row>
    <row r="17" spans="1:2" x14ac:dyDescent="0.3">
      <c r="A17" s="3">
        <v>44943</v>
      </c>
      <c r="B17" s="3">
        <f t="shared" si="0"/>
        <v>44953</v>
      </c>
    </row>
    <row r="18" spans="1:2" x14ac:dyDescent="0.3">
      <c r="A18" s="3">
        <v>44944</v>
      </c>
      <c r="B18" s="3">
        <f t="shared" si="0"/>
        <v>44953</v>
      </c>
    </row>
    <row r="19" spans="1:2" x14ac:dyDescent="0.3">
      <c r="A19" s="3">
        <v>44945</v>
      </c>
      <c r="B19" s="3">
        <f t="shared" si="0"/>
        <v>44953</v>
      </c>
    </row>
    <row r="20" spans="1:2" x14ac:dyDescent="0.3">
      <c r="A20" s="3">
        <v>44946</v>
      </c>
      <c r="B20" s="3">
        <f t="shared" si="0"/>
        <v>44953</v>
      </c>
    </row>
    <row r="21" spans="1:2" x14ac:dyDescent="0.3">
      <c r="A21" s="3">
        <v>44947</v>
      </c>
      <c r="B21" s="3">
        <f t="shared" si="0"/>
        <v>44953</v>
      </c>
    </row>
    <row r="22" spans="1:2" x14ac:dyDescent="0.3">
      <c r="A22" s="3">
        <v>44948</v>
      </c>
      <c r="B22" s="3">
        <f t="shared" si="0"/>
        <v>44953</v>
      </c>
    </row>
    <row r="23" spans="1:2" x14ac:dyDescent="0.3">
      <c r="A23" s="3">
        <v>44949</v>
      </c>
      <c r="B23" s="3">
        <f t="shared" si="0"/>
        <v>44953</v>
      </c>
    </row>
    <row r="24" spans="1:2" x14ac:dyDescent="0.3">
      <c r="A24" s="3">
        <v>44950</v>
      </c>
      <c r="B24" s="3">
        <f t="shared" si="0"/>
        <v>44953</v>
      </c>
    </row>
    <row r="25" spans="1:2" x14ac:dyDescent="0.3">
      <c r="A25" s="3">
        <v>44951</v>
      </c>
      <c r="B25" s="3">
        <f t="shared" si="0"/>
        <v>44953</v>
      </c>
    </row>
    <row r="26" spans="1:2" x14ac:dyDescent="0.3">
      <c r="A26" s="3">
        <v>44952</v>
      </c>
      <c r="B26" s="3">
        <f t="shared" si="0"/>
        <v>44953</v>
      </c>
    </row>
    <row r="27" spans="1:2" x14ac:dyDescent="0.3">
      <c r="A27" s="33">
        <v>44953</v>
      </c>
      <c r="B27" s="3">
        <f t="shared" si="0"/>
        <v>44953</v>
      </c>
    </row>
    <row r="28" spans="1:2" x14ac:dyDescent="0.3">
      <c r="A28" s="3">
        <v>44954</v>
      </c>
      <c r="B28" s="3">
        <f t="shared" si="0"/>
        <v>44953</v>
      </c>
    </row>
    <row r="29" spans="1:2" x14ac:dyDescent="0.3">
      <c r="A29" s="3">
        <v>44955</v>
      </c>
      <c r="B29" s="3">
        <f t="shared" si="0"/>
        <v>44953</v>
      </c>
    </row>
    <row r="30" spans="1:2" x14ac:dyDescent="0.3">
      <c r="A30" s="3">
        <v>44956</v>
      </c>
      <c r="B30" s="3">
        <f t="shared" si="0"/>
        <v>44953</v>
      </c>
    </row>
    <row r="31" spans="1:2" x14ac:dyDescent="0.3">
      <c r="A31" s="3">
        <v>44957</v>
      </c>
      <c r="B31" s="3">
        <f t="shared" si="0"/>
        <v>44953</v>
      </c>
    </row>
    <row r="32" spans="1:2" x14ac:dyDescent="0.3">
      <c r="A32" s="3">
        <v>44958</v>
      </c>
      <c r="B32" s="3">
        <f t="shared" si="0"/>
        <v>44967</v>
      </c>
    </row>
    <row r="33" spans="1:2" x14ac:dyDescent="0.3">
      <c r="A33" s="3">
        <v>44959</v>
      </c>
      <c r="B33" s="3">
        <f t="shared" si="0"/>
        <v>44967</v>
      </c>
    </row>
    <row r="34" spans="1:2" x14ac:dyDescent="0.3">
      <c r="A34" s="3">
        <v>44960</v>
      </c>
      <c r="B34" s="3">
        <f t="shared" si="0"/>
        <v>44967</v>
      </c>
    </row>
    <row r="35" spans="1:2" x14ac:dyDescent="0.3">
      <c r="A35" s="3">
        <v>44961</v>
      </c>
      <c r="B35" s="3">
        <f t="shared" si="0"/>
        <v>44967</v>
      </c>
    </row>
    <row r="36" spans="1:2" x14ac:dyDescent="0.3">
      <c r="A36" s="3">
        <v>44962</v>
      </c>
      <c r="B36" s="3">
        <f t="shared" si="0"/>
        <v>44967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BDBA-C26A-4124-820A-C95B8BB88F7A}">
  <sheetPr codeName="Лист1"/>
  <dimension ref="A3:K10"/>
  <sheetViews>
    <sheetView workbookViewId="0">
      <selection activeCell="B5" sqref="B4:D5"/>
    </sheetView>
  </sheetViews>
  <sheetFormatPr defaultRowHeight="14.4" x14ac:dyDescent="0.3"/>
  <cols>
    <col min="1" max="1" width="19.6640625" bestFit="1" customWidth="1"/>
    <col min="2" max="10" width="9" bestFit="1" customWidth="1"/>
    <col min="11" max="11" width="11.33203125" bestFit="1" customWidth="1"/>
    <col min="12" max="19" width="19.6640625" bestFit="1" customWidth="1"/>
    <col min="20" max="20" width="21.6640625" bestFit="1" customWidth="1"/>
    <col min="21" max="21" width="24.109375" bestFit="1" customWidth="1"/>
  </cols>
  <sheetData>
    <row r="3" spans="1:11" x14ac:dyDescent="0.3">
      <c r="A3" s="1" t="s">
        <v>9</v>
      </c>
      <c r="B3" s="1" t="s">
        <v>2</v>
      </c>
    </row>
    <row r="4" spans="1:11" x14ac:dyDescent="0.3">
      <c r="A4" s="1" t="s">
        <v>7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 t="s">
        <v>8</v>
      </c>
    </row>
    <row r="5" spans="1:11" x14ac:dyDescent="0.3">
      <c r="A5" t="s">
        <v>3</v>
      </c>
      <c r="B5" s="2">
        <v>0.245</v>
      </c>
      <c r="C5" s="2">
        <v>0.66349999999999998</v>
      </c>
      <c r="D5" s="2">
        <v>0.21840000000000001</v>
      </c>
      <c r="E5" s="2">
        <v>0.44730000000000003</v>
      </c>
      <c r="F5" s="2">
        <v>0.317</v>
      </c>
      <c r="G5" s="2">
        <v>0.36299999999999999</v>
      </c>
      <c r="H5" s="2">
        <v>0.35049999999999998</v>
      </c>
      <c r="I5" s="2">
        <v>0.37739999999999996</v>
      </c>
      <c r="J5" s="2">
        <v>0.59250000000000003</v>
      </c>
      <c r="K5" s="2">
        <v>3.5746000000000002</v>
      </c>
    </row>
    <row r="6" spans="1:11" x14ac:dyDescent="0.3">
      <c r="A6" t="s">
        <v>0</v>
      </c>
      <c r="B6" s="2"/>
      <c r="C6" s="2">
        <v>0.25</v>
      </c>
      <c r="D6" s="2"/>
      <c r="E6" s="2"/>
      <c r="F6" s="2"/>
      <c r="G6" s="2"/>
      <c r="H6" s="2"/>
      <c r="I6" s="2"/>
      <c r="J6" s="2"/>
      <c r="K6" s="2">
        <v>0.25</v>
      </c>
    </row>
    <row r="7" spans="1:11" x14ac:dyDescent="0.3">
      <c r="A7" t="s">
        <v>1</v>
      </c>
      <c r="B7" s="2"/>
      <c r="C7" s="2">
        <v>7.959999999999999E-2</v>
      </c>
      <c r="D7" s="2">
        <v>0.2006</v>
      </c>
      <c r="E7" s="2"/>
      <c r="F7" s="2">
        <v>0.17330000000000001</v>
      </c>
      <c r="G7" s="2"/>
      <c r="H7" s="2"/>
      <c r="I7" s="2"/>
      <c r="J7" s="2"/>
      <c r="K7" s="2">
        <v>0.45350000000000001</v>
      </c>
    </row>
    <row r="8" spans="1:11" x14ac:dyDescent="0.3">
      <c r="A8" t="s">
        <v>4</v>
      </c>
      <c r="B8" s="2"/>
      <c r="C8" s="2"/>
      <c r="D8" s="2">
        <v>0.23280000000000001</v>
      </c>
      <c r="E8" s="2">
        <v>0.29199999999999998</v>
      </c>
      <c r="F8" s="2">
        <v>0.80740000000000012</v>
      </c>
      <c r="G8" s="2"/>
      <c r="H8" s="2"/>
      <c r="I8" s="2">
        <v>0.13500000000000001</v>
      </c>
      <c r="J8" s="2"/>
      <c r="K8" s="2">
        <v>1.4672000000000001</v>
      </c>
    </row>
    <row r="9" spans="1:11" x14ac:dyDescent="0.3">
      <c r="A9" t="s">
        <v>10</v>
      </c>
      <c r="B9" s="2">
        <v>1.5257000000000001</v>
      </c>
      <c r="C9" s="2"/>
      <c r="D9" s="2">
        <v>1.4992999999999999</v>
      </c>
      <c r="E9" s="2"/>
      <c r="F9" s="2">
        <v>1.5104000000000002</v>
      </c>
      <c r="G9" s="2"/>
      <c r="H9" s="2">
        <v>0.52229999999999999</v>
      </c>
      <c r="I9" s="2">
        <v>0.92620000000000002</v>
      </c>
      <c r="J9" s="2">
        <v>0.73860000000000003</v>
      </c>
      <c r="K9" s="2">
        <v>6.7225000000000001</v>
      </c>
    </row>
    <row r="10" spans="1:11" x14ac:dyDescent="0.3">
      <c r="A10" t="s">
        <v>8</v>
      </c>
      <c r="B10" s="2">
        <v>1.7707000000000002</v>
      </c>
      <c r="C10" s="2">
        <v>0.99309999999999998</v>
      </c>
      <c r="D10" s="2">
        <v>2.1511</v>
      </c>
      <c r="E10" s="2">
        <v>0.73930000000000007</v>
      </c>
      <c r="F10" s="2">
        <v>2.8081000000000005</v>
      </c>
      <c r="G10" s="2">
        <v>0.36299999999999999</v>
      </c>
      <c r="H10" s="2">
        <v>0.87280000000000002</v>
      </c>
      <c r="I10" s="2">
        <v>1.4386000000000001</v>
      </c>
      <c r="J10" s="2">
        <v>1.3311000000000002</v>
      </c>
      <c r="K10" s="2">
        <v>12.4678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CCF57-2CB5-4564-9DEF-78448DC21522}">
  <sheetPr codeName="Лист2"/>
  <dimension ref="A3:B34"/>
  <sheetViews>
    <sheetView workbookViewId="0">
      <selection activeCell="C5" sqref="C5"/>
    </sheetView>
  </sheetViews>
  <sheetFormatPr defaultRowHeight="14.4" x14ac:dyDescent="0.3"/>
  <cols>
    <col min="1" max="1" width="17" bestFit="1" customWidth="1"/>
    <col min="2" max="2" width="19.6640625" bestFit="1" customWidth="1"/>
  </cols>
  <sheetData>
    <row r="3" spans="1:2" x14ac:dyDescent="0.3">
      <c r="A3" s="1" t="s">
        <v>11</v>
      </c>
      <c r="B3" t="s">
        <v>9</v>
      </c>
    </row>
    <row r="4" spans="1:2" x14ac:dyDescent="0.3">
      <c r="A4" s="4" t="s">
        <v>3</v>
      </c>
      <c r="B4" s="2">
        <v>3.5746000000000002</v>
      </c>
    </row>
    <row r="5" spans="1:2" x14ac:dyDescent="0.3">
      <c r="A5" s="5" t="s">
        <v>13</v>
      </c>
      <c r="B5" s="2">
        <v>0.245</v>
      </c>
    </row>
    <row r="6" spans="1:2" x14ac:dyDescent="0.3">
      <c r="A6" s="5" t="s">
        <v>14</v>
      </c>
      <c r="B6" s="2">
        <v>0.66349999999999998</v>
      </c>
    </row>
    <row r="7" spans="1:2" x14ac:dyDescent="0.3">
      <c r="A7" s="5" t="s">
        <v>15</v>
      </c>
      <c r="B7" s="2">
        <v>0.21840000000000001</v>
      </c>
    </row>
    <row r="8" spans="1:2" x14ac:dyDescent="0.3">
      <c r="A8" s="5" t="s">
        <v>16</v>
      </c>
      <c r="B8" s="2">
        <v>0.44730000000000003</v>
      </c>
    </row>
    <row r="9" spans="1:2" x14ac:dyDescent="0.3">
      <c r="A9" s="5" t="s">
        <v>17</v>
      </c>
      <c r="B9" s="2">
        <v>0.317</v>
      </c>
    </row>
    <row r="10" spans="1:2" x14ac:dyDescent="0.3">
      <c r="A10" s="5" t="s">
        <v>18</v>
      </c>
      <c r="B10" s="2">
        <v>0.36299999999999999</v>
      </c>
    </row>
    <row r="11" spans="1:2" x14ac:dyDescent="0.3">
      <c r="A11" s="5" t="s">
        <v>19</v>
      </c>
      <c r="B11" s="2">
        <v>0.35049999999999998</v>
      </c>
    </row>
    <row r="12" spans="1:2" x14ac:dyDescent="0.3">
      <c r="A12" s="5" t="s">
        <v>20</v>
      </c>
      <c r="B12" s="2">
        <v>0.37739999999999996</v>
      </c>
    </row>
    <row r="13" spans="1:2" x14ac:dyDescent="0.3">
      <c r="A13" s="5" t="s">
        <v>21</v>
      </c>
      <c r="B13" s="2">
        <v>0.59250000000000003</v>
      </c>
    </row>
    <row r="14" spans="1:2" x14ac:dyDescent="0.3">
      <c r="A14" s="4" t="s">
        <v>0</v>
      </c>
      <c r="B14" s="2">
        <v>0.25</v>
      </c>
    </row>
    <row r="15" spans="1:2" x14ac:dyDescent="0.3">
      <c r="A15" s="5" t="s">
        <v>14</v>
      </c>
      <c r="B15" s="2">
        <v>0.25</v>
      </c>
    </row>
    <row r="16" spans="1:2" x14ac:dyDescent="0.3">
      <c r="A16" s="4" t="s">
        <v>1</v>
      </c>
      <c r="B16" s="2">
        <v>0.45350000000000001</v>
      </c>
    </row>
    <row r="17" spans="1:2" x14ac:dyDescent="0.3">
      <c r="A17" s="5" t="s">
        <v>14</v>
      </c>
      <c r="B17" s="2">
        <v>7.959999999999999E-2</v>
      </c>
    </row>
    <row r="18" spans="1:2" x14ac:dyDescent="0.3">
      <c r="A18" s="5" t="s">
        <v>15</v>
      </c>
      <c r="B18" s="2">
        <v>0.2006</v>
      </c>
    </row>
    <row r="19" spans="1:2" x14ac:dyDescent="0.3">
      <c r="A19" s="5" t="s">
        <v>17</v>
      </c>
      <c r="B19" s="2">
        <v>0.17330000000000001</v>
      </c>
    </row>
    <row r="20" spans="1:2" x14ac:dyDescent="0.3">
      <c r="A20" s="4" t="s">
        <v>4</v>
      </c>
      <c r="B20" s="2">
        <v>2.2422</v>
      </c>
    </row>
    <row r="21" spans="1:2" x14ac:dyDescent="0.3">
      <c r="A21" s="5" t="s">
        <v>15</v>
      </c>
      <c r="B21" s="2">
        <v>0.23280000000000001</v>
      </c>
    </row>
    <row r="22" spans="1:2" x14ac:dyDescent="0.3">
      <c r="A22" s="5" t="s">
        <v>16</v>
      </c>
      <c r="B22" s="2">
        <v>0.29199999999999998</v>
      </c>
    </row>
    <row r="23" spans="1:2" x14ac:dyDescent="0.3">
      <c r="A23" s="5" t="s">
        <v>17</v>
      </c>
      <c r="B23" s="2">
        <v>0.80740000000000012</v>
      </c>
    </row>
    <row r="24" spans="1:2" x14ac:dyDescent="0.3">
      <c r="A24" s="5" t="s">
        <v>18</v>
      </c>
      <c r="B24" s="2">
        <v>0.2286</v>
      </c>
    </row>
    <row r="25" spans="1:2" x14ac:dyDescent="0.3">
      <c r="A25" s="5" t="s">
        <v>20</v>
      </c>
      <c r="B25" s="2">
        <v>0.28239999999999998</v>
      </c>
    </row>
    <row r="26" spans="1:2" x14ac:dyDescent="0.3">
      <c r="A26" s="5" t="s">
        <v>21</v>
      </c>
      <c r="B26" s="2">
        <v>0.39900000000000002</v>
      </c>
    </row>
    <row r="27" spans="1:2" x14ac:dyDescent="0.3">
      <c r="A27" s="4" t="s">
        <v>10</v>
      </c>
      <c r="B27" s="2">
        <v>6.7225000000000001</v>
      </c>
    </row>
    <row r="28" spans="1:2" x14ac:dyDescent="0.3">
      <c r="A28" s="5" t="s">
        <v>13</v>
      </c>
      <c r="B28" s="2">
        <v>1.5257000000000001</v>
      </c>
    </row>
    <row r="29" spans="1:2" x14ac:dyDescent="0.3">
      <c r="A29" s="5" t="s">
        <v>15</v>
      </c>
      <c r="B29" s="2">
        <v>1.4992999999999999</v>
      </c>
    </row>
    <row r="30" spans="1:2" x14ac:dyDescent="0.3">
      <c r="A30" s="5" t="s">
        <v>17</v>
      </c>
      <c r="B30" s="2">
        <v>1.5104000000000002</v>
      </c>
    </row>
    <row r="31" spans="1:2" x14ac:dyDescent="0.3">
      <c r="A31" s="5" t="s">
        <v>19</v>
      </c>
      <c r="B31" s="2">
        <v>0.52229999999999999</v>
      </c>
    </row>
    <row r="32" spans="1:2" x14ac:dyDescent="0.3">
      <c r="A32" s="5" t="s">
        <v>20</v>
      </c>
      <c r="B32" s="2">
        <v>0.92620000000000002</v>
      </c>
    </row>
    <row r="33" spans="1:2" x14ac:dyDescent="0.3">
      <c r="A33" s="5" t="s">
        <v>21</v>
      </c>
      <c r="B33" s="2">
        <v>0.73860000000000003</v>
      </c>
    </row>
    <row r="34" spans="1:2" x14ac:dyDescent="0.3">
      <c r="A34" s="4" t="s">
        <v>8</v>
      </c>
      <c r="B34">
        <v>13.242800000000001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3CA7-CC69-4572-BFCE-C9488D41FFE6}">
  <sheetPr codeName="Лист3">
    <pageSetUpPr fitToPage="1"/>
  </sheetPr>
  <dimension ref="A3:N11"/>
  <sheetViews>
    <sheetView workbookViewId="0">
      <selection activeCell="A5" sqref="A5:N10"/>
    </sheetView>
  </sheetViews>
  <sheetFormatPr defaultRowHeight="14.4" x14ac:dyDescent="0.3"/>
  <cols>
    <col min="1" max="1" width="19.6640625" bestFit="1" customWidth="1"/>
    <col min="2" max="14" width="7.77734375" customWidth="1"/>
    <col min="15" max="15" width="14.6640625" customWidth="1"/>
  </cols>
  <sheetData>
    <row r="3" spans="1:14" x14ac:dyDescent="0.3">
      <c r="A3" s="1" t="s">
        <v>9</v>
      </c>
      <c r="B3" s="1" t="s">
        <v>26</v>
      </c>
    </row>
    <row r="4" spans="1:14" x14ac:dyDescent="0.3">
      <c r="B4">
        <v>1</v>
      </c>
      <c r="E4" s="8" t="s">
        <v>23</v>
      </c>
      <c r="F4">
        <v>2</v>
      </c>
      <c r="I4" s="8" t="s">
        <v>24</v>
      </c>
      <c r="J4">
        <v>3</v>
      </c>
      <c r="M4" s="8" t="s">
        <v>25</v>
      </c>
      <c r="N4" s="8" t="s">
        <v>8</v>
      </c>
    </row>
    <row r="5" spans="1:14" s="8" customFormat="1" x14ac:dyDescent="0.3">
      <c r="A5" s="7" t="s">
        <v>11</v>
      </c>
      <c r="B5" s="8" t="s">
        <v>13</v>
      </c>
      <c r="C5" s="8" t="s">
        <v>14</v>
      </c>
      <c r="D5" s="8" t="s">
        <v>15</v>
      </c>
      <c r="F5" s="8" t="s">
        <v>16</v>
      </c>
      <c r="G5" s="8" t="s">
        <v>17</v>
      </c>
      <c r="H5" s="8" t="s">
        <v>18</v>
      </c>
      <c r="J5" s="8" t="s">
        <v>19</v>
      </c>
      <c r="K5" s="8" t="s">
        <v>20</v>
      </c>
      <c r="L5" s="8" t="s">
        <v>21</v>
      </c>
    </row>
    <row r="6" spans="1:14" x14ac:dyDescent="0.3">
      <c r="A6" s="4" t="s">
        <v>3</v>
      </c>
      <c r="B6" s="2">
        <v>0.245</v>
      </c>
      <c r="C6" s="2">
        <v>0.66349999999999998</v>
      </c>
      <c r="D6" s="2">
        <v>0.21840000000000001</v>
      </c>
      <c r="E6" s="2">
        <v>1.1269</v>
      </c>
      <c r="F6" s="2">
        <v>0.44730000000000003</v>
      </c>
      <c r="G6" s="2">
        <v>0.317</v>
      </c>
      <c r="H6" s="2">
        <v>0.36299999999999999</v>
      </c>
      <c r="I6" s="2">
        <v>1.1273</v>
      </c>
      <c r="J6" s="2">
        <v>0.35049999999999998</v>
      </c>
      <c r="K6" s="2">
        <v>0.37739999999999996</v>
      </c>
      <c r="L6" s="2">
        <v>0.59250000000000003</v>
      </c>
      <c r="M6" s="2">
        <v>1.3204</v>
      </c>
      <c r="N6" s="2">
        <v>3.5746000000000002</v>
      </c>
    </row>
    <row r="7" spans="1:14" x14ac:dyDescent="0.3">
      <c r="A7" s="4" t="s">
        <v>0</v>
      </c>
      <c r="B7" s="2"/>
      <c r="C7" s="2">
        <v>0.25</v>
      </c>
      <c r="D7" s="2"/>
      <c r="E7" s="2">
        <v>0.25</v>
      </c>
      <c r="F7" s="2"/>
      <c r="G7" s="2"/>
      <c r="H7" s="2">
        <v>0.1389</v>
      </c>
      <c r="I7" s="2">
        <v>0.1389</v>
      </c>
      <c r="J7" s="2">
        <v>0.14699999999999999</v>
      </c>
      <c r="K7" s="2">
        <v>0.10750000000000001</v>
      </c>
      <c r="L7" s="2"/>
      <c r="M7" s="2">
        <v>0.2545</v>
      </c>
      <c r="N7" s="2">
        <v>0.64340000000000008</v>
      </c>
    </row>
    <row r="8" spans="1:14" x14ac:dyDescent="0.3">
      <c r="A8" s="4" t="s">
        <v>1</v>
      </c>
      <c r="B8" s="2"/>
      <c r="C8" s="2">
        <v>7.959999999999999E-2</v>
      </c>
      <c r="D8" s="2">
        <v>0.2006</v>
      </c>
      <c r="E8" s="2">
        <v>0.2802</v>
      </c>
      <c r="F8" s="2"/>
      <c r="G8" s="2">
        <v>0.17330000000000001</v>
      </c>
      <c r="H8" s="2"/>
      <c r="I8" s="2">
        <v>0.17330000000000001</v>
      </c>
      <c r="J8" s="2"/>
      <c r="K8" s="2">
        <v>0.1</v>
      </c>
      <c r="L8" s="2">
        <v>4.8600000000000004E-2</v>
      </c>
      <c r="M8" s="2">
        <v>0.14860000000000001</v>
      </c>
      <c r="N8" s="2">
        <v>0.60209999999999997</v>
      </c>
    </row>
    <row r="9" spans="1:14" x14ac:dyDescent="0.3">
      <c r="A9" s="4" t="s">
        <v>4</v>
      </c>
      <c r="B9" s="2"/>
      <c r="C9" s="2"/>
      <c r="D9" s="2">
        <v>0.23280000000000001</v>
      </c>
      <c r="E9" s="2">
        <v>0.23280000000000001</v>
      </c>
      <c r="F9" s="2">
        <v>0.29199999999999998</v>
      </c>
      <c r="G9" s="2">
        <v>0.80740000000000012</v>
      </c>
      <c r="H9" s="2">
        <v>0.2286</v>
      </c>
      <c r="I9" s="2">
        <v>1.3280000000000001</v>
      </c>
      <c r="J9" s="2"/>
      <c r="K9" s="2">
        <v>0.28239999999999998</v>
      </c>
      <c r="L9" s="2">
        <v>0.39900000000000002</v>
      </c>
      <c r="M9" s="2">
        <v>0.68140000000000001</v>
      </c>
      <c r="N9" s="2">
        <v>2.2422</v>
      </c>
    </row>
    <row r="10" spans="1:14" x14ac:dyDescent="0.3">
      <c r="A10" s="4" t="s">
        <v>10</v>
      </c>
      <c r="B10" s="2">
        <v>1.5257000000000001</v>
      </c>
      <c r="C10" s="2"/>
      <c r="D10" s="2">
        <v>1.4992999999999999</v>
      </c>
      <c r="E10" s="2">
        <v>3.0249999999999999</v>
      </c>
      <c r="F10" s="2"/>
      <c r="G10" s="2">
        <v>1.5104000000000002</v>
      </c>
      <c r="H10" s="2"/>
      <c r="I10" s="2">
        <v>1.5104000000000002</v>
      </c>
      <c r="J10" s="2">
        <v>0.52229999999999999</v>
      </c>
      <c r="K10" s="2">
        <v>0.92620000000000002</v>
      </c>
      <c r="L10" s="2">
        <v>0.73860000000000003</v>
      </c>
      <c r="M10" s="2">
        <v>2.1871</v>
      </c>
      <c r="N10" s="2">
        <v>6.7225000000000001</v>
      </c>
    </row>
    <row r="11" spans="1:14" x14ac:dyDescent="0.3">
      <c r="A11" s="4" t="s">
        <v>8</v>
      </c>
      <c r="B11" s="2">
        <v>1.7707000000000002</v>
      </c>
      <c r="C11" s="2">
        <v>0.99309999999999998</v>
      </c>
      <c r="D11" s="2">
        <v>2.1511</v>
      </c>
      <c r="E11" s="2">
        <v>4.9148999999999994</v>
      </c>
      <c r="F11" s="2">
        <v>0.73930000000000007</v>
      </c>
      <c r="G11" s="2">
        <v>2.8081000000000005</v>
      </c>
      <c r="H11" s="2">
        <v>0.73050000000000004</v>
      </c>
      <c r="I11" s="2">
        <v>4.2779000000000007</v>
      </c>
      <c r="J11" s="2">
        <v>1.0198</v>
      </c>
      <c r="K11" s="2">
        <v>1.7934999999999999</v>
      </c>
      <c r="L11" s="2">
        <v>1.7787000000000002</v>
      </c>
      <c r="M11" s="2">
        <v>4.5920000000000005</v>
      </c>
      <c r="N11" s="2">
        <v>13.784800000000001</v>
      </c>
    </row>
  </sheetData>
  <pageMargins left="0.70866141732283472" right="0.51181102362204722" top="0.15748031496062992" bottom="0.55118110236220474" header="0.31496062992125984" footer="0.31496062992125984"/>
  <pageSetup paperSize="9" scale="9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A2AA3-2277-49B4-8419-1EA39AD6DD2E}">
  <sheetPr codeName="Лист4"/>
  <dimension ref="A1:M39"/>
  <sheetViews>
    <sheetView workbookViewId="0">
      <selection activeCell="F28" sqref="F28:G35"/>
    </sheetView>
  </sheetViews>
  <sheetFormatPr defaultRowHeight="14.4" x14ac:dyDescent="0.3"/>
  <cols>
    <col min="1" max="1" width="17.77734375" customWidth="1"/>
  </cols>
  <sheetData>
    <row r="1" spans="1:13" x14ac:dyDescent="0.3">
      <c r="A1" s="9" t="s">
        <v>11</v>
      </c>
      <c r="B1" s="10" t="s">
        <v>13</v>
      </c>
      <c r="C1" s="10"/>
      <c r="D1" s="10"/>
      <c r="E1" s="10" t="s">
        <v>14</v>
      </c>
      <c r="F1" s="10"/>
      <c r="G1" s="10"/>
      <c r="H1" s="10" t="s">
        <v>15</v>
      </c>
      <c r="I1" s="10"/>
      <c r="J1" s="10"/>
      <c r="K1" s="11" t="s">
        <v>32</v>
      </c>
      <c r="L1" s="11"/>
      <c r="M1" s="11"/>
    </row>
    <row r="2" spans="1:13" x14ac:dyDescent="0.3">
      <c r="A2" s="12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4"/>
      <c r="L2" s="14"/>
      <c r="M2" s="14"/>
    </row>
    <row r="3" spans="1:13" x14ac:dyDescent="0.3">
      <c r="A3" s="12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  <c r="M3" s="14"/>
    </row>
    <row r="4" spans="1:13" x14ac:dyDescent="0.3">
      <c r="A4" s="12" t="s">
        <v>31</v>
      </c>
      <c r="B4" s="13"/>
      <c r="C4" s="13"/>
      <c r="D4" s="13"/>
      <c r="E4" s="13"/>
      <c r="F4" s="13"/>
      <c r="G4" s="13"/>
      <c r="H4" s="13"/>
      <c r="I4" s="13"/>
      <c r="J4" s="13"/>
      <c r="K4" s="14"/>
      <c r="L4" s="14"/>
      <c r="M4" s="14"/>
    </row>
    <row r="5" spans="1:13" x14ac:dyDescent="0.3">
      <c r="A5" s="12" t="s">
        <v>29</v>
      </c>
      <c r="B5" s="13"/>
      <c r="C5" s="13"/>
      <c r="D5" s="13"/>
      <c r="E5" s="13"/>
      <c r="F5" s="13"/>
      <c r="G5" s="13"/>
      <c r="H5" s="13"/>
      <c r="I5" s="13"/>
      <c r="J5" s="13"/>
      <c r="K5" s="14"/>
      <c r="L5" s="14"/>
      <c r="M5" s="14"/>
    </row>
    <row r="6" spans="1:13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4"/>
      <c r="L6" s="14"/>
      <c r="M6" s="14"/>
    </row>
    <row r="7" spans="1:13" x14ac:dyDescent="0.3">
      <c r="A7" s="15" t="s">
        <v>37</v>
      </c>
      <c r="B7" s="16"/>
      <c r="C7" s="16"/>
      <c r="D7" s="16"/>
      <c r="E7" s="16"/>
      <c r="F7" s="16"/>
      <c r="G7" s="16"/>
      <c r="H7" s="16"/>
      <c r="I7" s="16"/>
      <c r="J7" s="16"/>
      <c r="K7" s="14"/>
      <c r="L7" s="14"/>
      <c r="M7" s="14"/>
    </row>
    <row r="8" spans="1:13" x14ac:dyDescent="0.3">
      <c r="A8" s="19" t="s">
        <v>27</v>
      </c>
      <c r="B8" s="16"/>
      <c r="C8" s="16"/>
      <c r="D8" s="16"/>
      <c r="E8" s="16"/>
      <c r="F8" s="16"/>
      <c r="G8" s="16"/>
      <c r="H8" s="16"/>
      <c r="I8" s="16"/>
      <c r="J8" s="16"/>
      <c r="K8" s="14"/>
      <c r="L8" s="14"/>
      <c r="M8" s="14"/>
    </row>
    <row r="10" spans="1:13" x14ac:dyDescent="0.3">
      <c r="A10" s="9" t="s">
        <v>11</v>
      </c>
      <c r="B10" s="10" t="s">
        <v>16</v>
      </c>
      <c r="C10" s="10"/>
      <c r="D10" s="10"/>
      <c r="E10" s="10" t="s">
        <v>17</v>
      </c>
      <c r="F10" s="10"/>
      <c r="G10" s="10"/>
      <c r="H10" s="10" t="s">
        <v>18</v>
      </c>
      <c r="I10" s="10"/>
      <c r="J10" s="10"/>
      <c r="K10" s="11" t="s">
        <v>33</v>
      </c>
      <c r="L10" s="11"/>
      <c r="M10" s="11"/>
    </row>
    <row r="11" spans="1:13" x14ac:dyDescent="0.3">
      <c r="A11" s="12" t="s">
        <v>3</v>
      </c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4"/>
      <c r="M11" s="14"/>
    </row>
    <row r="12" spans="1:13" x14ac:dyDescent="0.3">
      <c r="A12" s="12" t="s">
        <v>28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  <c r="L12" s="14"/>
      <c r="M12" s="14"/>
    </row>
    <row r="13" spans="1:13" x14ac:dyDescent="0.3">
      <c r="A13" s="12" t="s">
        <v>31</v>
      </c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4"/>
      <c r="M13" s="14"/>
    </row>
    <row r="14" spans="1:13" x14ac:dyDescent="0.3">
      <c r="A14" s="12" t="s">
        <v>29</v>
      </c>
      <c r="B14" s="13"/>
      <c r="C14" s="13"/>
      <c r="D14" s="13"/>
      <c r="E14" s="13"/>
      <c r="F14" s="13"/>
      <c r="G14" s="13"/>
      <c r="H14" s="13"/>
      <c r="I14" s="13"/>
      <c r="J14" s="13"/>
      <c r="K14" s="14"/>
      <c r="L14" s="14"/>
      <c r="M14" s="14"/>
    </row>
    <row r="15" spans="1:13" x14ac:dyDescent="0.3">
      <c r="A15" s="12" t="s">
        <v>30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4"/>
      <c r="M15" s="14"/>
    </row>
    <row r="16" spans="1:13" x14ac:dyDescent="0.3">
      <c r="A16" s="15" t="s">
        <v>37</v>
      </c>
      <c r="B16" s="16"/>
      <c r="C16" s="16"/>
      <c r="D16" s="16"/>
      <c r="E16" s="16"/>
      <c r="F16" s="16"/>
      <c r="G16" s="16"/>
      <c r="H16" s="16"/>
      <c r="I16" s="16"/>
      <c r="J16" s="16"/>
      <c r="K16" s="14"/>
      <c r="L16" s="14"/>
      <c r="M16" s="14"/>
    </row>
    <row r="17" spans="1:13" x14ac:dyDescent="0.3">
      <c r="A17" s="19" t="s">
        <v>27</v>
      </c>
      <c r="B17" s="16"/>
      <c r="C17" s="16"/>
      <c r="D17" s="16"/>
      <c r="E17" s="16"/>
      <c r="F17" s="16"/>
      <c r="G17" s="16"/>
      <c r="H17" s="16"/>
      <c r="I17" s="16"/>
      <c r="J17" s="16"/>
      <c r="K17" s="14"/>
      <c r="L17" s="14"/>
      <c r="M17" s="14"/>
    </row>
    <row r="19" spans="1:13" x14ac:dyDescent="0.3">
      <c r="A19" s="9" t="s">
        <v>11</v>
      </c>
      <c r="B19" s="10" t="s">
        <v>19</v>
      </c>
      <c r="C19" s="10"/>
      <c r="D19" s="10"/>
      <c r="E19" s="10" t="s">
        <v>20</v>
      </c>
      <c r="F19" s="10"/>
      <c r="G19" s="10"/>
      <c r="H19" s="10" t="s">
        <v>21</v>
      </c>
      <c r="I19" s="10"/>
      <c r="J19" s="10"/>
      <c r="K19" s="11" t="s">
        <v>34</v>
      </c>
      <c r="L19" s="11"/>
      <c r="M19" s="11"/>
    </row>
    <row r="20" spans="1:13" x14ac:dyDescent="0.3">
      <c r="A20" s="12" t="s">
        <v>3</v>
      </c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4"/>
      <c r="M20" s="14"/>
    </row>
    <row r="21" spans="1:13" x14ac:dyDescent="0.3">
      <c r="A21" s="12" t="s">
        <v>28</v>
      </c>
      <c r="B21" s="13"/>
      <c r="C21" s="13"/>
      <c r="D21" s="13"/>
      <c r="E21" s="13"/>
      <c r="F21" s="13"/>
      <c r="G21" s="13"/>
      <c r="H21" s="13"/>
      <c r="I21" s="13"/>
      <c r="J21" s="13"/>
      <c r="K21" s="14"/>
      <c r="L21" s="14"/>
      <c r="M21" s="14"/>
    </row>
    <row r="22" spans="1:13" x14ac:dyDescent="0.3">
      <c r="A22" s="12" t="s">
        <v>31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14"/>
    </row>
    <row r="23" spans="1:13" x14ac:dyDescent="0.3">
      <c r="A23" s="12" t="s">
        <v>29</v>
      </c>
      <c r="B23" s="13"/>
      <c r="C23" s="13"/>
      <c r="D23" s="13"/>
      <c r="E23" s="13"/>
      <c r="F23" s="13"/>
      <c r="G23" s="13"/>
      <c r="H23" s="13"/>
      <c r="I23" s="13"/>
      <c r="J23" s="13"/>
      <c r="K23" s="14"/>
      <c r="L23" s="14"/>
      <c r="M23" s="14"/>
    </row>
    <row r="24" spans="1:13" x14ac:dyDescent="0.3">
      <c r="A24" s="12" t="s">
        <v>30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4"/>
      <c r="M24" s="14"/>
    </row>
    <row r="25" spans="1:13" x14ac:dyDescent="0.3">
      <c r="A25" s="15" t="s">
        <v>37</v>
      </c>
      <c r="B25" s="16"/>
      <c r="C25" s="16"/>
      <c r="D25" s="16"/>
      <c r="E25" s="16"/>
      <c r="F25" s="16"/>
      <c r="G25" s="16"/>
      <c r="H25" s="16"/>
      <c r="I25" s="16"/>
      <c r="J25" s="16"/>
      <c r="K25" s="14"/>
      <c r="L25" s="14"/>
      <c r="M25" s="14"/>
    </row>
    <row r="26" spans="1:13" x14ac:dyDescent="0.3">
      <c r="A26" s="19" t="s">
        <v>27</v>
      </c>
      <c r="B26" s="16"/>
      <c r="C26" s="16"/>
      <c r="D26" s="16"/>
      <c r="E26" s="16"/>
      <c r="F26" s="16"/>
      <c r="G26" s="16"/>
      <c r="H26" s="16"/>
      <c r="I26" s="16"/>
      <c r="J26" s="16"/>
      <c r="K26" s="14"/>
      <c r="L26" s="14"/>
      <c r="M26" s="14"/>
    </row>
    <row r="27" spans="1:13" ht="15" thickBot="1" x14ac:dyDescent="0.35"/>
    <row r="28" spans="1:13" x14ac:dyDescent="0.3">
      <c r="A28" s="9" t="s">
        <v>11</v>
      </c>
      <c r="B28" s="11" t="s">
        <v>35</v>
      </c>
      <c r="C28" s="11"/>
      <c r="D28" s="11"/>
      <c r="F28" s="28" t="s">
        <v>11</v>
      </c>
      <c r="G28" s="29"/>
      <c r="H28" s="20" t="s">
        <v>36</v>
      </c>
      <c r="I28" s="21"/>
      <c r="J28" s="22"/>
      <c r="K28" s="20" t="s">
        <v>38</v>
      </c>
      <c r="L28" s="21"/>
      <c r="M28" s="22"/>
    </row>
    <row r="29" spans="1:13" x14ac:dyDescent="0.3">
      <c r="A29" s="12" t="s">
        <v>3</v>
      </c>
      <c r="B29" s="14"/>
      <c r="C29" s="14"/>
      <c r="D29" s="14"/>
      <c r="F29" s="30" t="s">
        <v>3</v>
      </c>
      <c r="G29" s="31"/>
      <c r="H29" s="23"/>
      <c r="I29" s="14"/>
      <c r="J29" s="24"/>
      <c r="K29" s="23"/>
      <c r="L29" s="14"/>
      <c r="M29" s="24"/>
    </row>
    <row r="30" spans="1:13" x14ac:dyDescent="0.3">
      <c r="A30" s="12" t="s">
        <v>28</v>
      </c>
      <c r="B30" s="14"/>
      <c r="C30" s="14"/>
      <c r="D30" s="14"/>
      <c r="F30" s="30" t="s">
        <v>28</v>
      </c>
      <c r="G30" s="31"/>
      <c r="H30" s="23"/>
      <c r="I30" s="14"/>
      <c r="J30" s="24"/>
      <c r="K30" s="23"/>
      <c r="L30" s="14"/>
      <c r="M30" s="24"/>
    </row>
    <row r="31" spans="1:13" x14ac:dyDescent="0.3">
      <c r="A31" s="12" t="s">
        <v>31</v>
      </c>
      <c r="B31" s="14"/>
      <c r="C31" s="14"/>
      <c r="D31" s="14"/>
      <c r="F31" s="30" t="s">
        <v>31</v>
      </c>
      <c r="G31" s="31"/>
      <c r="H31" s="23"/>
      <c r="I31" s="14"/>
      <c r="J31" s="24"/>
      <c r="K31" s="23"/>
      <c r="L31" s="14"/>
      <c r="M31" s="24"/>
    </row>
    <row r="32" spans="1:13" x14ac:dyDescent="0.3">
      <c r="A32" s="12" t="s">
        <v>29</v>
      </c>
      <c r="B32" s="14"/>
      <c r="C32" s="14"/>
      <c r="D32" s="14"/>
      <c r="E32" s="17"/>
      <c r="F32" s="30" t="s">
        <v>29</v>
      </c>
      <c r="G32" s="31"/>
      <c r="H32" s="23"/>
      <c r="I32" s="14"/>
      <c r="J32" s="24"/>
      <c r="K32" s="23"/>
      <c r="L32" s="14"/>
      <c r="M32" s="24"/>
    </row>
    <row r="33" spans="1:13" x14ac:dyDescent="0.3">
      <c r="A33" s="12" t="s">
        <v>30</v>
      </c>
      <c r="B33" s="14"/>
      <c r="C33" s="14"/>
      <c r="D33" s="14"/>
      <c r="E33" s="17"/>
      <c r="F33" s="30" t="s">
        <v>30</v>
      </c>
      <c r="G33" s="31"/>
      <c r="H33" s="23"/>
      <c r="I33" s="14"/>
      <c r="J33" s="24"/>
      <c r="K33" s="23"/>
      <c r="L33" s="14"/>
      <c r="M33" s="24"/>
    </row>
    <row r="34" spans="1:13" x14ac:dyDescent="0.3">
      <c r="A34" s="15" t="s">
        <v>37</v>
      </c>
      <c r="B34" s="14"/>
      <c r="C34" s="14"/>
      <c r="D34" s="14"/>
      <c r="E34" s="17"/>
      <c r="F34" s="18" t="s">
        <v>37</v>
      </c>
      <c r="G34" s="32"/>
      <c r="H34" s="23"/>
      <c r="I34" s="14"/>
      <c r="J34" s="24"/>
      <c r="K34" s="23"/>
      <c r="L34" s="14"/>
      <c r="M34" s="24"/>
    </row>
    <row r="35" spans="1:13" ht="15" thickBot="1" x14ac:dyDescent="0.35">
      <c r="A35" s="19" t="s">
        <v>27</v>
      </c>
      <c r="B35" s="14"/>
      <c r="C35" s="14"/>
      <c r="D35" s="14"/>
      <c r="E35" s="17"/>
      <c r="F35" s="18" t="s">
        <v>27</v>
      </c>
      <c r="G35" s="32"/>
      <c r="H35" s="25"/>
      <c r="I35" s="26"/>
      <c r="J35" s="27"/>
      <c r="K35" s="25"/>
      <c r="L35" s="26"/>
      <c r="M35" s="27"/>
    </row>
    <row r="36" spans="1:13" x14ac:dyDescent="0.3">
      <c r="E36" s="17"/>
      <c r="F36" s="17"/>
      <c r="G36" s="17"/>
      <c r="H36" s="17"/>
    </row>
    <row r="37" spans="1:13" x14ac:dyDescent="0.3">
      <c r="E37" s="17"/>
      <c r="F37" s="17"/>
      <c r="G37" s="17"/>
      <c r="H37" s="17"/>
    </row>
    <row r="38" spans="1:13" x14ac:dyDescent="0.3">
      <c r="E38" s="17"/>
      <c r="F38" s="17"/>
      <c r="G38" s="17"/>
      <c r="H38" s="17"/>
    </row>
    <row r="39" spans="1:13" x14ac:dyDescent="0.3">
      <c r="E39" s="17"/>
      <c r="F39" s="17"/>
      <c r="G39" s="17"/>
      <c r="H39" s="17"/>
    </row>
  </sheetData>
  <mergeCells count="23">
    <mergeCell ref="F33:G33"/>
    <mergeCell ref="F34:G34"/>
    <mergeCell ref="F35:G35"/>
    <mergeCell ref="K28:M28"/>
    <mergeCell ref="F28:G28"/>
    <mergeCell ref="F29:G29"/>
    <mergeCell ref="F30:G30"/>
    <mergeCell ref="F31:G31"/>
    <mergeCell ref="F32:G32"/>
    <mergeCell ref="B28:D28"/>
    <mergeCell ref="H28:J28"/>
    <mergeCell ref="B10:D10"/>
    <mergeCell ref="E10:G10"/>
    <mergeCell ref="H10:J10"/>
    <mergeCell ref="K10:M10"/>
    <mergeCell ref="B19:D19"/>
    <mergeCell ref="E19:G19"/>
    <mergeCell ref="H19:J19"/>
    <mergeCell ref="K19:M19"/>
    <mergeCell ref="B1:D1"/>
    <mergeCell ref="E1:G1"/>
    <mergeCell ref="H1:J1"/>
    <mergeCell ref="K1:M1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A8C2-298D-4178-8607-1F8C0480CBD2}">
  <sheetPr codeName="Лист5"/>
  <dimension ref="A1:F44"/>
  <sheetViews>
    <sheetView workbookViewId="0">
      <selection activeCell="B7" sqref="B7"/>
    </sheetView>
  </sheetViews>
  <sheetFormatPr defaultRowHeight="14.4" x14ac:dyDescent="0.3"/>
  <cols>
    <col min="1" max="1" width="10.109375" bestFit="1" customWidth="1"/>
  </cols>
  <sheetData>
    <row r="1" spans="1:6" x14ac:dyDescent="0.3">
      <c r="A1" t="s">
        <v>12</v>
      </c>
      <c r="B1" t="s">
        <v>2</v>
      </c>
      <c r="C1" t="s">
        <v>5</v>
      </c>
      <c r="D1" t="s">
        <v>6</v>
      </c>
      <c r="E1" t="s">
        <v>7</v>
      </c>
      <c r="F1" t="s">
        <v>22</v>
      </c>
    </row>
    <row r="2" spans="1:6" x14ac:dyDescent="0.3">
      <c r="A2" s="3">
        <f t="shared" ref="A2:A23" si="0">DATE(2023,B2,1)</f>
        <v>44958</v>
      </c>
      <c r="B2">
        <v>2</v>
      </c>
      <c r="C2">
        <v>79.599999999999994</v>
      </c>
      <c r="D2">
        <f>C2/1000</f>
        <v>7.959999999999999E-2</v>
      </c>
      <c r="E2" t="s">
        <v>1</v>
      </c>
      <c r="F2" s="6">
        <f>INT((MONTH(A2)+2)/3)</f>
        <v>1</v>
      </c>
    </row>
    <row r="3" spans="1:6" x14ac:dyDescent="0.3">
      <c r="A3" s="3">
        <f t="shared" si="0"/>
        <v>44986</v>
      </c>
      <c r="B3">
        <v>3</v>
      </c>
      <c r="C3">
        <v>200.6</v>
      </c>
      <c r="D3">
        <f t="shared" ref="D3:D44" si="1">C3/1000</f>
        <v>0.2006</v>
      </c>
      <c r="E3" t="s">
        <v>1</v>
      </c>
      <c r="F3" s="6">
        <f t="shared" ref="F3:F44" si="2">INT((MONTH(A3)+2)/3)</f>
        <v>1</v>
      </c>
    </row>
    <row r="4" spans="1:6" x14ac:dyDescent="0.3">
      <c r="A4" s="3">
        <f t="shared" si="0"/>
        <v>45047</v>
      </c>
      <c r="B4">
        <v>5</v>
      </c>
      <c r="C4">
        <v>96.2</v>
      </c>
      <c r="D4">
        <f t="shared" si="1"/>
        <v>9.6200000000000008E-2</v>
      </c>
      <c r="E4" t="s">
        <v>1</v>
      </c>
      <c r="F4" s="6">
        <f t="shared" si="2"/>
        <v>2</v>
      </c>
    </row>
    <row r="5" spans="1:6" x14ac:dyDescent="0.3">
      <c r="A5" s="3">
        <f t="shared" si="0"/>
        <v>45047</v>
      </c>
      <c r="B5">
        <v>5</v>
      </c>
      <c r="C5">
        <v>77.099999999999994</v>
      </c>
      <c r="D5">
        <f t="shared" si="1"/>
        <v>7.7099999999999988E-2</v>
      </c>
      <c r="E5" t="s">
        <v>1</v>
      </c>
      <c r="F5" s="6">
        <f t="shared" si="2"/>
        <v>2</v>
      </c>
    </row>
    <row r="6" spans="1:6" x14ac:dyDescent="0.3">
      <c r="A6" s="3">
        <f t="shared" si="0"/>
        <v>45139</v>
      </c>
      <c r="B6">
        <v>8</v>
      </c>
      <c r="C6">
        <v>100</v>
      </c>
      <c r="D6">
        <f t="shared" si="1"/>
        <v>0.1</v>
      </c>
      <c r="E6" t="s">
        <v>1</v>
      </c>
      <c r="F6" s="6">
        <f t="shared" si="2"/>
        <v>3</v>
      </c>
    </row>
    <row r="7" spans="1:6" x14ac:dyDescent="0.3">
      <c r="A7" s="3">
        <f t="shared" si="0"/>
        <v>45170</v>
      </c>
      <c r="B7">
        <v>9</v>
      </c>
      <c r="C7">
        <v>48.6</v>
      </c>
      <c r="D7">
        <f t="shared" si="1"/>
        <v>4.8600000000000004E-2</v>
      </c>
      <c r="E7" t="s">
        <v>1</v>
      </c>
      <c r="F7" s="6">
        <f t="shared" si="2"/>
        <v>3</v>
      </c>
    </row>
    <row r="8" spans="1:6" x14ac:dyDescent="0.3">
      <c r="A8" s="3">
        <f t="shared" si="0"/>
        <v>44927</v>
      </c>
      <c r="B8">
        <v>1</v>
      </c>
      <c r="C8">
        <v>245</v>
      </c>
      <c r="D8">
        <f t="shared" si="1"/>
        <v>0.245</v>
      </c>
      <c r="E8" t="s">
        <v>3</v>
      </c>
      <c r="F8" s="6">
        <f t="shared" si="2"/>
        <v>1</v>
      </c>
    </row>
    <row r="9" spans="1:6" x14ac:dyDescent="0.3">
      <c r="A9" s="3">
        <f t="shared" si="0"/>
        <v>44958</v>
      </c>
      <c r="B9">
        <v>2</v>
      </c>
      <c r="C9">
        <v>663.5</v>
      </c>
      <c r="D9">
        <f t="shared" si="1"/>
        <v>0.66349999999999998</v>
      </c>
      <c r="E9" t="s">
        <v>3</v>
      </c>
      <c r="F9" s="6">
        <f t="shared" si="2"/>
        <v>1</v>
      </c>
    </row>
    <row r="10" spans="1:6" x14ac:dyDescent="0.3">
      <c r="A10" s="3">
        <f t="shared" si="0"/>
        <v>44986</v>
      </c>
      <c r="B10">
        <v>3</v>
      </c>
      <c r="C10">
        <v>218.4</v>
      </c>
      <c r="D10">
        <f t="shared" si="1"/>
        <v>0.21840000000000001</v>
      </c>
      <c r="E10" t="s">
        <v>3</v>
      </c>
      <c r="F10" s="6">
        <f t="shared" si="2"/>
        <v>1</v>
      </c>
    </row>
    <row r="11" spans="1:6" x14ac:dyDescent="0.3">
      <c r="A11" s="3">
        <f t="shared" si="0"/>
        <v>45017</v>
      </c>
      <c r="B11">
        <v>4</v>
      </c>
      <c r="C11">
        <v>447.3</v>
      </c>
      <c r="D11">
        <f t="shared" si="1"/>
        <v>0.44730000000000003</v>
      </c>
      <c r="E11" t="s">
        <v>3</v>
      </c>
      <c r="F11" s="6">
        <f t="shared" si="2"/>
        <v>2</v>
      </c>
    </row>
    <row r="12" spans="1:6" x14ac:dyDescent="0.3">
      <c r="A12" s="3">
        <f t="shared" si="0"/>
        <v>45047</v>
      </c>
      <c r="B12">
        <v>5</v>
      </c>
      <c r="C12">
        <v>317</v>
      </c>
      <c r="D12">
        <f t="shared" si="1"/>
        <v>0.317</v>
      </c>
      <c r="E12" t="s">
        <v>3</v>
      </c>
      <c r="F12" s="6">
        <f t="shared" si="2"/>
        <v>2</v>
      </c>
    </row>
    <row r="13" spans="1:6" x14ac:dyDescent="0.3">
      <c r="A13" s="3">
        <f t="shared" si="0"/>
        <v>45078</v>
      </c>
      <c r="B13">
        <v>6</v>
      </c>
      <c r="C13">
        <v>363</v>
      </c>
      <c r="D13">
        <f t="shared" si="1"/>
        <v>0.36299999999999999</v>
      </c>
      <c r="E13" t="s">
        <v>3</v>
      </c>
      <c r="F13" s="6">
        <f t="shared" si="2"/>
        <v>2</v>
      </c>
    </row>
    <row r="14" spans="1:6" x14ac:dyDescent="0.3">
      <c r="A14" s="3">
        <f t="shared" si="0"/>
        <v>45108</v>
      </c>
      <c r="B14">
        <v>7</v>
      </c>
      <c r="C14">
        <v>350.5</v>
      </c>
      <c r="D14">
        <f t="shared" si="1"/>
        <v>0.35049999999999998</v>
      </c>
      <c r="E14" t="s">
        <v>3</v>
      </c>
      <c r="F14" s="6">
        <f t="shared" si="2"/>
        <v>3</v>
      </c>
    </row>
    <row r="15" spans="1:6" x14ac:dyDescent="0.3">
      <c r="A15" s="3">
        <f t="shared" si="0"/>
        <v>45139</v>
      </c>
      <c r="B15">
        <v>8</v>
      </c>
      <c r="C15">
        <v>377.4</v>
      </c>
      <c r="D15">
        <f t="shared" si="1"/>
        <v>0.37739999999999996</v>
      </c>
      <c r="E15" t="s">
        <v>3</v>
      </c>
      <c r="F15" s="6">
        <f t="shared" si="2"/>
        <v>3</v>
      </c>
    </row>
    <row r="16" spans="1:6" x14ac:dyDescent="0.3">
      <c r="A16" s="3">
        <f t="shared" si="0"/>
        <v>45170</v>
      </c>
      <c r="B16">
        <v>9</v>
      </c>
      <c r="C16">
        <v>592.5</v>
      </c>
      <c r="D16">
        <f t="shared" si="1"/>
        <v>0.59250000000000003</v>
      </c>
      <c r="E16" t="s">
        <v>3</v>
      </c>
      <c r="F16" s="6">
        <f t="shared" si="2"/>
        <v>3</v>
      </c>
    </row>
    <row r="17" spans="1:6" x14ac:dyDescent="0.3">
      <c r="A17" s="3">
        <f t="shared" si="0"/>
        <v>44986</v>
      </c>
      <c r="B17">
        <v>3</v>
      </c>
      <c r="C17">
        <v>232.8</v>
      </c>
      <c r="D17">
        <f t="shared" si="1"/>
        <v>0.23280000000000001</v>
      </c>
      <c r="E17" t="s">
        <v>4</v>
      </c>
      <c r="F17" s="6">
        <f t="shared" si="2"/>
        <v>1</v>
      </c>
    </row>
    <row r="18" spans="1:6" x14ac:dyDescent="0.3">
      <c r="A18" s="3">
        <f t="shared" si="0"/>
        <v>45017</v>
      </c>
      <c r="B18">
        <v>4</v>
      </c>
      <c r="C18">
        <v>292</v>
      </c>
      <c r="D18">
        <f t="shared" si="1"/>
        <v>0.29199999999999998</v>
      </c>
      <c r="E18" t="s">
        <v>4</v>
      </c>
      <c r="F18" s="6">
        <f t="shared" si="2"/>
        <v>2</v>
      </c>
    </row>
    <row r="19" spans="1:6" x14ac:dyDescent="0.3">
      <c r="A19" s="3">
        <f t="shared" si="0"/>
        <v>45047</v>
      </c>
      <c r="B19">
        <v>5</v>
      </c>
      <c r="C19">
        <v>119.3</v>
      </c>
      <c r="D19">
        <f t="shared" si="1"/>
        <v>0.1193</v>
      </c>
      <c r="E19" t="s">
        <v>4</v>
      </c>
      <c r="F19" s="6">
        <f t="shared" si="2"/>
        <v>2</v>
      </c>
    </row>
    <row r="20" spans="1:6" x14ac:dyDescent="0.3">
      <c r="A20" s="3">
        <f t="shared" si="0"/>
        <v>45047</v>
      </c>
      <c r="B20">
        <v>5</v>
      </c>
      <c r="C20">
        <v>140.5</v>
      </c>
      <c r="D20">
        <f t="shared" si="1"/>
        <v>0.14050000000000001</v>
      </c>
      <c r="E20" t="s">
        <v>4</v>
      </c>
      <c r="F20" s="6">
        <f t="shared" si="2"/>
        <v>2</v>
      </c>
    </row>
    <row r="21" spans="1:6" x14ac:dyDescent="0.3">
      <c r="A21" s="3">
        <f t="shared" si="0"/>
        <v>45047</v>
      </c>
      <c r="B21">
        <v>5</v>
      </c>
      <c r="C21">
        <v>118</v>
      </c>
      <c r="D21">
        <f t="shared" si="1"/>
        <v>0.11799999999999999</v>
      </c>
      <c r="E21" t="s">
        <v>4</v>
      </c>
      <c r="F21" s="6">
        <f t="shared" si="2"/>
        <v>2</v>
      </c>
    </row>
    <row r="22" spans="1:6" x14ac:dyDescent="0.3">
      <c r="A22" s="3">
        <f t="shared" si="0"/>
        <v>45047</v>
      </c>
      <c r="B22">
        <v>5</v>
      </c>
      <c r="C22">
        <v>429.6</v>
      </c>
      <c r="D22">
        <f t="shared" si="1"/>
        <v>0.42960000000000004</v>
      </c>
      <c r="E22" t="s">
        <v>4</v>
      </c>
      <c r="F22" s="6">
        <f t="shared" si="2"/>
        <v>2</v>
      </c>
    </row>
    <row r="23" spans="1:6" x14ac:dyDescent="0.3">
      <c r="A23" s="3">
        <f t="shared" si="0"/>
        <v>45078</v>
      </c>
      <c r="B23">
        <v>6</v>
      </c>
      <c r="C23">
        <v>135</v>
      </c>
      <c r="D23">
        <f t="shared" si="1"/>
        <v>0.13500000000000001</v>
      </c>
      <c r="E23" t="s">
        <v>4</v>
      </c>
      <c r="F23" s="6">
        <f t="shared" si="2"/>
        <v>2</v>
      </c>
    </row>
    <row r="24" spans="1:6" x14ac:dyDescent="0.3">
      <c r="A24" s="3">
        <f t="shared" ref="A24:A27" si="3">DATE(2023,B24,1)</f>
        <v>45078</v>
      </c>
      <c r="B24">
        <v>6</v>
      </c>
      <c r="C24">
        <v>93.6</v>
      </c>
      <c r="D24">
        <f t="shared" ref="D24:D27" si="4">C24/1000</f>
        <v>9.3599999999999989E-2</v>
      </c>
      <c r="E24" t="s">
        <v>4</v>
      </c>
      <c r="F24" s="6">
        <f t="shared" si="2"/>
        <v>2</v>
      </c>
    </row>
    <row r="25" spans="1:6" x14ac:dyDescent="0.3">
      <c r="A25" s="3">
        <f t="shared" si="3"/>
        <v>45139</v>
      </c>
      <c r="B25">
        <v>8</v>
      </c>
      <c r="C25">
        <v>129.9</v>
      </c>
      <c r="D25">
        <f t="shared" si="4"/>
        <v>0.12990000000000002</v>
      </c>
      <c r="E25" t="s">
        <v>4</v>
      </c>
      <c r="F25" s="6">
        <f t="shared" si="2"/>
        <v>3</v>
      </c>
    </row>
    <row r="26" spans="1:6" x14ac:dyDescent="0.3">
      <c r="A26" s="3">
        <f t="shared" si="3"/>
        <v>45139</v>
      </c>
      <c r="B26">
        <v>8</v>
      </c>
      <c r="C26">
        <v>152.5</v>
      </c>
      <c r="D26">
        <f t="shared" si="4"/>
        <v>0.1525</v>
      </c>
      <c r="E26" t="s">
        <v>4</v>
      </c>
      <c r="F26" s="6">
        <f t="shared" si="2"/>
        <v>3</v>
      </c>
    </row>
    <row r="27" spans="1:6" x14ac:dyDescent="0.3">
      <c r="A27" s="3">
        <f t="shared" si="3"/>
        <v>45170</v>
      </c>
      <c r="B27">
        <v>9</v>
      </c>
      <c r="C27">
        <v>399</v>
      </c>
      <c r="D27">
        <f t="shared" si="4"/>
        <v>0.39900000000000002</v>
      </c>
      <c r="E27" t="s">
        <v>4</v>
      </c>
      <c r="F27" s="6">
        <f t="shared" si="2"/>
        <v>3</v>
      </c>
    </row>
    <row r="28" spans="1:6" x14ac:dyDescent="0.3">
      <c r="A28" s="3">
        <f>DATE(2023,B28,1)</f>
        <v>44958</v>
      </c>
      <c r="B28">
        <v>2</v>
      </c>
      <c r="C28">
        <v>250</v>
      </c>
      <c r="D28">
        <f t="shared" si="1"/>
        <v>0.25</v>
      </c>
      <c r="E28" t="s">
        <v>0</v>
      </c>
      <c r="F28" s="6">
        <f t="shared" si="2"/>
        <v>1</v>
      </c>
    </row>
    <row r="29" spans="1:6" x14ac:dyDescent="0.3">
      <c r="A29" s="3">
        <f>DATE(2023,B29,1)</f>
        <v>45078</v>
      </c>
      <c r="B29">
        <v>6</v>
      </c>
      <c r="C29">
        <v>138.9</v>
      </c>
      <c r="D29">
        <f t="shared" si="1"/>
        <v>0.1389</v>
      </c>
      <c r="E29" t="s">
        <v>0</v>
      </c>
      <c r="F29" s="6">
        <f t="shared" si="2"/>
        <v>2</v>
      </c>
    </row>
    <row r="30" spans="1:6" x14ac:dyDescent="0.3">
      <c r="A30" s="3">
        <f>DATE(2023,B30,1)</f>
        <v>45108</v>
      </c>
      <c r="B30">
        <v>7</v>
      </c>
      <c r="C30">
        <v>147</v>
      </c>
      <c r="D30">
        <f t="shared" si="1"/>
        <v>0.14699999999999999</v>
      </c>
      <c r="E30" t="s">
        <v>0</v>
      </c>
      <c r="F30" s="6">
        <f t="shared" si="2"/>
        <v>3</v>
      </c>
    </row>
    <row r="31" spans="1:6" x14ac:dyDescent="0.3">
      <c r="A31" s="3">
        <f>DATE(2023,B31,1)</f>
        <v>45139</v>
      </c>
      <c r="B31">
        <v>8</v>
      </c>
      <c r="C31">
        <v>10.5</v>
      </c>
      <c r="D31">
        <f t="shared" si="1"/>
        <v>1.0500000000000001E-2</v>
      </c>
      <c r="E31" t="s">
        <v>0</v>
      </c>
      <c r="F31" s="6">
        <f t="shared" si="2"/>
        <v>3</v>
      </c>
    </row>
    <row r="32" spans="1:6" x14ac:dyDescent="0.3">
      <c r="A32" s="3">
        <f t="shared" ref="A32:A36" si="5">DATE(2023,B32,1)</f>
        <v>45139</v>
      </c>
      <c r="B32">
        <v>8</v>
      </c>
      <c r="C32">
        <v>20</v>
      </c>
      <c r="D32">
        <f t="shared" si="1"/>
        <v>0.02</v>
      </c>
      <c r="E32" t="s">
        <v>0</v>
      </c>
      <c r="F32" s="6">
        <f t="shared" si="2"/>
        <v>3</v>
      </c>
    </row>
    <row r="33" spans="1:6" x14ac:dyDescent="0.3">
      <c r="A33" s="3">
        <f t="shared" si="5"/>
        <v>45139</v>
      </c>
      <c r="B33">
        <v>8</v>
      </c>
      <c r="C33">
        <v>20</v>
      </c>
      <c r="D33">
        <f t="shared" si="1"/>
        <v>0.02</v>
      </c>
      <c r="E33" t="s">
        <v>0</v>
      </c>
      <c r="F33" s="6">
        <f t="shared" si="2"/>
        <v>3</v>
      </c>
    </row>
    <row r="34" spans="1:6" x14ac:dyDescent="0.3">
      <c r="A34" s="3">
        <f t="shared" si="5"/>
        <v>45139</v>
      </c>
      <c r="B34">
        <v>8</v>
      </c>
      <c r="C34">
        <v>17.5</v>
      </c>
      <c r="D34">
        <f t="shared" si="1"/>
        <v>1.7500000000000002E-2</v>
      </c>
      <c r="E34" t="s">
        <v>0</v>
      </c>
      <c r="F34" s="6">
        <f t="shared" si="2"/>
        <v>3</v>
      </c>
    </row>
    <row r="35" spans="1:6" x14ac:dyDescent="0.3">
      <c r="A35" s="3">
        <f t="shared" si="5"/>
        <v>45139</v>
      </c>
      <c r="B35">
        <v>8</v>
      </c>
      <c r="C35">
        <v>15.5</v>
      </c>
      <c r="D35">
        <f t="shared" si="1"/>
        <v>1.55E-2</v>
      </c>
      <c r="E35" t="s">
        <v>0</v>
      </c>
      <c r="F35" s="6">
        <f t="shared" si="2"/>
        <v>3</v>
      </c>
    </row>
    <row r="36" spans="1:6" x14ac:dyDescent="0.3">
      <c r="A36" s="3">
        <f t="shared" si="5"/>
        <v>45139</v>
      </c>
      <c r="B36">
        <v>8</v>
      </c>
      <c r="C36">
        <v>24</v>
      </c>
      <c r="D36">
        <f t="shared" si="1"/>
        <v>2.4E-2</v>
      </c>
      <c r="E36" t="s">
        <v>0</v>
      </c>
      <c r="F36" s="6">
        <f t="shared" si="2"/>
        <v>3</v>
      </c>
    </row>
    <row r="37" spans="1:6" x14ac:dyDescent="0.3">
      <c r="A37" s="3">
        <f t="shared" ref="A37:A44" si="6">DATE(2023,B37,1)</f>
        <v>44927</v>
      </c>
      <c r="B37">
        <v>1</v>
      </c>
      <c r="C37">
        <v>49.7</v>
      </c>
      <c r="D37">
        <f t="shared" si="1"/>
        <v>4.9700000000000001E-2</v>
      </c>
      <c r="E37" t="s">
        <v>10</v>
      </c>
      <c r="F37" s="6">
        <f t="shared" si="2"/>
        <v>1</v>
      </c>
    </row>
    <row r="38" spans="1:6" x14ac:dyDescent="0.3">
      <c r="A38" s="3">
        <f t="shared" si="6"/>
        <v>44927</v>
      </c>
      <c r="B38">
        <v>1</v>
      </c>
      <c r="C38">
        <v>496.8</v>
      </c>
      <c r="D38">
        <f t="shared" si="1"/>
        <v>0.49680000000000002</v>
      </c>
      <c r="E38" t="s">
        <v>10</v>
      </c>
      <c r="F38" s="6">
        <f t="shared" si="2"/>
        <v>1</v>
      </c>
    </row>
    <row r="39" spans="1:6" x14ac:dyDescent="0.3">
      <c r="A39" s="3">
        <f t="shared" si="6"/>
        <v>44927</v>
      </c>
      <c r="B39">
        <v>1</v>
      </c>
      <c r="C39">
        <v>979.2</v>
      </c>
      <c r="D39">
        <f t="shared" si="1"/>
        <v>0.97920000000000007</v>
      </c>
      <c r="E39" t="s">
        <v>10</v>
      </c>
      <c r="F39" s="6">
        <f t="shared" si="2"/>
        <v>1</v>
      </c>
    </row>
    <row r="40" spans="1:6" x14ac:dyDescent="0.3">
      <c r="A40" s="3">
        <f t="shared" si="6"/>
        <v>44986</v>
      </c>
      <c r="B40">
        <v>3</v>
      </c>
      <c r="C40">
        <v>1499.3</v>
      </c>
      <c r="D40">
        <f t="shared" si="1"/>
        <v>1.4992999999999999</v>
      </c>
      <c r="E40" t="s">
        <v>10</v>
      </c>
      <c r="F40" s="6">
        <f t="shared" si="2"/>
        <v>1</v>
      </c>
    </row>
    <row r="41" spans="1:6" x14ac:dyDescent="0.3">
      <c r="A41" s="3">
        <f t="shared" si="6"/>
        <v>45047</v>
      </c>
      <c r="B41">
        <v>5</v>
      </c>
      <c r="C41">
        <v>1510.4</v>
      </c>
      <c r="D41">
        <f t="shared" si="1"/>
        <v>1.5104000000000002</v>
      </c>
      <c r="E41" t="s">
        <v>10</v>
      </c>
      <c r="F41" s="6">
        <f t="shared" si="2"/>
        <v>2</v>
      </c>
    </row>
    <row r="42" spans="1:6" x14ac:dyDescent="0.3">
      <c r="A42" s="3">
        <f t="shared" si="6"/>
        <v>45108</v>
      </c>
      <c r="B42">
        <v>7</v>
      </c>
      <c r="C42">
        <v>522.29999999999995</v>
      </c>
      <c r="D42">
        <f t="shared" si="1"/>
        <v>0.52229999999999999</v>
      </c>
      <c r="E42" t="s">
        <v>10</v>
      </c>
      <c r="F42" s="6">
        <f t="shared" si="2"/>
        <v>3</v>
      </c>
    </row>
    <row r="43" spans="1:6" x14ac:dyDescent="0.3">
      <c r="A43" s="3">
        <f t="shared" si="6"/>
        <v>45139</v>
      </c>
      <c r="B43">
        <v>8</v>
      </c>
      <c r="C43">
        <v>926.2</v>
      </c>
      <c r="D43">
        <f t="shared" si="1"/>
        <v>0.92620000000000002</v>
      </c>
      <c r="E43" t="s">
        <v>10</v>
      </c>
      <c r="F43" s="6">
        <f t="shared" si="2"/>
        <v>3</v>
      </c>
    </row>
    <row r="44" spans="1:6" x14ac:dyDescent="0.3">
      <c r="A44" s="3">
        <f t="shared" si="6"/>
        <v>45170</v>
      </c>
      <c r="B44">
        <v>9</v>
      </c>
      <c r="C44">
        <v>738.6</v>
      </c>
      <c r="D44">
        <f t="shared" si="1"/>
        <v>0.73860000000000003</v>
      </c>
      <c r="E44" t="s">
        <v>10</v>
      </c>
      <c r="F44" s="6">
        <f t="shared" si="2"/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A43E-232E-4EE9-8D0D-E9E096C1BF13}">
  <sheetPr codeName="Лист6"/>
  <dimension ref="A1:K36"/>
  <sheetViews>
    <sheetView workbookViewId="0">
      <selection activeCell="B1" sqref="B1"/>
    </sheetView>
  </sheetViews>
  <sheetFormatPr defaultRowHeight="14.4" x14ac:dyDescent="0.3"/>
  <cols>
    <col min="1" max="1" width="10.109375" bestFit="1" customWidth="1"/>
    <col min="2" max="2" width="14.6640625" customWidth="1"/>
    <col min="4" max="4" width="10.109375" bestFit="1" customWidth="1"/>
    <col min="8" max="8" width="10.109375" bestFit="1" customWidth="1"/>
    <col min="9" max="9" width="12.6640625" customWidth="1"/>
    <col min="11" max="11" width="11.109375" customWidth="1"/>
  </cols>
  <sheetData>
    <row r="1" spans="1:11" x14ac:dyDescent="0.3">
      <c r="A1" s="3">
        <v>44927</v>
      </c>
      <c r="B1" s="3">
        <f>IF(A1&lt;=EOMONTH(A1,0)-(5-WEEKDAY(EOMONTH(A1,0),2)+15),EOMONTH(A1,0)-(5-WEEKDAY(EOMONTH(A1,0),2)+15),EOMONTH(A1,0)-(5-WEEKDAY(EOMONTH(A1,0),2)+1))</f>
        <v>44939</v>
      </c>
      <c r="D1" s="3"/>
      <c r="H1" s="3"/>
      <c r="I1" s="3"/>
      <c r="K1" s="3"/>
    </row>
    <row r="2" spans="1:11" x14ac:dyDescent="0.3">
      <c r="A2" s="3">
        <v>44928</v>
      </c>
      <c r="B2" s="3">
        <f>IF(A2&lt;=EOMONTH(A2,0)-(5-WEEKDAY(EOMONTH(A2,0),2)+15),EOMONTH(A2,0)-(5-WEEKDAY(EOMONTH(A2,0),2)+15),EOMONTH(A2,0)-(5-WEEKDAY(EOMONTH(A2,0),2)+1))</f>
        <v>44939</v>
      </c>
    </row>
    <row r="3" spans="1:11" x14ac:dyDescent="0.3">
      <c r="A3" s="3">
        <v>44929</v>
      </c>
      <c r="B3" s="3">
        <f t="shared" ref="B3:B36" si="0">IF(A3&lt;=EOMONTH(A3,0)-(5-WEEKDAY(EOMONTH(A3,0),2)+15),EOMONTH(A3,0)-(5-WEEKDAY(EOMONTH(A3,0),2)+15),EOMONTH(A3,0)-(5-WEEKDAY(EOMONTH(A3,0),2)+1))</f>
        <v>44939</v>
      </c>
    </row>
    <row r="4" spans="1:11" x14ac:dyDescent="0.3">
      <c r="A4" s="3">
        <v>44930</v>
      </c>
      <c r="B4" s="3">
        <f t="shared" si="0"/>
        <v>44939</v>
      </c>
    </row>
    <row r="5" spans="1:11" x14ac:dyDescent="0.3">
      <c r="A5" s="3">
        <v>44931</v>
      </c>
      <c r="B5" s="3">
        <f t="shared" si="0"/>
        <v>44939</v>
      </c>
    </row>
    <row r="6" spans="1:11" x14ac:dyDescent="0.3">
      <c r="A6" s="3">
        <v>44932</v>
      </c>
      <c r="B6" s="3">
        <f t="shared" si="0"/>
        <v>44939</v>
      </c>
    </row>
    <row r="7" spans="1:11" x14ac:dyDescent="0.3">
      <c r="A7" s="3">
        <v>44933</v>
      </c>
      <c r="B7" s="3">
        <f t="shared" si="0"/>
        <v>44939</v>
      </c>
    </row>
    <row r="8" spans="1:11" x14ac:dyDescent="0.3">
      <c r="A8" s="3">
        <v>44934</v>
      </c>
      <c r="B8" s="3">
        <f t="shared" si="0"/>
        <v>44939</v>
      </c>
    </row>
    <row r="9" spans="1:11" x14ac:dyDescent="0.3">
      <c r="A9" s="3">
        <v>44935</v>
      </c>
      <c r="B9" s="3">
        <f t="shared" si="0"/>
        <v>44939</v>
      </c>
    </row>
    <row r="10" spans="1:11" x14ac:dyDescent="0.3">
      <c r="A10" s="3">
        <v>44936</v>
      </c>
      <c r="B10" s="3">
        <f t="shared" si="0"/>
        <v>44939</v>
      </c>
    </row>
    <row r="11" spans="1:11" x14ac:dyDescent="0.3">
      <c r="A11" s="3">
        <v>44937</v>
      </c>
      <c r="B11" s="3">
        <f t="shared" si="0"/>
        <v>44939</v>
      </c>
    </row>
    <row r="12" spans="1:11" x14ac:dyDescent="0.3">
      <c r="A12" s="3">
        <v>44938</v>
      </c>
      <c r="B12" s="3">
        <f t="shared" si="0"/>
        <v>44939</v>
      </c>
    </row>
    <row r="13" spans="1:11" x14ac:dyDescent="0.3">
      <c r="A13" s="33">
        <v>44939</v>
      </c>
      <c r="B13" s="3">
        <f t="shared" si="0"/>
        <v>44939</v>
      </c>
    </row>
    <row r="14" spans="1:11" x14ac:dyDescent="0.3">
      <c r="A14" s="3">
        <v>44940</v>
      </c>
      <c r="B14" s="3">
        <f t="shared" si="0"/>
        <v>44953</v>
      </c>
    </row>
    <row r="15" spans="1:11" x14ac:dyDescent="0.3">
      <c r="A15" s="3">
        <v>44941</v>
      </c>
      <c r="B15" s="3">
        <f t="shared" si="0"/>
        <v>44953</v>
      </c>
    </row>
    <row r="16" spans="1:11" x14ac:dyDescent="0.3">
      <c r="A16" s="3">
        <v>44942</v>
      </c>
      <c r="B16" s="3">
        <f t="shared" si="0"/>
        <v>44953</v>
      </c>
    </row>
    <row r="17" spans="1:2" x14ac:dyDescent="0.3">
      <c r="A17" s="3">
        <v>44943</v>
      </c>
      <c r="B17" s="3">
        <f t="shared" si="0"/>
        <v>44953</v>
      </c>
    </row>
    <row r="18" spans="1:2" x14ac:dyDescent="0.3">
      <c r="A18" s="3">
        <v>44944</v>
      </c>
      <c r="B18" s="3">
        <f t="shared" si="0"/>
        <v>44953</v>
      </c>
    </row>
    <row r="19" spans="1:2" x14ac:dyDescent="0.3">
      <c r="A19" s="3">
        <v>44945</v>
      </c>
      <c r="B19" s="3">
        <f t="shared" si="0"/>
        <v>44953</v>
      </c>
    </row>
    <row r="20" spans="1:2" x14ac:dyDescent="0.3">
      <c r="A20" s="3">
        <v>44946</v>
      </c>
      <c r="B20" s="3">
        <f t="shared" si="0"/>
        <v>44953</v>
      </c>
    </row>
    <row r="21" spans="1:2" x14ac:dyDescent="0.3">
      <c r="A21" s="3">
        <v>44947</v>
      </c>
      <c r="B21" s="3">
        <f t="shared" si="0"/>
        <v>44953</v>
      </c>
    </row>
    <row r="22" spans="1:2" x14ac:dyDescent="0.3">
      <c r="A22" s="3">
        <v>44948</v>
      </c>
      <c r="B22" s="3">
        <f t="shared" si="0"/>
        <v>44953</v>
      </c>
    </row>
    <row r="23" spans="1:2" x14ac:dyDescent="0.3">
      <c r="A23" s="3">
        <v>44949</v>
      </c>
      <c r="B23" s="3">
        <f t="shared" si="0"/>
        <v>44953</v>
      </c>
    </row>
    <row r="24" spans="1:2" x14ac:dyDescent="0.3">
      <c r="A24" s="3">
        <v>44950</v>
      </c>
      <c r="B24" s="3">
        <f t="shared" si="0"/>
        <v>44953</v>
      </c>
    </row>
    <row r="25" spans="1:2" x14ac:dyDescent="0.3">
      <c r="A25" s="3">
        <v>44951</v>
      </c>
      <c r="B25" s="3">
        <f t="shared" si="0"/>
        <v>44953</v>
      </c>
    </row>
    <row r="26" spans="1:2" x14ac:dyDescent="0.3">
      <c r="A26" s="3">
        <v>44952</v>
      </c>
      <c r="B26" s="3">
        <f t="shared" si="0"/>
        <v>44953</v>
      </c>
    </row>
    <row r="27" spans="1:2" x14ac:dyDescent="0.3">
      <c r="A27" s="33">
        <v>44953</v>
      </c>
      <c r="B27" s="3">
        <f t="shared" si="0"/>
        <v>44953</v>
      </c>
    </row>
    <row r="28" spans="1:2" x14ac:dyDescent="0.3">
      <c r="A28" s="3">
        <v>44954</v>
      </c>
      <c r="B28" s="3">
        <f t="shared" si="0"/>
        <v>44953</v>
      </c>
    </row>
    <row r="29" spans="1:2" x14ac:dyDescent="0.3">
      <c r="A29" s="3">
        <v>44955</v>
      </c>
      <c r="B29" s="3">
        <f t="shared" si="0"/>
        <v>44953</v>
      </c>
    </row>
    <row r="30" spans="1:2" x14ac:dyDescent="0.3">
      <c r="A30" s="3">
        <v>44956</v>
      </c>
      <c r="B30" s="3">
        <f t="shared" si="0"/>
        <v>44953</v>
      </c>
    </row>
    <row r="31" spans="1:2" x14ac:dyDescent="0.3">
      <c r="A31" s="3">
        <v>44957</v>
      </c>
      <c r="B31" s="3">
        <f t="shared" si="0"/>
        <v>44953</v>
      </c>
    </row>
    <row r="32" spans="1:2" x14ac:dyDescent="0.3">
      <c r="A32" s="3">
        <v>44958</v>
      </c>
      <c r="B32" s="3">
        <f t="shared" si="0"/>
        <v>44967</v>
      </c>
    </row>
    <row r="33" spans="1:2" x14ac:dyDescent="0.3">
      <c r="A33" s="3">
        <v>44959</v>
      </c>
      <c r="B33" s="3">
        <f t="shared" si="0"/>
        <v>44967</v>
      </c>
    </row>
    <row r="34" spans="1:2" x14ac:dyDescent="0.3">
      <c r="A34" s="3">
        <v>44960</v>
      </c>
      <c r="B34" s="3">
        <f t="shared" si="0"/>
        <v>44967</v>
      </c>
    </row>
    <row r="35" spans="1:2" x14ac:dyDescent="0.3">
      <c r="A35" s="3">
        <v>44961</v>
      </c>
      <c r="B35" s="3">
        <f t="shared" si="0"/>
        <v>44967</v>
      </c>
    </row>
    <row r="36" spans="1:2" x14ac:dyDescent="0.3">
      <c r="A36" s="3">
        <v>44962</v>
      </c>
      <c r="B36" s="3">
        <f t="shared" si="0"/>
        <v>44967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Лист2 (2)</vt:lpstr>
      <vt:lpstr>Лист3</vt:lpstr>
      <vt:lpstr>Лист6</vt:lpstr>
      <vt:lpstr>Лист7</vt:lpstr>
      <vt:lpstr>Лист4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Матвеев</dc:creator>
  <cp:lastModifiedBy>Сергей Матвеев</cp:lastModifiedBy>
  <cp:lastPrinted>2023-11-07T09:59:13Z</cp:lastPrinted>
  <dcterms:created xsi:type="dcterms:W3CDTF">2023-11-03T13:16:40Z</dcterms:created>
  <dcterms:modified xsi:type="dcterms:W3CDTF">2023-11-07T10:47:35Z</dcterms:modified>
</cp:coreProperties>
</file>