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operator\Desktop\"/>
    </mc:Choice>
  </mc:AlternateContent>
  <xr:revisionPtr revIDLastSave="0" documentId="13_ncr:1_{5740DBCF-661F-431A-AF84-3C0D7B9DDFC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0" i="2" l="1"/>
  <c r="I11" i="2"/>
  <c r="I12" i="2"/>
  <c r="I13" i="2"/>
  <c r="I14" i="2"/>
  <c r="I15" i="2"/>
  <c r="I16" i="2"/>
  <c r="I17" i="2"/>
  <c r="I18" i="2"/>
  <c r="I9" i="2"/>
  <c r="G20" i="1"/>
  <c r="G19" i="1"/>
  <c r="G18" i="1"/>
  <c r="G17" i="1"/>
  <c r="G16" i="1"/>
  <c r="G15" i="1"/>
  <c r="G14" i="1"/>
  <c r="E10" i="2"/>
  <c r="E11" i="2"/>
  <c r="E12" i="2"/>
  <c r="E13" i="2"/>
  <c r="E14" i="2"/>
  <c r="E15" i="2"/>
  <c r="E16" i="2"/>
  <c r="E17" i="2"/>
  <c r="E18" i="2"/>
  <c r="E9" i="2"/>
  <c r="D10" i="2"/>
  <c r="D11" i="2"/>
  <c r="D12" i="2"/>
  <c r="D13" i="2"/>
  <c r="D14" i="2"/>
  <c r="D15" i="2"/>
  <c r="D16" i="2"/>
  <c r="D17" i="2"/>
  <c r="D18" i="2"/>
  <c r="D9" i="2"/>
  <c r="C4" i="2"/>
</calcChain>
</file>

<file path=xl/sharedStrings.xml><?xml version="1.0" encoding="utf-8"?>
<sst xmlns="http://schemas.openxmlformats.org/spreadsheetml/2006/main" count="106" uniqueCount="23">
  <si>
    <t>-02-1</t>
  </si>
  <si>
    <t>Готов к отгрузке</t>
  </si>
  <si>
    <t>Не ликвид</t>
  </si>
  <si>
    <t>ОКТ-Д(1,0)П-1А1</t>
  </si>
  <si>
    <t>Устранимый брак</t>
  </si>
  <si>
    <t>Брак</t>
  </si>
  <si>
    <t>УПАКОВОЧНЫЙ ЛИСТ</t>
  </si>
  <si>
    <t>№ барабана</t>
  </si>
  <si>
    <t>-03-1</t>
  </si>
  <si>
    <t>ОКТ-Д (3,0) П-4А1</t>
  </si>
  <si>
    <t>1,6 с подклейкой</t>
  </si>
  <si>
    <t>Отгружен</t>
  </si>
  <si>
    <t>ОКТ-Д (3,5) П-8А1</t>
  </si>
  <si>
    <r>
      <t>ОКТ-Д (</t>
    </r>
    <r>
      <rPr>
        <sz val="11"/>
        <rFont val="Calibri"/>
        <family val="2"/>
        <charset val="204"/>
        <scheme val="minor"/>
      </rPr>
      <t>3,0</t>
    </r>
    <r>
      <rPr>
        <sz val="11"/>
        <color theme="1"/>
        <rFont val="Calibri"/>
        <family val="2"/>
        <charset val="204"/>
        <scheme val="minor"/>
      </rPr>
      <t>) П-8А1</t>
    </r>
  </si>
  <si>
    <t>Под клиента</t>
  </si>
  <si>
    <t>ОКТ-Д (3,5) П-4А1</t>
  </si>
  <si>
    <t>НЕ по длине, готов к отгрузке</t>
  </si>
  <si>
    <t xml:space="preserve">Дата: </t>
  </si>
  <si>
    <t>№</t>
  </si>
  <si>
    <t>№ п/п</t>
  </si>
  <si>
    <t>Марка кабеля</t>
  </si>
  <si>
    <t>Длина м</t>
  </si>
  <si>
    <t>ОКТ-Д(1.0)П-1А1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</si>
</sst>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$-F800]dddd\,\ mmmm\ dd\,\ yyyy"/>
    <numFmt numFmtId="166" formatCode="0;\-0;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575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EE6C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5" borderId="1" xfId="0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0" fontId="1" fillId="6" borderId="0" xfId="0" applyFont="1" applyFill="1"/>
    <xf numFmtId="0" fontId="1" fillId="7" borderId="0" xfId="0" applyFont="1" applyFill="1"/>
    <xf numFmtId="0" fontId="1" fillId="8" borderId="0" xfId="0" applyFont="1" applyFill="1"/>
    <xf numFmtId="0" fontId="0" fillId="0" borderId="0" xfId="0" applyAlignment="1">
      <alignment horizontal="right"/>
    </xf>
    <xf numFmtId="165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/>
    <xf numFmtId="14" fontId="1" fillId="9" borderId="1" xfId="0" applyNumberFormat="1" applyFont="1" applyFill="1" applyBorder="1" applyAlignment="1">
      <alignment horizontal="center" vertical="center"/>
    </xf>
    <xf numFmtId="14" fontId="0" fillId="10" borderId="1" xfId="0" applyNumberFormat="1" applyFill="1" applyBorder="1"/>
    <xf numFmtId="1" fontId="1" fillId="11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46">
    <dxf>
      <fill>
        <patternFill>
          <bgColor theme="7" tint="0.79998168889431442"/>
        </patternFill>
      </fill>
    </dxf>
    <dxf>
      <fill>
        <patternFill>
          <bgColor rgb="FFFE4844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48C02"/>
        </patternFill>
      </fill>
    </dxf>
    <dxf>
      <fill>
        <patternFill>
          <bgColor theme="7" tint="0.79998168889431442"/>
        </patternFill>
      </fill>
    </dxf>
    <dxf>
      <fill>
        <patternFill>
          <bgColor rgb="FFFE4844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48C02"/>
        </patternFill>
      </fill>
    </dxf>
    <dxf>
      <fill>
        <patternFill>
          <bgColor theme="7" tint="0.79998168889431442"/>
        </patternFill>
      </fill>
    </dxf>
    <dxf>
      <fill>
        <patternFill>
          <bgColor rgb="FFFE4844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48C02"/>
        </patternFill>
      </fill>
    </dxf>
    <dxf>
      <fill>
        <patternFill>
          <bgColor theme="7" tint="0.79998168889431442"/>
        </patternFill>
      </fill>
    </dxf>
    <dxf>
      <fill>
        <patternFill>
          <bgColor rgb="FFFE4844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48C02"/>
        </patternFill>
      </fill>
    </dxf>
    <dxf>
      <fill>
        <patternFill>
          <bgColor theme="7" tint="0.79998168889431442"/>
        </patternFill>
      </fill>
    </dxf>
    <dxf>
      <fill>
        <patternFill>
          <bgColor rgb="FFFE4844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48C02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rgb="FFFE4844"/>
        </patternFill>
      </fill>
    </dxf>
    <dxf>
      <fill>
        <patternFill>
          <bgColor rgb="FF00B0F0"/>
        </patternFill>
      </fill>
    </dxf>
    <dxf>
      <fill>
        <patternFill>
          <bgColor rgb="FFFFFF66"/>
        </patternFill>
      </fill>
    </dxf>
    <dxf>
      <fill>
        <patternFill>
          <bgColor rgb="FFF48C0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99FF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rgb="FFFE4844"/>
        </patternFill>
      </fill>
    </dxf>
    <dxf>
      <fill>
        <patternFill>
          <bgColor rgb="FF00B0F0"/>
        </patternFill>
      </fill>
    </dxf>
    <dxf>
      <fill>
        <patternFill>
          <bgColor rgb="FFFFFF66"/>
        </patternFill>
      </fill>
    </dxf>
    <dxf>
      <fill>
        <patternFill>
          <bgColor rgb="FFF48C0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3\Factory\&#1059;&#1095;&#1077;&#1090;%20&#1087;&#1088;&#1086;&#1080;&#1079;&#1074;&#1077;&#1076;&#1077;&#1085;&#1085;&#1086;&#1075;&#1086;%20&#1082;&#1072;&#1073;&#1077;&#1083;&#1103;%20(&#1086;&#1073;&#1097;&#1072;&#1103;&#1103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бель"/>
      <sheetName val="Упаковочный МИНСК"/>
      <sheetName val="Упаковочный "/>
      <sheetName val="Общий упаковочный"/>
      <sheetName val="Инвентаризация некондиции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20"/>
  <sheetViews>
    <sheetView tabSelected="1" workbookViewId="0">
      <selection activeCell="B14" sqref="B14:B20"/>
    </sheetView>
  </sheetViews>
  <sheetFormatPr defaultRowHeight="15" x14ac:dyDescent="0.25"/>
  <cols>
    <col min="1" max="1" width="11.140625" customWidth="1"/>
    <col min="2" max="2" width="13.42578125" customWidth="1"/>
    <col min="3" max="3" width="9.5703125" customWidth="1"/>
    <col min="4" max="4" width="37.42578125" customWidth="1"/>
    <col min="5" max="5" width="10.140625" customWidth="1"/>
    <col min="6" max="6" width="32.28515625" customWidth="1"/>
    <col min="7" max="7" width="9.85546875" customWidth="1"/>
    <col min="8" max="9" width="10.42578125" customWidth="1"/>
    <col min="10" max="10" width="16.42578125" customWidth="1"/>
    <col min="11" max="11" width="32.140625" customWidth="1"/>
  </cols>
  <sheetData>
    <row r="1" spans="1:73" s="8" customFormat="1" x14ac:dyDescent="0.25">
      <c r="A1" s="31">
        <v>45110</v>
      </c>
      <c r="B1" s="33">
        <v>6001</v>
      </c>
      <c r="C1" s="2" t="s">
        <v>8</v>
      </c>
      <c r="D1" s="3" t="s">
        <v>9</v>
      </c>
      <c r="E1" s="3">
        <v>3044</v>
      </c>
      <c r="F1" s="3" t="s">
        <v>9</v>
      </c>
      <c r="G1" s="1"/>
      <c r="H1" s="1">
        <v>10</v>
      </c>
      <c r="I1" s="1"/>
      <c r="J1" s="4" t="s">
        <v>10</v>
      </c>
      <c r="K1" s="3" t="s">
        <v>1</v>
      </c>
      <c r="L1" s="5"/>
      <c r="M1" s="6"/>
      <c r="N1" s="7"/>
      <c r="BU1" s="9" t="s">
        <v>11</v>
      </c>
    </row>
    <row r="2" spans="1:73" s="8" customFormat="1" x14ac:dyDescent="0.25">
      <c r="A2" s="31">
        <v>45117</v>
      </c>
      <c r="B2" s="33">
        <v>6002</v>
      </c>
      <c r="C2" s="2" t="s">
        <v>8</v>
      </c>
      <c r="D2" s="3" t="s">
        <v>12</v>
      </c>
      <c r="E2" s="3">
        <v>5039</v>
      </c>
      <c r="F2" s="3" t="s">
        <v>13</v>
      </c>
      <c r="G2" s="1">
        <v>161</v>
      </c>
      <c r="H2" s="1">
        <v>10</v>
      </c>
      <c r="I2" s="1"/>
      <c r="J2" s="4" t="s">
        <v>10</v>
      </c>
      <c r="K2" s="3" t="s">
        <v>11</v>
      </c>
      <c r="L2" s="5"/>
      <c r="M2" s="6"/>
      <c r="N2" s="7"/>
      <c r="BU2" s="10" t="s">
        <v>14</v>
      </c>
    </row>
    <row r="3" spans="1:73" s="8" customFormat="1" x14ac:dyDescent="0.25">
      <c r="A3" s="31">
        <v>45117</v>
      </c>
      <c r="B3" s="33">
        <v>6003</v>
      </c>
      <c r="C3" s="2" t="s">
        <v>8</v>
      </c>
      <c r="D3" s="3" t="s">
        <v>12</v>
      </c>
      <c r="E3" s="3">
        <v>5039</v>
      </c>
      <c r="F3" s="3" t="s">
        <v>13</v>
      </c>
      <c r="G3" s="1">
        <v>161</v>
      </c>
      <c r="H3" s="1">
        <v>10</v>
      </c>
      <c r="I3" s="1"/>
      <c r="J3" s="4" t="s">
        <v>10</v>
      </c>
      <c r="K3" s="3" t="s">
        <v>11</v>
      </c>
      <c r="L3" s="5"/>
      <c r="M3" s="6"/>
      <c r="N3" s="7"/>
      <c r="BU3" s="11" t="s">
        <v>5</v>
      </c>
    </row>
    <row r="4" spans="1:73" s="8" customFormat="1" x14ac:dyDescent="0.25">
      <c r="A4" s="31">
        <v>45117</v>
      </c>
      <c r="B4" s="33">
        <v>6004</v>
      </c>
      <c r="C4" s="2" t="s">
        <v>8</v>
      </c>
      <c r="D4" s="12" t="s">
        <v>12</v>
      </c>
      <c r="E4" s="12">
        <v>5036</v>
      </c>
      <c r="F4" s="3" t="s">
        <v>13</v>
      </c>
      <c r="G4" s="13">
        <v>161</v>
      </c>
      <c r="H4" s="1">
        <v>10</v>
      </c>
      <c r="I4" s="1"/>
      <c r="J4" s="14" t="s">
        <v>10</v>
      </c>
      <c r="K4" s="3" t="s">
        <v>11</v>
      </c>
      <c r="L4" s="5"/>
      <c r="M4" s="6"/>
      <c r="N4" s="7"/>
      <c r="BU4" s="15" t="s">
        <v>2</v>
      </c>
    </row>
    <row r="5" spans="1:73" s="8" customFormat="1" x14ac:dyDescent="0.25">
      <c r="A5" s="31">
        <v>45117</v>
      </c>
      <c r="B5" s="33">
        <v>6005</v>
      </c>
      <c r="C5" s="2" t="s">
        <v>8</v>
      </c>
      <c r="D5" s="3" t="s">
        <v>15</v>
      </c>
      <c r="E5" s="3">
        <v>3510</v>
      </c>
      <c r="F5" s="3" t="s">
        <v>13</v>
      </c>
      <c r="G5" s="1">
        <v>108</v>
      </c>
      <c r="H5" s="1">
        <v>10</v>
      </c>
      <c r="I5" s="1"/>
      <c r="J5" s="14" t="s">
        <v>10</v>
      </c>
      <c r="K5" s="3" t="s">
        <v>11</v>
      </c>
      <c r="L5" s="5"/>
      <c r="M5" s="6"/>
      <c r="N5" s="7"/>
      <c r="BU5" s="16" t="s">
        <v>16</v>
      </c>
    </row>
    <row r="6" spans="1:73" s="8" customFormat="1" x14ac:dyDescent="0.25">
      <c r="A6" s="31">
        <v>45117</v>
      </c>
      <c r="B6" s="33">
        <v>6006</v>
      </c>
      <c r="C6" s="2" t="s">
        <v>8</v>
      </c>
      <c r="D6" s="3" t="s">
        <v>15</v>
      </c>
      <c r="E6" s="3">
        <v>5062</v>
      </c>
      <c r="F6" s="3" t="s">
        <v>13</v>
      </c>
      <c r="G6" s="1">
        <v>157</v>
      </c>
      <c r="H6" s="1">
        <v>10</v>
      </c>
      <c r="I6" s="1"/>
      <c r="J6" s="14" t="s">
        <v>10</v>
      </c>
      <c r="K6" s="3" t="s">
        <v>11</v>
      </c>
      <c r="L6" s="5"/>
      <c r="M6" s="6"/>
      <c r="N6" s="7"/>
      <c r="BU6" s="17" t="s">
        <v>4</v>
      </c>
    </row>
    <row r="7" spans="1:73" s="8" customFormat="1" x14ac:dyDescent="0.25">
      <c r="A7" s="31">
        <v>45118</v>
      </c>
      <c r="B7" s="33">
        <v>6007</v>
      </c>
      <c r="C7" s="2" t="s">
        <v>8</v>
      </c>
      <c r="D7" s="3" t="s">
        <v>15</v>
      </c>
      <c r="E7" s="3">
        <v>5017</v>
      </c>
      <c r="F7" s="3" t="s">
        <v>13</v>
      </c>
      <c r="G7" s="1">
        <v>155</v>
      </c>
      <c r="H7" s="1">
        <v>10</v>
      </c>
      <c r="I7" s="1"/>
      <c r="J7" s="14" t="s">
        <v>10</v>
      </c>
      <c r="K7" s="3" t="s">
        <v>11</v>
      </c>
      <c r="L7" s="5"/>
      <c r="M7" s="6"/>
      <c r="N7" s="7"/>
    </row>
    <row r="8" spans="1:73" s="8" customFormat="1" x14ac:dyDescent="0.25">
      <c r="A8" s="31">
        <v>45118</v>
      </c>
      <c r="B8" s="1">
        <v>6008</v>
      </c>
      <c r="C8" s="2" t="s">
        <v>8</v>
      </c>
      <c r="D8" s="3" t="s">
        <v>15</v>
      </c>
      <c r="E8" s="3">
        <v>5032</v>
      </c>
      <c r="F8" s="3" t="s">
        <v>13</v>
      </c>
      <c r="G8" s="1">
        <v>156</v>
      </c>
      <c r="H8" s="1">
        <v>10</v>
      </c>
      <c r="I8" s="1"/>
      <c r="J8" s="14" t="s">
        <v>10</v>
      </c>
      <c r="K8" s="3" t="s">
        <v>11</v>
      </c>
      <c r="L8" s="5"/>
      <c r="M8" s="6"/>
      <c r="N8" s="7"/>
    </row>
    <row r="9" spans="1:73" s="8" customFormat="1" x14ac:dyDescent="0.25">
      <c r="A9" s="31">
        <v>45118</v>
      </c>
      <c r="B9" s="1">
        <v>6009</v>
      </c>
      <c r="C9" s="2" t="s">
        <v>8</v>
      </c>
      <c r="D9" s="3" t="s">
        <v>15</v>
      </c>
      <c r="E9" s="3">
        <v>3854</v>
      </c>
      <c r="F9" s="3" t="s">
        <v>13</v>
      </c>
      <c r="G9" s="1">
        <v>119</v>
      </c>
      <c r="H9" s="1">
        <v>10</v>
      </c>
      <c r="I9" s="1"/>
      <c r="J9" s="14" t="s">
        <v>10</v>
      </c>
      <c r="K9" s="3" t="s">
        <v>11</v>
      </c>
      <c r="L9" s="5"/>
      <c r="M9" s="6"/>
      <c r="N9" s="7"/>
    </row>
    <row r="10" spans="1:73" s="8" customFormat="1" x14ac:dyDescent="0.25">
      <c r="A10" s="31">
        <v>45118</v>
      </c>
      <c r="B10" s="1">
        <v>6010</v>
      </c>
      <c r="C10" s="2" t="s">
        <v>8</v>
      </c>
      <c r="D10" s="3" t="s">
        <v>15</v>
      </c>
      <c r="E10" s="3">
        <v>5056</v>
      </c>
      <c r="F10" s="3" t="s">
        <v>13</v>
      </c>
      <c r="G10" s="1">
        <v>156</v>
      </c>
      <c r="H10" s="1">
        <v>10</v>
      </c>
      <c r="I10" s="1"/>
      <c r="J10" s="14" t="s">
        <v>10</v>
      </c>
      <c r="K10" s="3" t="s">
        <v>11</v>
      </c>
      <c r="L10" s="5"/>
      <c r="M10" s="6"/>
      <c r="N10" s="7"/>
    </row>
    <row r="11" spans="1:73" s="8" customFormat="1" x14ac:dyDescent="0.25">
      <c r="A11" s="31">
        <v>45118</v>
      </c>
      <c r="B11" s="1">
        <v>6011</v>
      </c>
      <c r="C11" s="2" t="s">
        <v>8</v>
      </c>
      <c r="D11" s="3" t="s">
        <v>15</v>
      </c>
      <c r="E11" s="3">
        <v>5063</v>
      </c>
      <c r="F11" s="3" t="s">
        <v>13</v>
      </c>
      <c r="G11" s="1">
        <v>157</v>
      </c>
      <c r="H11" s="1">
        <v>10</v>
      </c>
      <c r="I11" s="1"/>
      <c r="J11" s="14" t="s">
        <v>10</v>
      </c>
      <c r="K11" s="3" t="s">
        <v>11</v>
      </c>
      <c r="L11" s="5"/>
      <c r="M11" s="6"/>
      <c r="N11" s="7"/>
    </row>
    <row r="12" spans="1:73" s="8" customFormat="1" x14ac:dyDescent="0.25">
      <c r="A12" s="31">
        <v>45118</v>
      </c>
      <c r="B12" s="1">
        <v>6012</v>
      </c>
      <c r="C12" s="2" t="s">
        <v>8</v>
      </c>
      <c r="D12" s="3" t="s">
        <v>15</v>
      </c>
      <c r="E12" s="3">
        <v>4029</v>
      </c>
      <c r="F12" s="3" t="s">
        <v>13</v>
      </c>
      <c r="G12" s="1">
        <v>125</v>
      </c>
      <c r="H12" s="1">
        <v>10</v>
      </c>
      <c r="I12" s="1"/>
      <c r="J12" s="14" t="s">
        <v>10</v>
      </c>
      <c r="K12" s="3" t="s">
        <v>11</v>
      </c>
      <c r="L12" s="5"/>
      <c r="M12" s="6"/>
      <c r="N12" s="7"/>
    </row>
    <row r="13" spans="1:73" s="8" customFormat="1" x14ac:dyDescent="0.25">
      <c r="A13" s="31">
        <v>45118</v>
      </c>
      <c r="B13" s="1">
        <v>6013</v>
      </c>
      <c r="C13" s="2" t="s">
        <v>8</v>
      </c>
      <c r="D13" s="3" t="s">
        <v>15</v>
      </c>
      <c r="E13" s="3">
        <v>5036</v>
      </c>
      <c r="F13" s="3" t="s">
        <v>13</v>
      </c>
      <c r="G13" s="1">
        <v>156</v>
      </c>
      <c r="H13" s="1">
        <v>10</v>
      </c>
      <c r="I13" s="1"/>
      <c r="J13" s="14" t="s">
        <v>10</v>
      </c>
      <c r="K13" s="3" t="s">
        <v>11</v>
      </c>
      <c r="L13" s="5"/>
      <c r="M13" s="6"/>
      <c r="N13" s="7"/>
    </row>
    <row r="14" spans="1:73" x14ac:dyDescent="0.25">
      <c r="A14" s="32">
        <v>45354</v>
      </c>
      <c r="B14" s="33">
        <v>6001</v>
      </c>
      <c r="C14" s="2" t="s">
        <v>0</v>
      </c>
      <c r="D14" s="3" t="s">
        <v>3</v>
      </c>
      <c r="E14" s="3">
        <v>2000</v>
      </c>
      <c r="F14" s="3" t="s">
        <v>22</v>
      </c>
      <c r="G14" s="1">
        <f t="shared" ref="G14:G20" si="0">E14*0.014</f>
        <v>28</v>
      </c>
      <c r="H14" s="1">
        <v>5</v>
      </c>
      <c r="I14" s="1">
        <v>31.5</v>
      </c>
      <c r="J14" s="4">
        <v>0.8</v>
      </c>
      <c r="K14" s="3" t="s">
        <v>1</v>
      </c>
      <c r="L14" s="30"/>
      <c r="M14" s="30"/>
    </row>
    <row r="15" spans="1:73" x14ac:dyDescent="0.25">
      <c r="A15" s="32">
        <v>45354</v>
      </c>
      <c r="B15" s="33">
        <v>6002</v>
      </c>
      <c r="C15" s="2" t="s">
        <v>0</v>
      </c>
      <c r="D15" s="3" t="s">
        <v>3</v>
      </c>
      <c r="E15" s="3">
        <v>2000</v>
      </c>
      <c r="F15" s="3" t="s">
        <v>22</v>
      </c>
      <c r="G15" s="1">
        <f t="shared" si="0"/>
        <v>28</v>
      </c>
      <c r="H15" s="1">
        <v>5</v>
      </c>
      <c r="I15" s="1">
        <v>31.5</v>
      </c>
      <c r="J15" s="4">
        <v>0.8</v>
      </c>
      <c r="K15" s="3" t="s">
        <v>1</v>
      </c>
      <c r="L15" s="30"/>
      <c r="M15" s="30"/>
    </row>
    <row r="16" spans="1:73" x14ac:dyDescent="0.25">
      <c r="A16" s="32">
        <v>45354</v>
      </c>
      <c r="B16" s="33">
        <v>6003</v>
      </c>
      <c r="C16" s="2" t="s">
        <v>0</v>
      </c>
      <c r="D16" s="3" t="s">
        <v>3</v>
      </c>
      <c r="E16" s="3">
        <v>2000</v>
      </c>
      <c r="F16" s="3" t="s">
        <v>22</v>
      </c>
      <c r="G16" s="1">
        <f t="shared" si="0"/>
        <v>28</v>
      </c>
      <c r="H16" s="1">
        <v>5</v>
      </c>
      <c r="I16" s="1">
        <v>31.5</v>
      </c>
      <c r="J16" s="4">
        <v>0.8</v>
      </c>
      <c r="K16" s="3" t="s">
        <v>1</v>
      </c>
      <c r="L16" s="30"/>
      <c r="M16" s="30"/>
    </row>
    <row r="17" spans="1:13" x14ac:dyDescent="0.25">
      <c r="A17" s="32">
        <v>45354</v>
      </c>
      <c r="B17" s="33">
        <v>6004</v>
      </c>
      <c r="C17" s="2" t="s">
        <v>0</v>
      </c>
      <c r="D17" s="3" t="s">
        <v>3</v>
      </c>
      <c r="E17" s="3">
        <v>2000</v>
      </c>
      <c r="F17" s="3" t="s">
        <v>22</v>
      </c>
      <c r="G17" s="1">
        <f t="shared" si="0"/>
        <v>28</v>
      </c>
      <c r="H17" s="1">
        <v>5</v>
      </c>
      <c r="I17" s="1">
        <v>31.5</v>
      </c>
      <c r="J17" s="4">
        <v>0.8</v>
      </c>
      <c r="K17" s="3" t="s">
        <v>1</v>
      </c>
      <c r="L17" s="30"/>
      <c r="M17" s="30"/>
    </row>
    <row r="18" spans="1:13" x14ac:dyDescent="0.25">
      <c r="A18" s="32">
        <v>45354</v>
      </c>
      <c r="B18" s="33">
        <v>6005</v>
      </c>
      <c r="C18" s="2" t="s">
        <v>0</v>
      </c>
      <c r="D18" s="3" t="s">
        <v>3</v>
      </c>
      <c r="E18" s="3">
        <v>2000</v>
      </c>
      <c r="F18" s="3" t="s">
        <v>22</v>
      </c>
      <c r="G18" s="1">
        <f t="shared" si="0"/>
        <v>28</v>
      </c>
      <c r="H18" s="1">
        <v>5</v>
      </c>
      <c r="I18" s="1">
        <v>31.5</v>
      </c>
      <c r="J18" s="4">
        <v>0.8</v>
      </c>
      <c r="K18" s="3" t="s">
        <v>1</v>
      </c>
      <c r="L18" s="30"/>
      <c r="M18" s="30"/>
    </row>
    <row r="19" spans="1:13" x14ac:dyDescent="0.25">
      <c r="A19" s="32">
        <v>45354</v>
      </c>
      <c r="B19" s="33">
        <v>6006</v>
      </c>
      <c r="C19" s="2" t="s">
        <v>0</v>
      </c>
      <c r="D19" s="3" t="s">
        <v>3</v>
      </c>
      <c r="E19" s="3">
        <v>2000</v>
      </c>
      <c r="F19" s="3" t="s">
        <v>22</v>
      </c>
      <c r="G19" s="1">
        <f t="shared" si="0"/>
        <v>28</v>
      </c>
      <c r="H19" s="1">
        <v>5</v>
      </c>
      <c r="I19" s="1">
        <v>31.5</v>
      </c>
      <c r="J19" s="4">
        <v>0.8</v>
      </c>
      <c r="K19" s="3" t="s">
        <v>1</v>
      </c>
      <c r="L19" s="30"/>
      <c r="M19" s="30"/>
    </row>
    <row r="20" spans="1:13" x14ac:dyDescent="0.25">
      <c r="A20" s="32">
        <v>45354</v>
      </c>
      <c r="B20" s="33">
        <v>6007</v>
      </c>
      <c r="C20" s="2" t="s">
        <v>0</v>
      </c>
      <c r="D20" s="3" t="s">
        <v>3</v>
      </c>
      <c r="E20" s="3">
        <v>2000</v>
      </c>
      <c r="F20" s="3" t="s">
        <v>22</v>
      </c>
      <c r="G20" s="1">
        <f t="shared" si="0"/>
        <v>28</v>
      </c>
      <c r="H20" s="1">
        <v>5</v>
      </c>
      <c r="I20" s="1">
        <v>31.5</v>
      </c>
      <c r="J20" s="4">
        <v>0.8</v>
      </c>
      <c r="K20" s="3" t="s">
        <v>1</v>
      </c>
    </row>
  </sheetData>
  <phoneticPr fontId="4" type="noConversion"/>
  <conditionalFormatting sqref="D14:K20">
    <cfRule type="expression" dxfId="5" priority="1">
      <formula>$K14=$BU$8</formula>
    </cfRule>
    <cfRule type="expression" dxfId="4" priority="2">
      <formula>$K14=$BU$7</formula>
    </cfRule>
    <cfRule type="expression" dxfId="3" priority="6">
      <formula>$K14=$BU$3</formula>
    </cfRule>
  </conditionalFormatting>
  <conditionalFormatting sqref="D14:K20">
    <cfRule type="expression" dxfId="2" priority="3">
      <formula>$K14=$BU$6</formula>
    </cfRule>
    <cfRule type="expression" dxfId="1" priority="4">
      <formula>$K14=$BU$5</formula>
    </cfRule>
    <cfRule type="expression" dxfId="0" priority="5">
      <formula>$K14=$BU$4</formula>
    </cfRule>
  </conditionalFormatting>
  <dataValidations count="1">
    <dataValidation type="list" allowBlank="1" showInputMessage="1" showErrorMessage="1" errorTitle="Ручной ввод" error="Выберите значение из списка!" sqref="K1:K20" xr:uid="{5A1A46F6-EC5E-4B2C-99D6-E78F2991D6B6}">
      <mc:AlternateContent xmlns:x12ac="http://schemas.microsoft.com/office/spreadsheetml/2011/1/ac" xmlns:mc="http://schemas.openxmlformats.org/markup-compatibility/2006">
        <mc:Choice Requires="x12ac">
          <x12ac:list>Отгружен,Готов к отгрузке,"Короткомер, готов к отгрузке",Устранимый брак,Брак,Под клиента,Не ликвид</x12ac:list>
        </mc:Choice>
        <mc:Fallback>
          <formula1>"Отгружен,Готов к отгрузке,Короткомер, готов к отгрузке,Устранимый брак,Брак,Под клиента,Не ликвид"</formula1>
        </mc:Fallback>
      </mc:AlternateContent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72078-58C6-4294-929B-782B59CFD1A6}">
  <dimension ref="B4:I18"/>
  <sheetViews>
    <sheetView workbookViewId="0">
      <selection activeCell="C18" sqref="C18"/>
    </sheetView>
  </sheetViews>
  <sheetFormatPr defaultRowHeight="15" x14ac:dyDescent="0.25"/>
  <cols>
    <col min="1" max="1" width="3.28515625" customWidth="1"/>
    <col min="2" max="2" width="6.85546875" customWidth="1"/>
    <col min="3" max="3" width="17.5703125" customWidth="1"/>
    <col min="4" max="4" width="38.7109375" customWidth="1"/>
    <col min="5" max="6" width="8.7109375" customWidth="1"/>
    <col min="9" max="9" width="37.140625" customWidth="1"/>
  </cols>
  <sheetData>
    <row r="4" spans="2:9" x14ac:dyDescent="0.25">
      <c r="B4" s="18" t="s">
        <v>17</v>
      </c>
      <c r="C4" s="19">
        <f ca="1">TODAY()</f>
        <v>45380</v>
      </c>
    </row>
    <row r="5" spans="2:9" x14ac:dyDescent="0.25">
      <c r="D5" s="20" t="s">
        <v>6</v>
      </c>
      <c r="E5" s="18" t="s">
        <v>18</v>
      </c>
      <c r="F5" s="21">
        <v>713</v>
      </c>
    </row>
    <row r="6" spans="2:9" x14ac:dyDescent="0.25">
      <c r="D6" s="20"/>
    </row>
    <row r="8" spans="2:9" ht="45" x14ac:dyDescent="0.25">
      <c r="B8" s="22" t="s">
        <v>19</v>
      </c>
      <c r="C8" s="22" t="s">
        <v>7</v>
      </c>
      <c r="D8" s="22" t="s">
        <v>20</v>
      </c>
      <c r="E8" s="23" t="s">
        <v>21</v>
      </c>
      <c r="F8" s="24"/>
    </row>
    <row r="9" spans="2:9" x14ac:dyDescent="0.25">
      <c r="B9" s="6">
        <v>1</v>
      </c>
      <c r="C9" s="25">
        <v>6001</v>
      </c>
      <c r="D9" s="26" t="str">
        <f>INDEX(Лист1!$D$1:$D$10001,MATCH(C9,Лист1!$B$1:$B$10001,0))</f>
        <v>ОКТ-Д (3,0) П-4А1</v>
      </c>
      <c r="E9" s="27">
        <f>INDEX(Лист1!$E$1:$E$10001,MATCH(C9,Лист1!$B$1:$B$10001,0))</f>
        <v>3044</v>
      </c>
      <c r="F9" s="28"/>
      <c r="I9" s="29" t="str">
        <f>IFERROR(INDEX(Лист1!$K$1:$K$10001,MATCH(C9,Лист1!$B$1:$B$10001,0)),"нет данных")</f>
        <v>Готов к отгрузке</v>
      </c>
    </row>
    <row r="10" spans="2:9" x14ac:dyDescent="0.25">
      <c r="B10" s="6">
        <v>2</v>
      </c>
      <c r="C10" s="25">
        <v>6002</v>
      </c>
      <c r="D10" s="26" t="str">
        <f>INDEX(Лист1!$D$1:$D$10001,MATCH(C10,Лист1!$B$1:$B$10001,0))</f>
        <v>ОКТ-Д (3,5) П-8А1</v>
      </c>
      <c r="E10" s="27">
        <f>INDEX(Лист1!$E$1:$E$10001,MATCH(C10,Лист1!$B$1:$B$10001,0))</f>
        <v>5039</v>
      </c>
      <c r="F10" s="28"/>
      <c r="I10" s="29" t="str">
        <f>IFERROR(INDEX(Лист1!$K$1:$K$10001,MATCH(C10,Лист1!$B$1:$B$10001,0)),"нет данных")</f>
        <v>Отгружен</v>
      </c>
    </row>
    <row r="11" spans="2:9" x14ac:dyDescent="0.25">
      <c r="B11" s="6">
        <v>3</v>
      </c>
      <c r="C11" s="25">
        <v>6003</v>
      </c>
      <c r="D11" s="26" t="str">
        <f>INDEX(Лист1!$D$1:$D$10001,MATCH(C11,Лист1!$B$1:$B$10001,0))</f>
        <v>ОКТ-Д (3,5) П-8А1</v>
      </c>
      <c r="E11" s="27">
        <f>INDEX(Лист1!$E$1:$E$10001,MATCH(C11,Лист1!$B$1:$B$10001,0))</f>
        <v>5039</v>
      </c>
      <c r="F11" s="28"/>
      <c r="I11" s="29" t="str">
        <f>IFERROR(INDEX(Лист1!$K$1:$K$10001,MATCH(C11,Лист1!$B$1:$B$10001,0)),"нет данных")</f>
        <v>Отгружен</v>
      </c>
    </row>
    <row r="12" spans="2:9" x14ac:dyDescent="0.25">
      <c r="B12" s="6">
        <v>4</v>
      </c>
      <c r="C12" s="25">
        <v>6004</v>
      </c>
      <c r="D12" s="26" t="str">
        <f>INDEX(Лист1!$D$1:$D$10001,MATCH(C12,Лист1!$B$1:$B$10001,0))</f>
        <v>ОКТ-Д (3,5) П-8А1</v>
      </c>
      <c r="E12" s="27">
        <f>INDEX(Лист1!$E$1:$E$10001,MATCH(C12,Лист1!$B$1:$B$10001,0))</f>
        <v>5036</v>
      </c>
      <c r="F12" s="28"/>
      <c r="I12" s="29" t="str">
        <f>IFERROR(INDEX(Лист1!$K$1:$K$10001,MATCH(C12,Лист1!$B$1:$B$10001,0)),"нет данных")</f>
        <v>Отгружен</v>
      </c>
    </row>
    <row r="13" spans="2:9" x14ac:dyDescent="0.25">
      <c r="B13" s="6">
        <v>5</v>
      </c>
      <c r="C13" s="25">
        <v>6005</v>
      </c>
      <c r="D13" s="26" t="str">
        <f>INDEX(Лист1!$D$1:$D$10001,MATCH(C13,Лист1!$B$1:$B$10001,0))</f>
        <v>ОКТ-Д (3,5) П-4А1</v>
      </c>
      <c r="E13" s="27">
        <f>INDEX(Лист1!$E$1:$E$10001,MATCH(C13,Лист1!$B$1:$B$10001,0))</f>
        <v>3510</v>
      </c>
      <c r="F13" s="28"/>
      <c r="I13" s="29" t="str">
        <f>IFERROR(INDEX(Лист1!$K$1:$K$10001,MATCH(C13,Лист1!$B$1:$B$10001,0)),"нет данных")</f>
        <v>Отгружен</v>
      </c>
    </row>
    <row r="14" spans="2:9" x14ac:dyDescent="0.25">
      <c r="B14" s="6">
        <v>6</v>
      </c>
      <c r="C14" s="25">
        <v>6006</v>
      </c>
      <c r="D14" s="26" t="str">
        <f>INDEX(Лист1!$D$1:$D$10001,MATCH(C14,Лист1!$B$1:$B$10001,0))</f>
        <v>ОКТ-Д (3,5) П-4А1</v>
      </c>
      <c r="E14" s="27">
        <f>INDEX(Лист1!$E$1:$E$10001,MATCH(C14,Лист1!$B$1:$B$10001,0))</f>
        <v>5062</v>
      </c>
      <c r="F14" s="28"/>
      <c r="I14" s="29" t="str">
        <f>IFERROR(INDEX(Лист1!$K$1:$K$10001,MATCH(C14,Лист1!$B$1:$B$10001,0)),"нет данных")</f>
        <v>Отгружен</v>
      </c>
    </row>
    <row r="15" spans="2:9" x14ac:dyDescent="0.25">
      <c r="B15" s="6">
        <v>7</v>
      </c>
      <c r="C15" s="25">
        <v>6007</v>
      </c>
      <c r="D15" s="26" t="str">
        <f>INDEX(Лист1!$D$1:$D$10001,MATCH(C15,Лист1!$B$1:$B$10001,0))</f>
        <v>ОКТ-Д (3,5) П-4А1</v>
      </c>
      <c r="E15" s="27">
        <f>INDEX(Лист1!$E$1:$E$10001,MATCH(C15,Лист1!$B$1:$B$10001,0))</f>
        <v>5017</v>
      </c>
      <c r="F15" s="28"/>
      <c r="I15" s="29" t="str">
        <f>IFERROR(INDEX(Лист1!$K$1:$K$10001,MATCH(C15,Лист1!$B$1:$B$10001,0)),"нет данных")</f>
        <v>Отгружен</v>
      </c>
    </row>
    <row r="16" spans="2:9" x14ac:dyDescent="0.25">
      <c r="B16" s="6">
        <v>8</v>
      </c>
      <c r="C16" s="25">
        <v>6008</v>
      </c>
      <c r="D16" s="26" t="str">
        <f>INDEX(Лист1!$D$1:$D$10001,MATCH(C16,Лист1!$B$1:$B$10001,0))</f>
        <v>ОКТ-Д (3,5) П-4А1</v>
      </c>
      <c r="E16" s="27">
        <f>INDEX(Лист1!$E$1:$E$10001,MATCH(C16,Лист1!$B$1:$B$10001,0))</f>
        <v>5032</v>
      </c>
      <c r="F16" s="28"/>
      <c r="I16" s="29" t="str">
        <f>IFERROR(INDEX(Лист1!$K$1:$K$10001,MATCH(C16,Лист1!$B$1:$B$10001,0)),"нет данных")</f>
        <v>Отгружен</v>
      </c>
    </row>
    <row r="17" spans="2:9" x14ac:dyDescent="0.25">
      <c r="B17" s="6">
        <v>9</v>
      </c>
      <c r="C17" s="25">
        <v>6001</v>
      </c>
      <c r="D17" s="26" t="str">
        <f>INDEX(Лист1!$D$1:$D$10001,MATCH(C17,Лист1!$B$1:$B$10001,0))</f>
        <v>ОКТ-Д (3,0) П-4А1</v>
      </c>
      <c r="E17" s="27">
        <f>INDEX(Лист1!$E$1:$E$10001,MATCH(C17,Лист1!$B$1:$B$10001,0))</f>
        <v>3044</v>
      </c>
      <c r="F17" s="28"/>
      <c r="I17" s="29" t="str">
        <f>IFERROR(INDEX(Лист1!$K$1:$K$10001,MATCH(C17,Лист1!$B$1:$B$10001,0)),"нет данных")</f>
        <v>Готов к отгрузке</v>
      </c>
    </row>
    <row r="18" spans="2:9" x14ac:dyDescent="0.25">
      <c r="B18" s="6">
        <v>10</v>
      </c>
      <c r="C18" s="25">
        <v>6100</v>
      </c>
      <c r="D18" s="26" t="e">
        <f>INDEX(Лист1!$D$1:$D$10001,MATCH(C18,Лист1!$B$1:$B$10001,0))</f>
        <v>#N/A</v>
      </c>
      <c r="E18" s="27" t="e">
        <f>INDEX(Лист1!$E$1:$E$10001,MATCH(C18,Лист1!$B$1:$B$10001,0))</f>
        <v>#N/A</v>
      </c>
      <c r="F18" s="28"/>
      <c r="I18" s="29" t="str">
        <f>IFERROR(INDEX(Лист1!$K$1:$K$10001,MATCH(C18,Лист1!$B$1:$B$10001,0)),"нет данных")</f>
        <v>нет данных</v>
      </c>
    </row>
  </sheetData>
  <mergeCells count="11">
    <mergeCell ref="E14:F14"/>
    <mergeCell ref="E15:F15"/>
    <mergeCell ref="E16:F16"/>
    <mergeCell ref="E17:F17"/>
    <mergeCell ref="E18:F18"/>
    <mergeCell ref="E8:F8"/>
    <mergeCell ref="E9:F9"/>
    <mergeCell ref="E10:F10"/>
    <mergeCell ref="E11:F11"/>
    <mergeCell ref="E12:F12"/>
    <mergeCell ref="E13:F13"/>
  </mergeCells>
  <conditionalFormatting sqref="I9:I18">
    <cfRule type="expression" dxfId="37" priority="2">
      <formula>$I9="нет данных"</formula>
    </cfRule>
  </conditionalFormatting>
  <conditionalFormatting sqref="C9:C16">
    <cfRule type="duplicateValues" dxfId="36" priority="1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B65FB161-A5B8-42DE-B9FA-11515EBBCB93}">
            <xm:f>$I9='\\192.168.1.103\Factory\[Учет произведенного кабеля (общаяя).xlsx]Кабель'!#REF!</xm:f>
            <x14:dxf>
              <fill>
                <patternFill>
                  <bgColor rgb="FFF48C02"/>
                </patternFill>
              </fill>
            </x14:dxf>
          </x14:cfRule>
          <x14:cfRule type="expression" priority="4" id="{341321FF-E5B5-413D-BC0C-E96BF766FEDE}">
            <xm:f>$I9='\\192.168.1.103\Factory\[Учет произведенного кабеля (общаяя).xlsx]Кабель'!#REF!</xm:f>
            <x14:dxf>
              <fill>
                <patternFill>
                  <bgColor rgb="FFFFFF66"/>
                </patternFill>
              </fill>
            </x14:dxf>
          </x14:cfRule>
          <x14:cfRule type="expression" priority="5" id="{B426483A-0F31-4028-BD82-9811E5CEE793}">
            <xm:f>$I9='\\192.168.1.103\Factory\[Учет произведенного кабеля (общаяя).xlsx]Кабель'!#REF!</xm:f>
            <x14:dxf>
              <fill>
                <patternFill>
                  <bgColor rgb="FF00B0F0"/>
                </patternFill>
              </fill>
            </x14:dxf>
          </x14:cfRule>
          <x14:cfRule type="expression" priority="6" id="{88614671-C07B-4B96-8EC6-CE81B5FDDB42}">
            <xm:f>$I9='\\192.168.1.103\Factory\[Учет произведенного кабеля (общаяя).xlsx]Кабель'!#REF!</xm:f>
            <x14:dxf>
              <fill>
                <patternFill>
                  <bgColor rgb="FFFE4844"/>
                </patternFill>
              </fill>
            </x14:dxf>
          </x14:cfRule>
          <x14:cfRule type="expression" priority="7" id="{C1523C61-47FB-4D81-A499-8F75ADD39254}">
            <xm:f>$I9='\\192.168.1.103\Factory\[Учет произведенного кабеля (общаяя).xlsx]Кабель'!#REF!</xm:f>
            <x14:dxf>
              <fill>
                <patternFill>
                  <bgColor theme="7" tint="0.79998168889431442"/>
                </patternFill>
              </fill>
            </x14:dxf>
          </x14:cfRule>
          <x14:cfRule type="expression" priority="8" id="{78154D3C-88A8-4EBF-BE94-B6A787F1C071}">
            <xm:f>$I9='\\192.168.1.103\Factory\[Учет произведенного кабеля (общаяя).xlsx]Кабель'!#REF!</xm:f>
            <x14:dxf>
              <fill>
                <patternFill>
                  <bgColor rgb="FF92D050"/>
                </patternFill>
              </fill>
            </x14:dxf>
          </x14:cfRule>
          <xm:sqref>I9:I18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operator</cp:lastModifiedBy>
  <dcterms:created xsi:type="dcterms:W3CDTF">2015-06-05T18:19:34Z</dcterms:created>
  <dcterms:modified xsi:type="dcterms:W3CDTF">2024-03-29T10:05:19Z</dcterms:modified>
</cp:coreProperties>
</file>