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1E34A6E-BCF0-4475-BE4A-6B23D17400DD}" xr6:coauthVersionLast="47" xr6:coauthVersionMax="47" xr10:uidLastSave="{00000000-0000-0000-0000-000000000000}"/>
  <bookViews>
    <workbookView xWindow="-120" yWindow="-120" windowWidth="19440" windowHeight="15000" xr2:uid="{628067BD-1F28-4AFE-B803-1800A357D698}"/>
  </bookViews>
  <sheets>
    <sheet name="31 день" sheetId="1" r:id="rId1"/>
    <sheet name="30 дней" sheetId="2" r:id="rId2"/>
    <sheet name="29 дней" sheetId="3" r:id="rId3"/>
    <sheet name="28 дней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B2" i="4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C2" i="3"/>
  <c r="B2" i="3"/>
  <c r="AF16" i="4" l="1"/>
  <c r="AF15" i="4"/>
  <c r="AF14" i="4"/>
  <c r="AF13" i="4"/>
  <c r="AF12" i="4"/>
  <c r="AO7" i="4"/>
  <c r="AP7" i="4" s="1"/>
  <c r="AJ7" i="4"/>
  <c r="AK7" i="4" s="1"/>
  <c r="AI7" i="4" a="1"/>
  <c r="AI7" i="4" s="1"/>
  <c r="AH7" i="4" a="1"/>
  <c r="AH7" i="4" s="1"/>
  <c r="AG7" i="4" a="1"/>
  <c r="AG7" i="4" s="1"/>
  <c r="AF7" i="4" a="1"/>
  <c r="AF7" i="4" s="1"/>
  <c r="AO6" i="4"/>
  <c r="AP6" i="4" s="1"/>
  <c r="AJ6" i="4"/>
  <c r="AI6" i="4" a="1"/>
  <c r="AI6" i="4" s="1"/>
  <c r="AH6" i="4" a="1"/>
  <c r="AH6" i="4" s="1"/>
  <c r="AG6" i="4" a="1"/>
  <c r="AG6" i="4" s="1"/>
  <c r="AF6" i="4" a="1"/>
  <c r="AF6" i="4" s="1"/>
  <c r="AO5" i="4"/>
  <c r="AP5" i="4" s="1"/>
  <c r="AJ5" i="4"/>
  <c r="AK5" i="4" s="1"/>
  <c r="AI5" i="4" a="1"/>
  <c r="AI5" i="4" s="1"/>
  <c r="AH5" i="4" a="1"/>
  <c r="AH5" i="4" s="1"/>
  <c r="AG5" i="4" a="1"/>
  <c r="AG5" i="4" s="1"/>
  <c r="AF5" i="4" a="1"/>
  <c r="AF5" i="4" s="1"/>
  <c r="AO4" i="4"/>
  <c r="AP4" i="4" s="1"/>
  <c r="AJ4" i="4"/>
  <c r="AK4" i="4" s="1"/>
  <c r="AI4" i="4" a="1"/>
  <c r="AI4" i="4" s="1"/>
  <c r="AH4" i="4" a="1"/>
  <c r="AH4" i="4" s="1"/>
  <c r="AG4" i="4" a="1"/>
  <c r="AG4" i="4" s="1"/>
  <c r="AF4" i="4" a="1"/>
  <c r="AF4" i="4" s="1"/>
  <c r="AO3" i="4"/>
  <c r="AP3" i="4" s="1"/>
  <c r="AJ3" i="4"/>
  <c r="AI3" i="4" a="1"/>
  <c r="AI3" i="4" s="1"/>
  <c r="AH3" i="4" a="1"/>
  <c r="AH3" i="4" s="1"/>
  <c r="AG3" i="4" a="1"/>
  <c r="AG3" i="4" s="1"/>
  <c r="AF3" i="4" a="1"/>
  <c r="AF3" i="4" s="1"/>
  <c r="AF16" i="3"/>
  <c r="AF15" i="3"/>
  <c r="AF14" i="3"/>
  <c r="AF13" i="3"/>
  <c r="AF12" i="3"/>
  <c r="AO7" i="3"/>
  <c r="AP7" i="3" s="1"/>
  <c r="AJ7" i="3"/>
  <c r="AK7" i="3" s="1"/>
  <c r="AI7" i="3" a="1"/>
  <c r="AI7" i="3" s="1"/>
  <c r="AH7" i="3" a="1"/>
  <c r="AH7" i="3" s="1"/>
  <c r="AG7" i="3" a="1"/>
  <c r="AG7" i="3" s="1"/>
  <c r="AF7" i="3" a="1"/>
  <c r="AF7" i="3" s="1"/>
  <c r="AO6" i="3"/>
  <c r="AP6" i="3" s="1"/>
  <c r="AJ6" i="3"/>
  <c r="AI6" i="3" a="1"/>
  <c r="AI6" i="3" s="1"/>
  <c r="AH6" i="3" a="1"/>
  <c r="AH6" i="3" s="1"/>
  <c r="AG6" i="3" a="1"/>
  <c r="AG6" i="3" s="1"/>
  <c r="AF6" i="3" a="1"/>
  <c r="AF6" i="3" s="1"/>
  <c r="AO5" i="3"/>
  <c r="AP5" i="3" s="1"/>
  <c r="AJ5" i="3"/>
  <c r="AI5" i="3" a="1"/>
  <c r="AI5" i="3" s="1"/>
  <c r="AH5" i="3" a="1"/>
  <c r="AH5" i="3" s="1"/>
  <c r="AG5" i="3" a="1"/>
  <c r="AG5" i="3" s="1"/>
  <c r="AF5" i="3" a="1"/>
  <c r="AF5" i="3" s="1"/>
  <c r="AO4" i="3"/>
  <c r="AP4" i="3" s="1"/>
  <c r="AJ4" i="3"/>
  <c r="AI4" i="3" a="1"/>
  <c r="AI4" i="3" s="1"/>
  <c r="AH4" i="3" a="1"/>
  <c r="AH4" i="3" s="1"/>
  <c r="AG4" i="3" a="1"/>
  <c r="AG4" i="3" s="1"/>
  <c r="AF4" i="3" a="1"/>
  <c r="AF4" i="3" s="1"/>
  <c r="AO3" i="3"/>
  <c r="AP3" i="3" s="1"/>
  <c r="AJ3" i="3"/>
  <c r="AI3" i="3" a="1"/>
  <c r="AI3" i="3" s="1"/>
  <c r="AH3" i="3" a="1"/>
  <c r="AH3" i="3" s="1"/>
  <c r="AG3" i="3" a="1"/>
  <c r="AG3" i="3" s="1"/>
  <c r="AF3" i="3" a="1"/>
  <c r="AF3" i="3" s="1"/>
  <c r="AF16" i="2"/>
  <c r="AF15" i="2"/>
  <c r="AF14" i="2"/>
  <c r="AF13" i="2"/>
  <c r="AF12" i="2"/>
  <c r="AO7" i="2"/>
  <c r="AP7" i="2" s="1"/>
  <c r="AJ7" i="2"/>
  <c r="AK7" i="2" s="1"/>
  <c r="AI7" i="2" a="1"/>
  <c r="AI7" i="2" s="1"/>
  <c r="AH7" i="2" a="1"/>
  <c r="AH7" i="2" s="1"/>
  <c r="AG7" i="2" a="1"/>
  <c r="AG7" i="2" s="1"/>
  <c r="AF7" i="2" a="1"/>
  <c r="AF7" i="2" s="1"/>
  <c r="AO6" i="2"/>
  <c r="AP6" i="2" s="1"/>
  <c r="AJ6" i="2"/>
  <c r="AI6" i="2" a="1"/>
  <c r="AI6" i="2" s="1"/>
  <c r="AH6" i="2" a="1"/>
  <c r="AH6" i="2" s="1"/>
  <c r="AG6" i="2" a="1"/>
  <c r="AG6" i="2" s="1"/>
  <c r="AF6" i="2" a="1"/>
  <c r="AF6" i="2" s="1"/>
  <c r="AO5" i="2"/>
  <c r="AP5" i="2" s="1"/>
  <c r="AJ5" i="2"/>
  <c r="AI5" i="2" a="1"/>
  <c r="AI5" i="2" s="1"/>
  <c r="AH5" i="2" a="1"/>
  <c r="AH5" i="2" s="1"/>
  <c r="AG5" i="2" a="1"/>
  <c r="AG5" i="2" s="1"/>
  <c r="AF5" i="2" a="1"/>
  <c r="AF5" i="2" s="1"/>
  <c r="AO4" i="2"/>
  <c r="AP4" i="2" s="1"/>
  <c r="AJ4" i="2"/>
  <c r="AI4" i="2" a="1"/>
  <c r="AI4" i="2" s="1"/>
  <c r="AH4" i="2" a="1"/>
  <c r="AH4" i="2" s="1"/>
  <c r="AG4" i="2" a="1"/>
  <c r="AG4" i="2" s="1"/>
  <c r="AF4" i="2" a="1"/>
  <c r="AF4" i="2" s="1"/>
  <c r="AO3" i="2"/>
  <c r="AP3" i="2" s="1"/>
  <c r="AJ3" i="2"/>
  <c r="AI3" i="2" a="1"/>
  <c r="AI3" i="2" s="1"/>
  <c r="AH3" i="2" a="1"/>
  <c r="AH3" i="2" s="1"/>
  <c r="AG3" i="2" a="1"/>
  <c r="AG3" i="2" s="1"/>
  <c r="AF3" i="2" a="1"/>
  <c r="AF3" i="2" s="1"/>
  <c r="AF12" i="1"/>
  <c r="AF13" i="1"/>
  <c r="AF14" i="1"/>
  <c r="AF15" i="1"/>
  <c r="AF16" i="1"/>
  <c r="AF3" i="1" a="1"/>
  <c r="AF3" i="1" s="1"/>
  <c r="AF4" i="1" a="1"/>
  <c r="AF4" i="1" s="1"/>
  <c r="AF5" i="1" a="1"/>
  <c r="AF5" i="1" s="1"/>
  <c r="AF6" i="1" a="1"/>
  <c r="AF6" i="1" s="1"/>
  <c r="AF7" i="1" a="1"/>
  <c r="AF7" i="1" s="1"/>
  <c r="AG4" i="1" a="1"/>
  <c r="AG4" i="1" s="1"/>
  <c r="AG5" i="1" a="1"/>
  <c r="AG5" i="1" s="1"/>
  <c r="AG6" i="1" a="1"/>
  <c r="AG6" i="1" s="1"/>
  <c r="AG7" i="1" a="1"/>
  <c r="AG7" i="1" s="1"/>
  <c r="AG3" i="1" a="1"/>
  <c r="AG3" i="1" s="1"/>
  <c r="AO5" i="1"/>
  <c r="AP5" i="1" s="1"/>
  <c r="AO6" i="1"/>
  <c r="AP6" i="1" s="1"/>
  <c r="AO7" i="1"/>
  <c r="AP7" i="1" s="1"/>
  <c r="AO3" i="1"/>
  <c r="AP3" i="1" s="1"/>
  <c r="AO4" i="1"/>
  <c r="AP4" i="1" s="1"/>
  <c r="AJ7" i="1"/>
  <c r="AI7" i="1" a="1"/>
  <c r="AI7" i="1" s="1"/>
  <c r="AH7" i="1" a="1"/>
  <c r="AH7" i="1" s="1"/>
  <c r="AJ6" i="1"/>
  <c r="AI6" i="1" a="1"/>
  <c r="AI6" i="1" s="1"/>
  <c r="AH6" i="1" a="1"/>
  <c r="AH6" i="1" s="1"/>
  <c r="AJ5" i="1"/>
  <c r="AK5" i="1" s="1"/>
  <c r="AI5" i="1" a="1"/>
  <c r="AI5" i="1" s="1"/>
  <c r="AH5" i="1" a="1"/>
  <c r="AH5" i="1" s="1"/>
  <c r="AJ4" i="1"/>
  <c r="AK4" i="1" s="1"/>
  <c r="AI4" i="1" a="1"/>
  <c r="AI4" i="1" s="1"/>
  <c r="AH4" i="1" a="1"/>
  <c r="AH4" i="1" s="1"/>
  <c r="AJ3" i="1"/>
  <c r="AI3" i="1" a="1"/>
  <c r="AI3" i="1" s="1"/>
  <c r="AH3" i="1" a="1"/>
  <c r="AH3" i="1" s="1"/>
  <c r="AL7" i="3" l="1"/>
  <c r="AL4" i="4"/>
  <c r="AL7" i="4"/>
  <c r="AL5" i="4"/>
  <c r="AK3" i="4"/>
  <c r="AL3" i="4" s="1"/>
  <c r="AK6" i="4"/>
  <c r="AL6" i="4" s="1"/>
  <c r="AK3" i="3"/>
  <c r="AL3" i="3" s="1"/>
  <c r="AK4" i="3"/>
  <c r="AL4" i="3" s="1"/>
  <c r="AK5" i="3"/>
  <c r="AL5" i="3" s="1"/>
  <c r="AK6" i="3"/>
  <c r="AL6" i="3" s="1"/>
  <c r="AL7" i="2"/>
  <c r="AK3" i="2"/>
  <c r="AL3" i="2" s="1"/>
  <c r="AK4" i="2"/>
  <c r="AL4" i="2" s="1"/>
  <c r="AK5" i="2"/>
  <c r="AL5" i="2" s="1"/>
  <c r="AK6" i="2"/>
  <c r="AL6" i="2" s="1"/>
  <c r="AM6" i="1"/>
  <c r="AM5" i="1"/>
  <c r="AM4" i="1"/>
  <c r="AM3" i="1"/>
  <c r="AL4" i="1"/>
  <c r="AL5" i="1"/>
  <c r="AM7" i="1"/>
  <c r="AK6" i="1"/>
  <c r="AL6" i="1" s="1"/>
  <c r="AK3" i="1"/>
  <c r="AL3" i="1" s="1"/>
  <c r="AK7" i="1"/>
  <c r="AL7" i="1" s="1"/>
  <c r="AM5" i="4" l="1"/>
  <c r="AM6" i="4"/>
  <c r="AM4" i="4"/>
  <c r="AM3" i="4"/>
  <c r="AM7" i="4"/>
  <c r="AM6" i="3"/>
  <c r="AM5" i="3"/>
  <c r="AM4" i="3"/>
  <c r="AM3" i="3"/>
  <c r="AM7" i="3"/>
  <c r="AM3" i="2"/>
  <c r="AM4" i="2" l="1"/>
  <c r="AM5" i="2"/>
  <c r="AM6" i="2"/>
  <c r="AM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D2" authorId="0" shapeId="0" xr:uid="{4DEEF0A5-59DD-42D2-A46E-FCA36677F4E1}">
      <text>
        <r>
          <rPr>
            <sz val="9"/>
            <color indexed="81"/>
            <rFont val="Tahoma"/>
            <family val="2"/>
            <charset val="204"/>
          </rPr>
          <t xml:space="preserve">Если </t>
        </r>
        <r>
          <rPr>
            <b/>
            <sz val="9"/>
            <color indexed="81"/>
            <rFont val="Tahoma"/>
            <family val="2"/>
            <charset val="204"/>
          </rPr>
          <t>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четвёртый день месяца - то считается </t>
        </r>
        <r>
          <rPr>
            <b/>
            <sz val="9"/>
            <color indexed="81"/>
            <rFont val="Tahoma"/>
            <family val="2"/>
            <charset val="204"/>
          </rPr>
          <t>7</t>
        </r>
        <r>
          <rPr>
            <sz val="9"/>
            <color indexed="81"/>
            <rFont val="Tahoma"/>
            <family val="2"/>
            <charset val="204"/>
          </rPr>
          <t xml:space="preserve"> часов. </t>
        </r>
      </text>
    </comment>
    <comment ref="AE2" authorId="0" shapeId="0" xr:uid="{DA8E6FFB-3D68-4C18-9C11-F1C80A0A7D96}">
      <text>
        <r>
          <rPr>
            <sz val="9"/>
            <color indexed="81"/>
            <rFont val="Tahoma"/>
            <family val="2"/>
            <charset val="204"/>
          </rPr>
          <t>Если Явка попадает на последний день месяца то считается 17 часов</t>
        </r>
      </text>
    </comment>
    <comment ref="A15" authorId="0" shapeId="0" xr:uid="{BBD5651D-983C-42ED-B1A2-032EEAEAC272}">
      <text>
        <r>
          <rPr>
            <sz val="9"/>
            <color indexed="81"/>
            <rFont val="Tahoma"/>
            <family val="2"/>
            <charset val="204"/>
          </rPr>
          <t>Цифры 7 тут нет, но она подразумевается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D2" authorId="0" shapeId="0" xr:uid="{AE9489C6-50AC-4DE7-910D-B37361657464}">
      <text>
        <r>
          <rPr>
            <sz val="9"/>
            <color indexed="81"/>
            <rFont val="Tahoma"/>
            <family val="2"/>
            <charset val="204"/>
          </rPr>
          <t xml:space="preserve">Если </t>
        </r>
        <r>
          <rPr>
            <b/>
            <sz val="9"/>
            <color indexed="81"/>
            <rFont val="Tahoma"/>
            <family val="2"/>
            <charset val="204"/>
          </rPr>
          <t>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четвёртый день месяца - то считается </t>
        </r>
        <r>
          <rPr>
            <b/>
            <sz val="9"/>
            <color indexed="81"/>
            <rFont val="Tahoma"/>
            <family val="2"/>
            <charset val="204"/>
          </rPr>
          <t>7</t>
        </r>
        <r>
          <rPr>
            <sz val="9"/>
            <color indexed="81"/>
            <rFont val="Tahoma"/>
            <family val="2"/>
            <charset val="204"/>
          </rPr>
          <t xml:space="preserve"> часов. </t>
        </r>
      </text>
    </comment>
    <comment ref="AD2" authorId="0" shapeId="0" xr:uid="{3DA5CE2E-2582-45FB-8480-F26DF9887B82}">
      <text>
        <r>
          <rPr>
            <sz val="9"/>
            <color indexed="81"/>
            <rFont val="Tahoma"/>
            <family val="2"/>
            <charset val="204"/>
          </rPr>
          <t>Если</t>
        </r>
        <r>
          <rPr>
            <b/>
            <sz val="9"/>
            <color indexed="81"/>
            <rFont val="Tahoma"/>
            <family val="2"/>
            <charset val="204"/>
          </rPr>
          <t xml:space="preserve"> 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последний день месяца то считается </t>
        </r>
        <r>
          <rPr>
            <b/>
            <sz val="9"/>
            <color indexed="81"/>
            <rFont val="Tahoma"/>
            <family val="2"/>
            <charset val="204"/>
          </rPr>
          <t>17</t>
        </r>
        <r>
          <rPr>
            <sz val="9"/>
            <color indexed="81"/>
            <rFont val="Tahoma"/>
            <family val="2"/>
            <charset val="204"/>
          </rPr>
          <t xml:space="preserve"> часов.</t>
        </r>
      </text>
    </comment>
    <comment ref="A15" authorId="0" shapeId="0" xr:uid="{B775B069-D33D-4C8D-8300-54F751561981}">
      <text>
        <r>
          <rPr>
            <sz val="9"/>
            <color indexed="81"/>
            <rFont val="Tahoma"/>
            <family val="2"/>
            <charset val="204"/>
          </rPr>
          <t>Цифры 7 тут нет, но она подразумевается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D2" authorId="0" shapeId="0" xr:uid="{760C25BC-7ACB-47EE-A817-F3457E56F549}">
      <text>
        <r>
          <rPr>
            <sz val="9"/>
            <color indexed="81"/>
            <rFont val="Tahoma"/>
            <family val="2"/>
            <charset val="204"/>
          </rPr>
          <t xml:space="preserve">Если </t>
        </r>
        <r>
          <rPr>
            <b/>
            <sz val="9"/>
            <color indexed="81"/>
            <rFont val="Tahoma"/>
            <family val="2"/>
            <charset val="204"/>
          </rPr>
          <t>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четвёртый день месяца - то считается </t>
        </r>
        <r>
          <rPr>
            <b/>
            <sz val="9"/>
            <color indexed="81"/>
            <rFont val="Tahoma"/>
            <family val="2"/>
            <charset val="204"/>
          </rPr>
          <t>7</t>
        </r>
        <r>
          <rPr>
            <sz val="9"/>
            <color indexed="81"/>
            <rFont val="Tahoma"/>
            <family val="2"/>
            <charset val="204"/>
          </rPr>
          <t xml:space="preserve"> часов. </t>
        </r>
      </text>
    </comment>
    <comment ref="AC2" authorId="0" shapeId="0" xr:uid="{FA6884CA-D4EB-4A3F-8C68-6D625BCF9FE9}">
      <text>
        <r>
          <rPr>
            <sz val="9"/>
            <color indexed="81"/>
            <rFont val="Tahoma"/>
            <family val="2"/>
            <charset val="204"/>
          </rPr>
          <t>Если Явка попадает на последний день месяца то считается 17 часов.</t>
        </r>
      </text>
    </comment>
    <comment ref="A15" authorId="0" shapeId="0" xr:uid="{E58A51B4-3FF4-4B06-8F45-1D535E0EFE86}">
      <text>
        <r>
          <rPr>
            <sz val="9"/>
            <color indexed="81"/>
            <rFont val="Tahoma"/>
            <family val="2"/>
            <charset val="204"/>
          </rPr>
          <t>Цифры 7 тут нет, но она подразумевается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D2" authorId="0" shapeId="0" xr:uid="{1EAB15F7-4CE4-431C-9A74-84FDFC4AC518}">
      <text>
        <r>
          <rPr>
            <sz val="9"/>
            <color indexed="81"/>
            <rFont val="Tahoma"/>
            <family val="2"/>
            <charset val="204"/>
          </rPr>
          <t xml:space="preserve">Если </t>
        </r>
        <r>
          <rPr>
            <b/>
            <sz val="9"/>
            <color indexed="81"/>
            <rFont val="Tahoma"/>
            <family val="2"/>
            <charset val="204"/>
          </rPr>
          <t>Я</t>
        </r>
        <r>
          <rPr>
            <sz val="9"/>
            <color indexed="81"/>
            <rFont val="Tahoma"/>
            <family val="2"/>
            <charset val="204"/>
          </rPr>
          <t xml:space="preserve">вка попадает на четвёртый день месяца - то считается </t>
        </r>
        <r>
          <rPr>
            <b/>
            <sz val="9"/>
            <color indexed="81"/>
            <rFont val="Tahoma"/>
            <family val="2"/>
            <charset val="204"/>
          </rPr>
          <t>7</t>
        </r>
        <r>
          <rPr>
            <sz val="9"/>
            <color indexed="81"/>
            <rFont val="Tahoma"/>
            <family val="2"/>
            <charset val="204"/>
          </rPr>
          <t xml:space="preserve"> часов. </t>
        </r>
      </text>
    </comment>
    <comment ref="AB2" authorId="0" shapeId="0" xr:uid="{265E7883-6A62-4279-91CA-BC3CC4168F9A}">
      <text>
        <r>
          <rPr>
            <sz val="9"/>
            <color indexed="81"/>
            <rFont val="Tahoma"/>
            <family val="2"/>
            <charset val="204"/>
          </rPr>
          <t>Если Явка попадает на последний день месяца то считается 17 часов</t>
        </r>
      </text>
    </comment>
    <comment ref="A15" authorId="0" shapeId="0" xr:uid="{994966FF-0376-4DA1-A983-011F5498C798}">
      <text>
        <r>
          <rPr>
            <sz val="9"/>
            <color indexed="81"/>
            <rFont val="Tahoma"/>
            <family val="2"/>
            <charset val="204"/>
          </rPr>
          <t>Цифры 7 тут нет, но она подразумевается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<sst xmlns="http://schemas.openxmlformats.org/spreadsheetml/2006/main" count="169" uniqueCount="9">
  <si>
    <t>я</t>
  </si>
  <si>
    <t>Часы отработанные за месяц (неправильно)</t>
  </si>
  <si>
    <t>Часы отработанные за месяц (правильно)</t>
  </si>
  <si>
    <r>
      <t>За каждую явку (</t>
    </r>
    <r>
      <rPr>
        <b/>
        <sz val="11"/>
        <color theme="1"/>
        <rFont val="Calibri"/>
        <family val="2"/>
        <charset val="204"/>
        <scheme val="minor"/>
      </rPr>
      <t xml:space="preserve">Я) </t>
    </r>
    <r>
      <rPr>
        <sz val="11"/>
        <color theme="1"/>
        <rFont val="Calibri"/>
        <family val="2"/>
        <charset val="204"/>
        <scheme val="minor"/>
      </rPr>
      <t>кроме выделенных дней считается 24 часа.</t>
    </r>
  </si>
  <si>
    <t>Отработанные смены</t>
  </si>
  <si>
    <t>Если в месяце 28 дней</t>
  </si>
  <si>
    <t>Если в месяце 29 дней</t>
  </si>
  <si>
    <t>Если в месяце 30 дней</t>
  </si>
  <si>
    <t>Если в месяце 31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</si>
</sst>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14" fontId="0" fillId="0" borderId="1" xfId="0" applyNumberFormat="1" applyBorder="1" applyAlignment="1">
      <alignment textRotation="90"/>
    </xf>
    <xf numFmtId="14" fontId="0" fillId="0" borderId="0" xfId="0" applyNumberFormat="1" applyAlignment="1">
      <alignment textRotation="90"/>
    </xf>
    <xf numFmtId="0" fontId="0" fillId="0" borderId="1" xfId="0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3" xfId="0" applyBorder="1"/>
    <xf numFmtId="0" fontId="0" fillId="3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2" borderId="0" xfId="0" applyFont="1" applyFill="1"/>
    <xf numFmtId="0" fontId="1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4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2170-98E7-4BE3-A471-96E5CACA624B}">
  <dimension ref="A1:AP16"/>
  <sheetViews>
    <sheetView tabSelected="1" workbookViewId="0">
      <selection activeCell="AM5" sqref="AM5"/>
    </sheetView>
  </sheetViews>
  <sheetFormatPr defaultRowHeight="15" x14ac:dyDescent="0.25"/>
  <cols>
    <col min="1" max="31" width="3.7109375" bestFit="1" customWidth="1"/>
    <col min="32" max="32" width="14.28515625" bestFit="1" customWidth="1"/>
    <col min="33" max="33" width="8" customWidth="1"/>
    <col min="34" max="35" width="8" hidden="1" customWidth="1"/>
    <col min="36" max="38" width="0" hidden="1" customWidth="1"/>
    <col min="40" max="40" width="29.42578125" customWidth="1"/>
    <col min="41" max="41" width="12.5703125" customWidth="1"/>
    <col min="42" max="42" width="14.7109375" bestFit="1" customWidth="1"/>
  </cols>
  <sheetData>
    <row r="1" spans="1:42" ht="52.5" customHeight="1" x14ac:dyDescent="0.25">
      <c r="AD1" s="1"/>
    </row>
    <row r="2" spans="1:42" ht="61.5" customHeight="1" x14ac:dyDescent="0.25">
      <c r="A2" s="2">
        <v>45047</v>
      </c>
      <c r="B2" s="2">
        <f>IF(A2="","",IF(A2+1&gt;EOMONTH($A$2,0),"",A2+1))</f>
        <v>45048</v>
      </c>
      <c r="C2" s="2">
        <f t="shared" ref="C2:AE2" si="0">IF(B2="","",IF(B2+1&gt;EOMONTH($A$2,0),"",B2+1))</f>
        <v>45049</v>
      </c>
      <c r="D2" s="2">
        <f t="shared" si="0"/>
        <v>45050</v>
      </c>
      <c r="E2" s="2">
        <f t="shared" si="0"/>
        <v>45051</v>
      </c>
      <c r="F2" s="2">
        <f t="shared" si="0"/>
        <v>45052</v>
      </c>
      <c r="G2" s="2">
        <f t="shared" si="0"/>
        <v>45053</v>
      </c>
      <c r="H2" s="2">
        <f t="shared" si="0"/>
        <v>45054</v>
      </c>
      <c r="I2" s="2">
        <f t="shared" si="0"/>
        <v>45055</v>
      </c>
      <c r="J2" s="2">
        <f t="shared" si="0"/>
        <v>45056</v>
      </c>
      <c r="K2" s="2">
        <f t="shared" si="0"/>
        <v>45057</v>
      </c>
      <c r="L2" s="2">
        <f t="shared" si="0"/>
        <v>45058</v>
      </c>
      <c r="M2" s="2">
        <f t="shared" si="0"/>
        <v>45059</v>
      </c>
      <c r="N2" s="2">
        <f t="shared" si="0"/>
        <v>45060</v>
      </c>
      <c r="O2" s="2">
        <f t="shared" si="0"/>
        <v>45061</v>
      </c>
      <c r="P2" s="2">
        <f t="shared" si="0"/>
        <v>45062</v>
      </c>
      <c r="Q2" s="2">
        <f t="shared" si="0"/>
        <v>45063</v>
      </c>
      <c r="R2" s="2">
        <f t="shared" si="0"/>
        <v>45064</v>
      </c>
      <c r="S2" s="2">
        <f t="shared" si="0"/>
        <v>45065</v>
      </c>
      <c r="T2" s="2">
        <f t="shared" si="0"/>
        <v>45066</v>
      </c>
      <c r="U2" s="2">
        <f t="shared" si="0"/>
        <v>45067</v>
      </c>
      <c r="V2" s="2">
        <f t="shared" si="0"/>
        <v>45068</v>
      </c>
      <c r="W2" s="2">
        <f t="shared" si="0"/>
        <v>45069</v>
      </c>
      <c r="X2" s="2">
        <f t="shared" si="0"/>
        <v>45070</v>
      </c>
      <c r="Y2" s="2">
        <f t="shared" si="0"/>
        <v>45071</v>
      </c>
      <c r="Z2" s="2">
        <f t="shared" si="0"/>
        <v>45072</v>
      </c>
      <c r="AA2" s="2">
        <f t="shared" si="0"/>
        <v>45073</v>
      </c>
      <c r="AB2" s="2">
        <f t="shared" si="0"/>
        <v>45074</v>
      </c>
      <c r="AC2" s="2">
        <f t="shared" si="0"/>
        <v>45075</v>
      </c>
      <c r="AD2" s="2">
        <f t="shared" si="0"/>
        <v>45076</v>
      </c>
      <c r="AE2" s="2">
        <f t="shared" si="0"/>
        <v>45077</v>
      </c>
      <c r="AF2" s="14" t="s">
        <v>2</v>
      </c>
      <c r="AH2" s="3"/>
      <c r="AI2" s="3"/>
      <c r="AO2" s="13" t="s">
        <v>4</v>
      </c>
      <c r="AP2" s="13" t="s">
        <v>1</v>
      </c>
    </row>
    <row r="3" spans="1:42" x14ac:dyDescent="0.25">
      <c r="A3" s="4" t="s">
        <v>0</v>
      </c>
      <c r="B3" s="4"/>
      <c r="C3" s="4"/>
      <c r="D3" s="12"/>
      <c r="E3" s="4" t="s">
        <v>0</v>
      </c>
      <c r="F3" s="4"/>
      <c r="G3" s="4"/>
      <c r="H3" s="4"/>
      <c r="I3" s="4" t="s">
        <v>0</v>
      </c>
      <c r="J3" s="4"/>
      <c r="K3" s="4"/>
      <c r="L3" s="4"/>
      <c r="M3" s="4" t="s">
        <v>0</v>
      </c>
      <c r="N3" s="4"/>
      <c r="O3" s="4"/>
      <c r="P3" s="4"/>
      <c r="Q3" s="4" t="s">
        <v>0</v>
      </c>
      <c r="R3" s="4"/>
      <c r="S3" s="4"/>
      <c r="T3" s="4"/>
      <c r="U3" s="4" t="s">
        <v>0</v>
      </c>
      <c r="V3" s="4"/>
      <c r="W3" s="4"/>
      <c r="X3" s="4"/>
      <c r="Y3" s="4" t="s">
        <v>0</v>
      </c>
      <c r="Z3" s="4"/>
      <c r="AA3" s="4"/>
      <c r="AB3" s="4"/>
      <c r="AC3" s="4" t="s">
        <v>0</v>
      </c>
      <c r="AD3" s="4"/>
      <c r="AE3" s="4"/>
      <c r="AF3" s="15" cm="1">
        <f t="array" ref="AF3">IF(COUNTIF(A3:AE3,"Я")=8,COUNTIF(A3:AE3,"Я")*24-_xlfn.IFS(AND(MATCH("я",A3:AE3,0)=4,_xlfn.XMATCH("я",A3:AE3,0,-1)=(DAY(EOMONTH($A$2,0)))),0,MATCH("я",A3:AE3,0)=4,17,_xlfn.XMATCH("я",A3:AE3,0,-1)=(DAY(EOMONTH($A$2,0))),17,1,0),COUNTIF(A3:AE3,"Я")*24+_xlfn.IFS(AND(MATCH("я",A3:AE3,0)=4,_xlfn.XMATCH("я",A3:AE3,0,-1)=(DAY(EOMONTH($A$2,0)))),0,MATCH("я",A3:AE3,0)=4,17,_xlfn.XMATCH("я",A3:AE3,0,-1)=(DAY(EOMONTH($A$2,0))),17,1,0))</f>
        <v>192</v>
      </c>
      <c r="AG3" cm="1">
        <f t="array" ref="AG3">COUNTIF(A3:AE3,"Я")*24 - (INDEX(A3:AE3,DAY(EOMONTH($A$2,0)))="Я")*7 + (INDEX(A3:AE3,4)="Я")*7</f>
        <v>192</v>
      </c>
      <c r="AH3" s="5" cm="1">
        <f t="array" ref="AH3">_xlfn.IFS(AND(MATCH("я",A3:AE3,0)=4,_xlfn.XMATCH("я",A3:AE3,0,-1)=(DAY(EOMONTH($A$2,0)))),24,MATCH("я",A3:AE3,0)=4,7,_xlfn.XMATCH("я",A3:AE3,0,-1)=(DAY(EOMONTH($A$2,0))),17,1,24)</f>
        <v>24</v>
      </c>
      <c r="AI3" s="6" cm="1">
        <f t="array" ref="AI3">_xlfn.IFS(AND(MATCH("я",A3:AE3,0)=4,_xlfn.XMATCH("я",A3:AE3,0,-1)=(DAY(EOMONTH($A$2,0)))),0,MATCH("я",A3:AE3,0)=4,17,_xlfn.XMATCH("я",A3:AE3,0,-1)=(DAY(EOMONTH($A$2,0))),17,1,0)</f>
        <v>0</v>
      </c>
      <c r="AJ3" s="7">
        <f>COUNTIF(A3:AE3,"Я")</f>
        <v>8</v>
      </c>
      <c r="AK3" s="7">
        <f t="shared" ref="AK3:AK7" si="1">AJ3*24</f>
        <v>192</v>
      </c>
      <c r="AL3" s="1">
        <f>IF(AJ3=8,AK3-AI3,AK3+AI3)</f>
        <v>192</v>
      </c>
      <c r="AM3" s="1">
        <f>COUNTIF(A3:AD3,"я")*24+(D3="я")*7-(LOOKUP(9^9,A$2:AE$2,A3:AE3)="я")*7</f>
        <v>192</v>
      </c>
      <c r="AN3" s="1"/>
      <c r="AO3">
        <f>COUNTIF(A3:AE3,"Я")</f>
        <v>8</v>
      </c>
      <c r="AP3">
        <f>AO3*24</f>
        <v>192</v>
      </c>
    </row>
    <row r="4" spans="1:42" x14ac:dyDescent="0.25">
      <c r="A4" s="16"/>
      <c r="B4" s="16" t="s">
        <v>0</v>
      </c>
      <c r="C4" s="16"/>
      <c r="D4" s="12"/>
      <c r="E4" s="16"/>
      <c r="F4" s="16" t="s">
        <v>0</v>
      </c>
      <c r="G4" s="16"/>
      <c r="H4" s="16"/>
      <c r="I4" s="16"/>
      <c r="J4" s="16" t="s">
        <v>0</v>
      </c>
      <c r="K4" s="16"/>
      <c r="L4" s="16"/>
      <c r="M4" s="16"/>
      <c r="N4" s="16" t="s">
        <v>0</v>
      </c>
      <c r="O4" s="16"/>
      <c r="P4" s="16"/>
      <c r="Q4" s="16"/>
      <c r="R4" s="16" t="s">
        <v>0</v>
      </c>
      <c r="S4" s="16"/>
      <c r="T4" s="16"/>
      <c r="U4" s="16"/>
      <c r="V4" s="16" t="s">
        <v>0</v>
      </c>
      <c r="W4" s="16"/>
      <c r="X4" s="16"/>
      <c r="Y4" s="16"/>
      <c r="Z4" s="16" t="s">
        <v>0</v>
      </c>
      <c r="AA4" s="16"/>
      <c r="AB4" s="16"/>
      <c r="AC4" s="16"/>
      <c r="AD4" s="16" t="s">
        <v>0</v>
      </c>
      <c r="AE4" s="16"/>
      <c r="AF4" s="15" cm="1">
        <f t="array" ref="AF4">IF(COUNTIF(A4:AE4,"Я")=8,COUNTIF(A4:AE4,"Я")*24-_xlfn.IFS(AND(MATCH("я",A4:AE4,0)=4,_xlfn.XMATCH("я",A4:AE4,0,-1)=(DAY(EOMONTH($A$2,0)))),0,MATCH("я",A4:AE4,0)=4,17,_xlfn.XMATCH("я",A4:AE4,0,-1)=(DAY(EOMONTH($A$2,0))),17,1,0),COUNTIF(A4:AE4,"Я")*24+_xlfn.IFS(AND(MATCH("я",A4:AE4,0)=4,_xlfn.XMATCH("я",A4:AE4,0,-1)=(DAY(EOMONTH($A$2,0)))),0,MATCH("я",A4:AE4,0)=4,17,_xlfn.XMATCH("я",A4:AE4,0,-1)=(DAY(EOMONTH($A$2,0))),17,1,0))</f>
        <v>192</v>
      </c>
      <c r="AG4" cm="1">
        <f t="array" ref="AG4">COUNTIF(A4:AE4,"Я")*24 - (INDEX(A4:AE4,DAY(EOMONTH($A$2,0)))="Я")*7 + (INDEX(A4:AE4,4)="Я")*7</f>
        <v>192</v>
      </c>
      <c r="AH4" s="8" cm="1">
        <f t="array" ref="AH4">_xlfn.IFS(AND(MATCH("я",A4:AE4,0)=4,_xlfn.XMATCH("я",A4:AE4,0,-1)=(DAY(EOMONTH($A$2,0)))),24,MATCH("я",A4:AE4,0)=4,7,_xlfn.XMATCH("я",A4:AE4,0,-1)=(DAY(EOMONTH($A$2,0))),17,1,24)</f>
        <v>24</v>
      </c>
      <c r="AI4" s="6" cm="1">
        <f t="array" ref="AI4">_xlfn.IFS(AND(MATCH("я",A4:AE4,0)=4,_xlfn.XMATCH("я",A4:AE4,0,-1)=(DAY(EOMONTH($A$2,0)))),0,MATCH("я",A4:AE4,0)=4,17,_xlfn.XMATCH("я",A4:AE4,0,-1)=(DAY(EOMONTH($A$2,0))),17,1,0)</f>
        <v>0</v>
      </c>
      <c r="AJ4" s="9">
        <f>COUNTIF(A4:AE4,"Я")</f>
        <v>8</v>
      </c>
      <c r="AK4" s="9">
        <f t="shared" si="1"/>
        <v>192</v>
      </c>
      <c r="AL4" s="1">
        <f>IF(AJ4=8,AK4-AI4,AK4+AI4)</f>
        <v>192</v>
      </c>
      <c r="AM4" s="1">
        <f>COUNTIF(A4:AD4,"я")*24+(D4="я")*7-(LOOKUP(9^9,A$2:AE$2,A4:AE4)="я")*7</f>
        <v>192</v>
      </c>
      <c r="AN4" s="1"/>
      <c r="AO4">
        <f>COUNTIF(A4:AE4,"Я")</f>
        <v>8</v>
      </c>
      <c r="AP4">
        <f t="shared" ref="AP4:AP7" si="2">AO4*24</f>
        <v>192</v>
      </c>
    </row>
    <row r="5" spans="1:42" x14ac:dyDescent="0.25">
      <c r="A5" s="16"/>
      <c r="B5" s="16"/>
      <c r="C5" s="16" t="s">
        <v>0</v>
      </c>
      <c r="D5" s="12"/>
      <c r="E5" s="16"/>
      <c r="F5" s="16"/>
      <c r="G5" s="16" t="s">
        <v>0</v>
      </c>
      <c r="H5" s="16"/>
      <c r="I5" s="16"/>
      <c r="J5" s="16"/>
      <c r="K5" s="16" t="s">
        <v>0</v>
      </c>
      <c r="L5" s="16"/>
      <c r="M5" s="16"/>
      <c r="N5" s="16"/>
      <c r="O5" s="16" t="s">
        <v>0</v>
      </c>
      <c r="P5" s="16"/>
      <c r="Q5" s="16"/>
      <c r="R5" s="16"/>
      <c r="S5" s="16" t="s">
        <v>0</v>
      </c>
      <c r="T5" s="16"/>
      <c r="U5" s="16"/>
      <c r="V5" s="16"/>
      <c r="W5" s="16" t="s">
        <v>0</v>
      </c>
      <c r="X5" s="16"/>
      <c r="Y5" s="16"/>
      <c r="Z5" s="16"/>
      <c r="AA5" s="16" t="s">
        <v>0</v>
      </c>
      <c r="AB5" s="16"/>
      <c r="AC5" s="16"/>
      <c r="AD5" s="16"/>
      <c r="AE5" s="16" t="s">
        <v>0</v>
      </c>
      <c r="AF5" s="26" cm="1">
        <f t="array" ref="AF5">IF(COUNTIF(A5:AE5,"Я")=8,COUNTIF(A5:AE5,"Я")*24-_xlfn.IFS(AND(MATCH("я",A5:AE5,0)=4,_xlfn.XMATCH("я",A5:AE5,0,-1)=(DAY(EOMONTH($A$2,0)))),0,MATCH("я",A5:AE5,0)=4,17,_xlfn.XMATCH("я",A5:AE5,0,-1)=(DAY(EOMONTH($A$2,0))),17,1,0),COUNTIF(A5:AE5,"Я")*24+_xlfn.IFS(AND(MATCH("я",A5:AE5,0)=4,_xlfn.XMATCH("я",A5:AE5,0,-1)=(DAY(EOMONTH($A$2,0)))),0,MATCH("я",A5:AE5,0)=4,17,_xlfn.XMATCH("я",A5:AE5,0,-1)=(DAY(EOMONTH($A$2,0))),17,1,0))</f>
        <v>175</v>
      </c>
      <c r="AG5" cm="1">
        <f t="array" ref="AG5">COUNTIF(A5:AE5,"Я")*24 - (INDEX(A5:AE5,DAY(EOMONTH($A$2,0)))="Я")*7 + (INDEX(A5:AE5,4)="Я")*7</f>
        <v>185</v>
      </c>
      <c r="AH5" s="5" cm="1">
        <f t="array" ref="AH5">_xlfn.IFS(AND(MATCH("я",A5:AE5,0)=4,_xlfn.XMATCH("я",A5:AE5,0,-1)=(DAY(EOMONTH($A$2,0)))),24,MATCH("я",A5:AE5,0)=4,7,_xlfn.XMATCH("я",A5:AE5,0,-1)=(DAY(EOMONTH($A$2,0))),17,1,24)</f>
        <v>17</v>
      </c>
      <c r="AI5" s="6" cm="1">
        <f t="array" ref="AI5">_xlfn.IFS(AND(MATCH("я",A5:AE5,0)=4,_xlfn.XMATCH("я",A5:AE5,0,-1)=(DAY(EOMONTH($A$2,0)))),0,MATCH("я",A5:AE5,0)=4,17,_xlfn.XMATCH("я",A5:AE5,0,-1)=(DAY(EOMONTH($A$2,0))),17,1,0)</f>
        <v>17</v>
      </c>
      <c r="AJ5" s="9">
        <f>COUNTIF(A5:AE5,"Я")</f>
        <v>8</v>
      </c>
      <c r="AK5" s="9">
        <f t="shared" si="1"/>
        <v>192</v>
      </c>
      <c r="AL5" s="1">
        <f>IF(AJ5=8,AK5-AI5,AK5+AI5)</f>
        <v>175</v>
      </c>
      <c r="AM5" s="20">
        <f>COUNTIF(A5:AD5,"я")*24+(D5="я")*7-(LOOKUP(9^9,A$2:AE$2,A5:AE5)="я")*7</f>
        <v>161</v>
      </c>
      <c r="AN5" s="20"/>
      <c r="AO5">
        <f t="shared" ref="AO5:AO7" si="3">COUNTIF(A5:AE5,"Я")</f>
        <v>8</v>
      </c>
      <c r="AP5">
        <f t="shared" si="2"/>
        <v>192</v>
      </c>
    </row>
    <row r="6" spans="1:42" x14ac:dyDescent="0.25">
      <c r="A6" s="16"/>
      <c r="B6" s="16"/>
      <c r="C6" s="16"/>
      <c r="D6" s="12" t="s">
        <v>0</v>
      </c>
      <c r="E6" s="16"/>
      <c r="F6" s="16"/>
      <c r="G6" s="16"/>
      <c r="H6" s="16" t="s">
        <v>0</v>
      </c>
      <c r="I6" s="16"/>
      <c r="J6" s="16"/>
      <c r="K6" s="16"/>
      <c r="L6" s="16" t="s">
        <v>0</v>
      </c>
      <c r="M6" s="16"/>
      <c r="N6" s="16"/>
      <c r="O6" s="16"/>
      <c r="P6" s="16" t="s">
        <v>0</v>
      </c>
      <c r="Q6" s="16"/>
      <c r="R6" s="16"/>
      <c r="S6" s="16"/>
      <c r="T6" s="16" t="s">
        <v>0</v>
      </c>
      <c r="U6" s="16"/>
      <c r="V6" s="16"/>
      <c r="W6" s="16"/>
      <c r="X6" s="16" t="s">
        <v>0</v>
      </c>
      <c r="Y6" s="16"/>
      <c r="Z6" s="16"/>
      <c r="AA6" s="16"/>
      <c r="AB6" s="16" t="s">
        <v>0</v>
      </c>
      <c r="AC6" s="16"/>
      <c r="AD6" s="16"/>
      <c r="AE6" s="16"/>
      <c r="AF6" s="26" cm="1">
        <f t="array" ref="AF6">IF(COUNTIF(A6:AE6,"Я")=8,COUNTIF(A6:AE6,"Я")*24-_xlfn.IFS(AND(MATCH("я",A6:AE6,0)=4,_xlfn.XMATCH("я",A6:AE6,0,-1)=(DAY(EOMONTH($A$2,0)))),0,MATCH("я",A6:AE6,0)=4,17,_xlfn.XMATCH("я",A6:AE6,0,-1)=(DAY(EOMONTH($A$2,0))),17,1,0),COUNTIF(A6:AE6,"Я")*24+_xlfn.IFS(AND(MATCH("я",A6:AE6,0)=4,_xlfn.XMATCH("я",A6:AE6,0,-1)=(DAY(EOMONTH($A$2,0)))),0,MATCH("я",A6:AE6,0)=4,17,_xlfn.XMATCH("я",A6:AE6,0,-1)=(DAY(EOMONTH($A$2,0))),17,1,0))</f>
        <v>185</v>
      </c>
      <c r="AG6" cm="1">
        <f t="array" ref="AG6">COUNTIF(A6:AE6,"Я")*24 - (INDEX(A6:AE6,DAY(EOMONTH($A$2,0)))="Я")*7 + (INDEX(A6:AE6,4)="Я")*7</f>
        <v>175</v>
      </c>
      <c r="AH6" s="10" cm="1">
        <f t="array" ref="AH6">_xlfn.IFS(AND(MATCH("я",A6:AE6,0)=4,_xlfn.XMATCH("я",A6:AE6,0,-1)=(DAY(EOMONTH($A$2,0)))),24,MATCH("я",A6:AE6,0)=4,7,_xlfn.XMATCH("я",A6:AE6,0,-1)=(DAY(EOMONTH($A$2,0))),17,1,24)</f>
        <v>7</v>
      </c>
      <c r="AI6" s="6" cm="1">
        <f t="array" ref="AI6">_xlfn.IFS(AND(MATCH("я",A6:AE6,0)=4,_xlfn.XMATCH("я",A6:AE6,0,-1)=(DAY(EOMONTH($A$2,0)))),0,MATCH("я",A6:AE6,0)=4,17,_xlfn.XMATCH("я",A6:AE6,0,-1)=(DAY(EOMONTH($A$2,0))),17,1,0)</f>
        <v>17</v>
      </c>
      <c r="AJ6" s="11">
        <f>COUNTIF(A6:AE6,"Я")</f>
        <v>7</v>
      </c>
      <c r="AK6" s="11">
        <f t="shared" si="1"/>
        <v>168</v>
      </c>
      <c r="AL6" s="1">
        <f>IF(AJ6=8,AK6-AI6,AK6+AI6)</f>
        <v>185</v>
      </c>
      <c r="AM6" s="1">
        <f>COUNTIF(A6:AD6,"я")*24+(D6="я")*7-(LOOKUP(9^9,A$2:AE$2,A6:AE6)="я")*7</f>
        <v>175</v>
      </c>
      <c r="AN6" s="1"/>
      <c r="AO6">
        <f t="shared" si="3"/>
        <v>7</v>
      </c>
      <c r="AP6">
        <f t="shared" si="2"/>
        <v>168</v>
      </c>
    </row>
    <row r="7" spans="1:42" x14ac:dyDescent="0.25">
      <c r="A7" s="4" t="s">
        <v>0</v>
      </c>
      <c r="B7" s="4"/>
      <c r="C7" s="4"/>
      <c r="D7" s="12"/>
      <c r="E7" s="4" t="s">
        <v>0</v>
      </c>
      <c r="F7" s="4"/>
      <c r="G7" s="4"/>
      <c r="H7" s="4"/>
      <c r="I7" s="4" t="s">
        <v>0</v>
      </c>
      <c r="J7" s="4"/>
      <c r="K7" s="4"/>
      <c r="L7" s="4"/>
      <c r="M7" s="4" t="s">
        <v>0</v>
      </c>
      <c r="N7" s="4"/>
      <c r="O7" s="4"/>
      <c r="P7" s="4"/>
      <c r="Q7" s="4" t="s">
        <v>0</v>
      </c>
      <c r="R7" s="4"/>
      <c r="S7" s="4"/>
      <c r="T7" s="4"/>
      <c r="U7" s="4" t="s">
        <v>0</v>
      </c>
      <c r="V7" s="4"/>
      <c r="W7" s="4"/>
      <c r="X7" s="4"/>
      <c r="Y7" s="4" t="s">
        <v>0</v>
      </c>
      <c r="Z7" s="4"/>
      <c r="AA7" s="4"/>
      <c r="AB7" s="4"/>
      <c r="AC7" s="4" t="s">
        <v>0</v>
      </c>
      <c r="AD7" s="4"/>
      <c r="AE7" s="4"/>
      <c r="AF7" s="15" cm="1">
        <f t="array" ref="AF7">IF(COUNTIF(A7:AE7,"Я")=8,COUNTIF(A7:AE7,"Я")*24-_xlfn.IFS(AND(MATCH("я",A7:AE7,0)=4,_xlfn.XMATCH("я",A7:AE7,0,-1)=(DAY(EOMONTH($A$2,0)))),0,MATCH("я",A7:AE7,0)=4,17,_xlfn.XMATCH("я",A7:AE7,0,-1)=(DAY(EOMONTH($A$2,0))),17,1,0),COUNTIF(A7:AE7,"Я")*24+_xlfn.IFS(AND(MATCH("я",A7:AE7,0)=4,_xlfn.XMATCH("я",A7:AE7,0,-1)=(DAY(EOMONTH($A$2,0)))),0,MATCH("я",A7:AE7,0)=4,17,_xlfn.XMATCH("я",A7:AE7,0,-1)=(DAY(EOMONTH($A$2,0))),17,1,0))</f>
        <v>192</v>
      </c>
      <c r="AG7" cm="1">
        <f t="array" ref="AG7">COUNTIF(A7:AE7,"Я")*24 - (INDEX(A7:AE7,DAY(EOMONTH($A$2,0)))="Я")*7 + (INDEX(A7:AE7,4)="Я")*7</f>
        <v>192</v>
      </c>
      <c r="AH7" s="6" cm="1">
        <f t="array" ref="AH7">_xlfn.IFS(AND(MATCH("я",A7:AE7,0)=4,_xlfn.XMATCH("я",A7:AE7,0,-1)=(DAY(EOMONTH($A$2,0)))),24,MATCH("я",A7:AE7,0)=4,7,_xlfn.XMATCH("я",A7:AE7,0,-1)=(DAY(EOMONTH($A$2,0))),17,1,24)</f>
        <v>24</v>
      </c>
      <c r="AI7" s="6" cm="1">
        <f t="array" ref="AI7">_xlfn.IFS(AND(MATCH("я",A7:AE7,0)=4,_xlfn.XMATCH("я",A7:AE7,0,-1)=(DAY(EOMONTH($A$2,0)))),0,MATCH("я",A7:AE7,0)=4,17,_xlfn.XMATCH("я",A7:AE7,0,-1)=(DAY(EOMONTH($A$2,0))),17,1,0)</f>
        <v>0</v>
      </c>
      <c r="AJ7" s="11">
        <f>COUNTIF(A7:AE7,"Я")</f>
        <v>8</v>
      </c>
      <c r="AK7" s="11">
        <f t="shared" si="1"/>
        <v>192</v>
      </c>
      <c r="AL7" s="1">
        <f>IF(AJ7=8,AK7-AI7,AK7+AI7)</f>
        <v>192</v>
      </c>
      <c r="AM7" s="1">
        <f>COUNTIF(A7:AD7,"я")*24+(D7="я")*7-(LOOKUP(9^9,A$2:AE$2,A7:AE7)="я")*7</f>
        <v>192</v>
      </c>
      <c r="AN7" s="1"/>
      <c r="AO7">
        <f t="shared" si="3"/>
        <v>8</v>
      </c>
      <c r="AP7">
        <f t="shared" si="2"/>
        <v>192</v>
      </c>
    </row>
    <row r="9" spans="1:42" x14ac:dyDescent="0.25">
      <c r="A9" t="s">
        <v>3</v>
      </c>
    </row>
    <row r="11" spans="1:42" x14ac:dyDescent="0.25">
      <c r="A11" t="s">
        <v>8</v>
      </c>
    </row>
    <row r="12" spans="1:42" x14ac:dyDescent="0.25">
      <c r="A12" s="17">
        <v>24</v>
      </c>
      <c r="B12" s="17"/>
      <c r="C12" s="17"/>
      <c r="D12" s="19"/>
      <c r="E12" s="17">
        <v>24</v>
      </c>
      <c r="F12" s="17"/>
      <c r="G12" s="17"/>
      <c r="H12" s="17"/>
      <c r="I12" s="17">
        <v>24</v>
      </c>
      <c r="J12" s="17"/>
      <c r="K12" s="17"/>
      <c r="L12" s="17"/>
      <c r="M12" s="17">
        <v>24</v>
      </c>
      <c r="N12" s="17"/>
      <c r="O12" s="17"/>
      <c r="P12" s="17"/>
      <c r="Q12" s="17">
        <v>24</v>
      </c>
      <c r="R12" s="17"/>
      <c r="S12" s="17"/>
      <c r="T12" s="17"/>
      <c r="U12" s="17">
        <v>24</v>
      </c>
      <c r="V12" s="17"/>
      <c r="W12" s="17"/>
      <c r="X12" s="17"/>
      <c r="Y12" s="17">
        <v>24</v>
      </c>
      <c r="Z12" s="17"/>
      <c r="AA12" s="17"/>
      <c r="AB12" s="17"/>
      <c r="AC12" s="17">
        <v>24</v>
      </c>
      <c r="AD12" s="17"/>
      <c r="AE12" s="19"/>
      <c r="AF12" s="17">
        <f t="shared" ref="AF12:AF16" si="4">SUM(A12:AE12)</f>
        <v>192</v>
      </c>
    </row>
    <row r="13" spans="1:42" x14ac:dyDescent="0.25">
      <c r="A13" s="17"/>
      <c r="B13" s="17">
        <v>24</v>
      </c>
      <c r="C13" s="17"/>
      <c r="D13" s="19"/>
      <c r="E13" s="17"/>
      <c r="F13" s="17">
        <v>24</v>
      </c>
      <c r="G13" s="17"/>
      <c r="H13" s="17"/>
      <c r="I13" s="17"/>
      <c r="J13" s="17">
        <v>24</v>
      </c>
      <c r="K13" s="17"/>
      <c r="L13" s="17"/>
      <c r="M13" s="17"/>
      <c r="N13" s="17">
        <v>24</v>
      </c>
      <c r="O13" s="17"/>
      <c r="P13" s="17"/>
      <c r="Q13" s="17"/>
      <c r="R13" s="17">
        <v>24</v>
      </c>
      <c r="S13" s="17"/>
      <c r="T13" s="17"/>
      <c r="U13" s="17"/>
      <c r="V13" s="17">
        <v>24</v>
      </c>
      <c r="W13" s="17"/>
      <c r="X13" s="17"/>
      <c r="Y13" s="17"/>
      <c r="Z13" s="17">
        <v>24</v>
      </c>
      <c r="AA13" s="17"/>
      <c r="AB13" s="17"/>
      <c r="AC13" s="17"/>
      <c r="AD13" s="17">
        <v>24</v>
      </c>
      <c r="AE13" s="19"/>
      <c r="AF13" s="17">
        <f t="shared" si="4"/>
        <v>192</v>
      </c>
    </row>
    <row r="14" spans="1:42" x14ac:dyDescent="0.25">
      <c r="A14" s="17"/>
      <c r="B14" s="17"/>
      <c r="C14" s="17">
        <v>24</v>
      </c>
      <c r="D14" s="19"/>
      <c r="E14" s="17"/>
      <c r="F14" s="17"/>
      <c r="G14" s="17">
        <v>24</v>
      </c>
      <c r="H14" s="17"/>
      <c r="I14" s="17"/>
      <c r="J14" s="17"/>
      <c r="K14" s="17">
        <v>24</v>
      </c>
      <c r="L14" s="17"/>
      <c r="M14" s="17"/>
      <c r="N14" s="17"/>
      <c r="O14" s="17">
        <v>24</v>
      </c>
      <c r="P14" s="17"/>
      <c r="Q14" s="17"/>
      <c r="R14" s="17"/>
      <c r="S14" s="17">
        <v>24</v>
      </c>
      <c r="T14" s="17"/>
      <c r="U14" s="17"/>
      <c r="V14" s="17"/>
      <c r="W14" s="17">
        <v>24</v>
      </c>
      <c r="X14" s="17"/>
      <c r="Y14" s="17"/>
      <c r="Z14" s="17"/>
      <c r="AA14" s="17">
        <v>24</v>
      </c>
      <c r="AB14" s="17"/>
      <c r="AC14" s="17"/>
      <c r="AD14" s="17"/>
      <c r="AE14" s="21">
        <v>17</v>
      </c>
      <c r="AF14" s="17">
        <f t="shared" si="4"/>
        <v>185</v>
      </c>
    </row>
    <row r="15" spans="1:42" x14ac:dyDescent="0.25">
      <c r="A15" s="15">
        <v>7</v>
      </c>
      <c r="B15" s="17"/>
      <c r="C15" s="17"/>
      <c r="D15" s="19">
        <v>24</v>
      </c>
      <c r="E15" s="17"/>
      <c r="F15" s="17"/>
      <c r="G15" s="17"/>
      <c r="H15" s="17">
        <v>24</v>
      </c>
      <c r="I15" s="17"/>
      <c r="J15" s="17"/>
      <c r="K15" s="17"/>
      <c r="L15" s="17">
        <v>24</v>
      </c>
      <c r="M15" s="17"/>
      <c r="N15" s="17"/>
      <c r="O15" s="17"/>
      <c r="P15" s="17">
        <v>24</v>
      </c>
      <c r="Q15" s="17"/>
      <c r="R15" s="17"/>
      <c r="S15" s="17"/>
      <c r="T15" s="17">
        <v>24</v>
      </c>
      <c r="U15" s="17"/>
      <c r="V15" s="17"/>
      <c r="W15" s="17"/>
      <c r="X15" s="17">
        <v>24</v>
      </c>
      <c r="Y15" s="17"/>
      <c r="Z15" s="17"/>
      <c r="AA15" s="17"/>
      <c r="AB15" s="17">
        <v>24</v>
      </c>
      <c r="AC15" s="17"/>
      <c r="AD15" s="17"/>
      <c r="AE15" s="19"/>
      <c r="AF15" s="17">
        <f t="shared" si="4"/>
        <v>175</v>
      </c>
    </row>
    <row r="16" spans="1:42" x14ac:dyDescent="0.25">
      <c r="A16" s="17">
        <v>24</v>
      </c>
      <c r="B16" s="17"/>
      <c r="C16" s="17"/>
      <c r="D16" s="19"/>
      <c r="E16" s="17">
        <v>24</v>
      </c>
      <c r="F16" s="17"/>
      <c r="G16" s="17"/>
      <c r="H16" s="17"/>
      <c r="I16" s="17">
        <v>24</v>
      </c>
      <c r="J16" s="17"/>
      <c r="K16" s="17"/>
      <c r="L16" s="17"/>
      <c r="M16" s="17">
        <v>24</v>
      </c>
      <c r="N16" s="17"/>
      <c r="O16" s="17"/>
      <c r="P16" s="17"/>
      <c r="Q16" s="17">
        <v>24</v>
      </c>
      <c r="R16" s="17"/>
      <c r="S16" s="17"/>
      <c r="T16" s="17"/>
      <c r="U16" s="17">
        <v>24</v>
      </c>
      <c r="V16" s="17"/>
      <c r="W16" s="17"/>
      <c r="X16" s="17"/>
      <c r="Y16" s="17">
        <v>24</v>
      </c>
      <c r="Z16" s="17"/>
      <c r="AA16" s="17"/>
      <c r="AB16" s="17"/>
      <c r="AC16" s="17">
        <v>24</v>
      </c>
      <c r="AD16" s="17"/>
      <c r="AE16" s="19"/>
      <c r="AF16" s="17">
        <f t="shared" si="4"/>
        <v>192</v>
      </c>
    </row>
  </sheetData>
  <conditionalFormatting sqref="A2:AE7">
    <cfRule type="expression" dxfId="3" priority="1">
      <formula>A$2=EOMONTH($A$2,0)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1EA3-8C4B-4E7F-A221-56876A1AB14A}">
  <dimension ref="A1:AP16"/>
  <sheetViews>
    <sheetView workbookViewId="0">
      <selection activeCell="AM3" sqref="AM3"/>
    </sheetView>
  </sheetViews>
  <sheetFormatPr defaultRowHeight="15" x14ac:dyDescent="0.25"/>
  <cols>
    <col min="1" max="31" width="3.7109375" bestFit="1" customWidth="1"/>
    <col min="32" max="32" width="14.28515625" bestFit="1" customWidth="1"/>
    <col min="33" max="33" width="8" customWidth="1"/>
    <col min="34" max="35" width="8" hidden="1" customWidth="1"/>
    <col min="36" max="38" width="0" hidden="1" customWidth="1"/>
    <col min="40" max="40" width="29.42578125" customWidth="1"/>
    <col min="41" max="41" width="12.5703125" customWidth="1"/>
    <col min="42" max="42" width="14.7109375" bestFit="1" customWidth="1"/>
  </cols>
  <sheetData>
    <row r="1" spans="1:42" ht="52.5" customHeight="1" x14ac:dyDescent="0.25">
      <c r="AD1" s="1"/>
    </row>
    <row r="2" spans="1:42" ht="61.5" customHeight="1" x14ac:dyDescent="0.25">
      <c r="A2" s="2">
        <v>45017</v>
      </c>
      <c r="B2" s="2">
        <f>IF(A2="","",IF(A2+1&gt;EOMONTH($A$2,0),"",A2+1))</f>
        <v>45018</v>
      </c>
      <c r="C2" s="2">
        <f t="shared" ref="C2:AE2" si="0">IF(B2="","",IF(B2+1&gt;EOMONTH($A$2,0),"",B2+1))</f>
        <v>45019</v>
      </c>
      <c r="D2" s="2">
        <f t="shared" si="0"/>
        <v>45020</v>
      </c>
      <c r="E2" s="2">
        <f t="shared" si="0"/>
        <v>45021</v>
      </c>
      <c r="F2" s="2">
        <f t="shared" si="0"/>
        <v>45022</v>
      </c>
      <c r="G2" s="2">
        <f t="shared" si="0"/>
        <v>45023</v>
      </c>
      <c r="H2" s="2">
        <f t="shared" si="0"/>
        <v>45024</v>
      </c>
      <c r="I2" s="2">
        <f t="shared" si="0"/>
        <v>45025</v>
      </c>
      <c r="J2" s="2">
        <f t="shared" si="0"/>
        <v>45026</v>
      </c>
      <c r="K2" s="2">
        <f t="shared" si="0"/>
        <v>45027</v>
      </c>
      <c r="L2" s="2">
        <f t="shared" si="0"/>
        <v>45028</v>
      </c>
      <c r="M2" s="2">
        <f t="shared" si="0"/>
        <v>45029</v>
      </c>
      <c r="N2" s="2">
        <f t="shared" si="0"/>
        <v>45030</v>
      </c>
      <c r="O2" s="2">
        <f t="shared" si="0"/>
        <v>45031</v>
      </c>
      <c r="P2" s="2">
        <f t="shared" si="0"/>
        <v>45032</v>
      </c>
      <c r="Q2" s="2">
        <f t="shared" si="0"/>
        <v>45033</v>
      </c>
      <c r="R2" s="2">
        <f t="shared" si="0"/>
        <v>45034</v>
      </c>
      <c r="S2" s="2">
        <f t="shared" si="0"/>
        <v>45035</v>
      </c>
      <c r="T2" s="2">
        <f t="shared" si="0"/>
        <v>45036</v>
      </c>
      <c r="U2" s="2">
        <f t="shared" si="0"/>
        <v>45037</v>
      </c>
      <c r="V2" s="2">
        <f t="shared" si="0"/>
        <v>45038</v>
      </c>
      <c r="W2" s="2">
        <f t="shared" si="0"/>
        <v>45039</v>
      </c>
      <c r="X2" s="2">
        <f t="shared" si="0"/>
        <v>45040</v>
      </c>
      <c r="Y2" s="2">
        <f t="shared" si="0"/>
        <v>45041</v>
      </c>
      <c r="Z2" s="2">
        <f t="shared" si="0"/>
        <v>45042</v>
      </c>
      <c r="AA2" s="2">
        <f t="shared" si="0"/>
        <v>45043</v>
      </c>
      <c r="AB2" s="2">
        <f t="shared" si="0"/>
        <v>45044</v>
      </c>
      <c r="AC2" s="2">
        <f t="shared" si="0"/>
        <v>45045</v>
      </c>
      <c r="AD2" s="2">
        <f t="shared" si="0"/>
        <v>45046</v>
      </c>
      <c r="AE2" s="2" t="str">
        <f t="shared" si="0"/>
        <v/>
      </c>
      <c r="AF2" s="14" t="s">
        <v>2</v>
      </c>
      <c r="AH2" s="3"/>
      <c r="AI2" s="3"/>
      <c r="AO2" s="13" t="s">
        <v>4</v>
      </c>
      <c r="AP2" s="13" t="s">
        <v>1</v>
      </c>
    </row>
    <row r="3" spans="1:42" x14ac:dyDescent="0.25">
      <c r="A3" s="4" t="s">
        <v>0</v>
      </c>
      <c r="B3" s="4"/>
      <c r="C3" s="4"/>
      <c r="D3" s="12"/>
      <c r="E3" s="4" t="s">
        <v>0</v>
      </c>
      <c r="F3" s="4"/>
      <c r="G3" s="4"/>
      <c r="H3" s="4"/>
      <c r="I3" s="4" t="s">
        <v>0</v>
      </c>
      <c r="J3" s="4"/>
      <c r="K3" s="4"/>
      <c r="L3" s="4"/>
      <c r="M3" s="4" t="s">
        <v>0</v>
      </c>
      <c r="N3" s="4"/>
      <c r="O3" s="4"/>
      <c r="P3" s="4"/>
      <c r="Q3" s="4" t="s">
        <v>0</v>
      </c>
      <c r="R3" s="4"/>
      <c r="S3" s="4"/>
      <c r="T3" s="4"/>
      <c r="U3" s="4" t="s">
        <v>0</v>
      </c>
      <c r="V3" s="4"/>
      <c r="W3" s="4"/>
      <c r="X3" s="4"/>
      <c r="Y3" s="4" t="s">
        <v>0</v>
      </c>
      <c r="Z3" s="4"/>
      <c r="AA3" s="4"/>
      <c r="AB3" s="4"/>
      <c r="AC3" s="4" t="s">
        <v>0</v>
      </c>
      <c r="AD3" s="4"/>
      <c r="AE3" s="4"/>
      <c r="AF3" s="15" cm="1">
        <f t="array" ref="AF3">IF(COUNTIF(A3:AE3,"Я")=8,COUNTIF(A3:AE3,"Я")*24-_xlfn.IFS(AND(MATCH("я",A3:AE3,0)=4,_xlfn.XMATCH("я",A3:AE3,0,-1)=(DAY(EOMONTH($A$2,0)))),0,MATCH("я",A3:AE3,0)=4,17,_xlfn.XMATCH("я",A3:AE3,0,-1)=(DAY(EOMONTH($A$2,0))),17,1,0),COUNTIF(A3:AE3,"Я")*24+_xlfn.IFS(AND(MATCH("я",A3:AE3,0)=4,_xlfn.XMATCH("я",A3:AE3,0,-1)=(DAY(EOMONTH($A$2,0)))),0,MATCH("я",A3:AE3,0)=4,17,_xlfn.XMATCH("я",A3:AE3,0,-1)=(DAY(EOMONTH($A$2,0))),17,1,0))</f>
        <v>192</v>
      </c>
      <c r="AG3" cm="1">
        <f t="array" ref="AG3">COUNTIF(A3:AE3,"Я")*24 - (INDEX(A3:AE3,DAY(EOMONTH($A$2,0)))="Я")*7 + (INDEX(A3:AE3,4)="Я")*7</f>
        <v>192</v>
      </c>
      <c r="AH3" s="5" cm="1">
        <f t="array" ref="AH3">_xlfn.IFS(AND(MATCH("я",A3:AE3,0)=4,_xlfn.XMATCH("я",A3:AE3,0,-1)=(DAY(EOMONTH($A$2,0)))),24,MATCH("я",A3:AE3,0)=4,7,_xlfn.XMATCH("я",A3:AE3,0,-1)=(DAY(EOMONTH($A$2,0))),17,1,24)</f>
        <v>24</v>
      </c>
      <c r="AI3" s="6" cm="1">
        <f t="array" ref="AI3">_xlfn.IFS(AND(MATCH("я",A3:AE3,0)=4,_xlfn.XMATCH("я",A3:AE3,0,-1)=(DAY(EOMONTH($A$2,0)))),0,MATCH("я",A3:AE3,0)=4,17,_xlfn.XMATCH("я",A3:AE3,0,-1)=(DAY(EOMONTH($A$2,0))),17,1,0)</f>
        <v>0</v>
      </c>
      <c r="AJ3" s="7">
        <f>COUNTIF(A3:AE3,"Я")</f>
        <v>8</v>
      </c>
      <c r="AK3" s="7">
        <f t="shared" ref="AK3:AK7" si="1">AJ3*24</f>
        <v>192</v>
      </c>
      <c r="AL3" s="1">
        <f>IF(AJ3=8,AK3-AI3,AK3+AI3)</f>
        <v>192</v>
      </c>
      <c r="AM3" s="23">
        <f>COUNTIF(A3:AD3,"я")*24+(D3="я")*7-(LOOKUP(9^9,A$2:AE$2,A3:AE3)="я")*7</f>
        <v>192</v>
      </c>
      <c r="AN3" s="23"/>
      <c r="AO3">
        <f>COUNTIF(A3:AE3,"Я")</f>
        <v>8</v>
      </c>
      <c r="AP3">
        <f>AO3*24</f>
        <v>192</v>
      </c>
    </row>
    <row r="4" spans="1:42" x14ac:dyDescent="0.25">
      <c r="A4" s="16"/>
      <c r="B4" s="16" t="s">
        <v>0</v>
      </c>
      <c r="C4" s="16"/>
      <c r="D4" s="12"/>
      <c r="E4" s="16"/>
      <c r="F4" s="16" t="s">
        <v>0</v>
      </c>
      <c r="G4" s="16"/>
      <c r="H4" s="16"/>
      <c r="I4" s="16"/>
      <c r="J4" s="16" t="s">
        <v>0</v>
      </c>
      <c r="K4" s="16"/>
      <c r="L4" s="16"/>
      <c r="M4" s="16"/>
      <c r="N4" s="16" t="s">
        <v>0</v>
      </c>
      <c r="O4" s="16"/>
      <c r="P4" s="16"/>
      <c r="Q4" s="16"/>
      <c r="R4" s="16" t="s">
        <v>0</v>
      </c>
      <c r="S4" s="16"/>
      <c r="T4" s="16"/>
      <c r="U4" s="16"/>
      <c r="V4" s="16" t="s">
        <v>0</v>
      </c>
      <c r="W4" s="16"/>
      <c r="X4" s="16"/>
      <c r="Y4" s="16"/>
      <c r="Z4" s="16" t="s">
        <v>0</v>
      </c>
      <c r="AA4" s="16"/>
      <c r="AB4" s="16"/>
      <c r="AC4" s="16"/>
      <c r="AD4" s="16" t="s">
        <v>0</v>
      </c>
      <c r="AE4" s="16"/>
      <c r="AF4" s="26" cm="1">
        <f t="array" ref="AF4">IF(COUNTIF(A4:AE4,"Я")=8,COUNTIF(A4:AE4,"Я")*24-_xlfn.IFS(AND(MATCH("я",A4:AE4,0)=4,_xlfn.XMATCH("я",A4:AE4,0,-1)=(DAY(EOMONTH($A$2,0)))),0,MATCH("я",A4:AE4,0)=4,17,_xlfn.XMATCH("я",A4:AE4,0,-1)=(DAY(EOMONTH($A$2,0))),17,1,0),COUNTIF(A4:AE4,"Я")*24+_xlfn.IFS(AND(MATCH("я",A4:AE4,0)=4,_xlfn.XMATCH("я",A4:AE4,0,-1)=(DAY(EOMONTH($A$2,0)))),0,MATCH("я",A4:AE4,0)=4,17,_xlfn.XMATCH("я",A4:AE4,0,-1)=(DAY(EOMONTH($A$2,0))),17,1,0))</f>
        <v>175</v>
      </c>
      <c r="AG4" cm="1">
        <f t="array" ref="AG4">COUNTIF(A4:AE4,"Я")*24 - (INDEX(A4:AE4,DAY(EOMONTH($A$2,0)))="Я")*7 + (INDEX(A4:AE4,4)="Я")*7</f>
        <v>185</v>
      </c>
      <c r="AH4" s="8" cm="1">
        <f t="array" ref="AH4">_xlfn.IFS(AND(MATCH("я",A4:AE4,0)=4,_xlfn.XMATCH("я",A4:AE4,0,-1)=(DAY(EOMONTH($A$2,0)))),24,MATCH("я",A4:AE4,0)=4,7,_xlfn.XMATCH("я",A4:AE4,0,-1)=(DAY(EOMONTH($A$2,0))),17,1,24)</f>
        <v>17</v>
      </c>
      <c r="AI4" s="6" cm="1">
        <f t="array" ref="AI4">_xlfn.IFS(AND(MATCH("я",A4:AE4,0)=4,_xlfn.XMATCH("я",A4:AE4,0,-1)=(DAY(EOMONTH($A$2,0)))),0,MATCH("я",A4:AE4,0)=4,17,_xlfn.XMATCH("я",A4:AE4,0,-1)=(DAY(EOMONTH($A$2,0))),17,1,0)</f>
        <v>17</v>
      </c>
      <c r="AJ4" s="9">
        <f>COUNTIF(A4:AE4,"Я")</f>
        <v>8</v>
      </c>
      <c r="AK4" s="9">
        <f t="shared" si="1"/>
        <v>192</v>
      </c>
      <c r="AL4" s="1">
        <f>IF(AJ4=8,AK4-AI4,AK4+AI4)</f>
        <v>175</v>
      </c>
      <c r="AM4" s="23">
        <f t="shared" ref="AM4:AM7" si="2">COUNTIF(A4:AD4,"я")*24+(D4="я")*7-(LOOKUP(9^9,A$2:AE$2,A4:AE4)="я")*7</f>
        <v>185</v>
      </c>
      <c r="AN4" s="23"/>
      <c r="AO4">
        <f>COUNTIF(A4:AE4,"Я")</f>
        <v>8</v>
      </c>
      <c r="AP4">
        <f t="shared" ref="AP4:AP7" si="3">AO4*24</f>
        <v>192</v>
      </c>
    </row>
    <row r="5" spans="1:42" x14ac:dyDescent="0.25">
      <c r="A5" s="16"/>
      <c r="B5" s="16"/>
      <c r="C5" s="16" t="s">
        <v>0</v>
      </c>
      <c r="D5" s="12"/>
      <c r="E5" s="16"/>
      <c r="F5" s="16"/>
      <c r="G5" s="16" t="s">
        <v>0</v>
      </c>
      <c r="H5" s="16"/>
      <c r="I5" s="16"/>
      <c r="J5" s="16"/>
      <c r="K5" s="16" t="s">
        <v>0</v>
      </c>
      <c r="L5" s="16"/>
      <c r="M5" s="16"/>
      <c r="N5" s="16"/>
      <c r="O5" s="16" t="s">
        <v>0</v>
      </c>
      <c r="P5" s="16"/>
      <c r="Q5" s="16"/>
      <c r="R5" s="16"/>
      <c r="S5" s="16" t="s">
        <v>0</v>
      </c>
      <c r="T5" s="16"/>
      <c r="U5" s="16"/>
      <c r="V5" s="16"/>
      <c r="W5" s="16" t="s">
        <v>0</v>
      </c>
      <c r="X5" s="16"/>
      <c r="Y5" s="16"/>
      <c r="Z5" s="16"/>
      <c r="AA5" s="16" t="s">
        <v>0</v>
      </c>
      <c r="AB5" s="16"/>
      <c r="AC5" s="16"/>
      <c r="AD5" s="16"/>
      <c r="AE5" s="16"/>
      <c r="AF5" s="15" cm="1">
        <f t="array" ref="AF5">IF(COUNTIF(A5:AE5,"Я")=8,COUNTIF(A5:AE5,"Я")*24-_xlfn.IFS(AND(MATCH("я",A5:AE5,0)=4,_xlfn.XMATCH("я",A5:AE5,0,-1)=(DAY(EOMONTH($A$2,0)))),0,MATCH("я",A5:AE5,0)=4,17,_xlfn.XMATCH("я",A5:AE5,0,-1)=(DAY(EOMONTH($A$2,0))),17,1,0),COUNTIF(A5:AE5,"Я")*24+_xlfn.IFS(AND(MATCH("я",A5:AE5,0)=4,_xlfn.XMATCH("я",A5:AE5,0,-1)=(DAY(EOMONTH($A$2,0)))),0,MATCH("я",A5:AE5,0)=4,17,_xlfn.XMATCH("я",A5:AE5,0,-1)=(DAY(EOMONTH($A$2,0))),17,1,0))</f>
        <v>168</v>
      </c>
      <c r="AG5" cm="1">
        <f t="array" ref="AG5">COUNTIF(A5:AE5,"Я")*24 - (INDEX(A5:AE5,DAY(EOMONTH($A$2,0)))="Я")*7 + (INDEX(A5:AE5,4)="Я")*7</f>
        <v>168</v>
      </c>
      <c r="AH5" s="5" cm="1">
        <f t="array" ref="AH5">_xlfn.IFS(AND(MATCH("я",A5:AE5,0)=4,_xlfn.XMATCH("я",A5:AE5,0,-1)=(DAY(EOMONTH($A$2,0)))),24,MATCH("я",A5:AE5,0)=4,7,_xlfn.XMATCH("я",A5:AE5,0,-1)=(DAY(EOMONTH($A$2,0))),17,1,24)</f>
        <v>24</v>
      </c>
      <c r="AI5" s="6" cm="1">
        <f t="array" ref="AI5">_xlfn.IFS(AND(MATCH("я",A5:AE5,0)=4,_xlfn.XMATCH("я",A5:AE5,0,-1)=(DAY(EOMONTH($A$2,0)))),0,MATCH("я",A5:AE5,0)=4,17,_xlfn.XMATCH("я",A5:AE5,0,-1)=(DAY(EOMONTH($A$2,0))),17,1,0)</f>
        <v>0</v>
      </c>
      <c r="AJ5" s="9">
        <f>COUNTIF(A5:AE5,"Я")</f>
        <v>7</v>
      </c>
      <c r="AK5" s="9">
        <f t="shared" si="1"/>
        <v>168</v>
      </c>
      <c r="AL5" s="1">
        <f>IF(AJ5=8,AK5-AI5,AK5+AI5)</f>
        <v>168</v>
      </c>
      <c r="AM5" s="24">
        <f t="shared" si="2"/>
        <v>168</v>
      </c>
      <c r="AN5" s="24"/>
      <c r="AO5">
        <f t="shared" ref="AO5:AO7" si="4">COUNTIF(A5:AE5,"Я")</f>
        <v>7</v>
      </c>
      <c r="AP5">
        <f t="shared" si="3"/>
        <v>168</v>
      </c>
    </row>
    <row r="6" spans="1:42" x14ac:dyDescent="0.25">
      <c r="A6" s="16"/>
      <c r="B6" s="16"/>
      <c r="C6" s="16"/>
      <c r="D6" s="12" t="s">
        <v>0</v>
      </c>
      <c r="E6" s="16"/>
      <c r="F6" s="16"/>
      <c r="G6" s="16"/>
      <c r="H6" s="16" t="s">
        <v>0</v>
      </c>
      <c r="I6" s="16"/>
      <c r="J6" s="16"/>
      <c r="K6" s="16"/>
      <c r="L6" s="16" t="s">
        <v>0</v>
      </c>
      <c r="M6" s="16"/>
      <c r="N6" s="16"/>
      <c r="O6" s="16"/>
      <c r="P6" s="16" t="s">
        <v>0</v>
      </c>
      <c r="Q6" s="16"/>
      <c r="R6" s="16"/>
      <c r="S6" s="16"/>
      <c r="T6" s="16" t="s">
        <v>0</v>
      </c>
      <c r="U6" s="16"/>
      <c r="V6" s="16"/>
      <c r="W6" s="16"/>
      <c r="X6" s="16" t="s">
        <v>0</v>
      </c>
      <c r="Y6" s="16"/>
      <c r="Z6" s="16"/>
      <c r="AA6" s="16"/>
      <c r="AB6" s="16" t="s">
        <v>0</v>
      </c>
      <c r="AC6" s="16"/>
      <c r="AD6" s="16"/>
      <c r="AE6" s="16"/>
      <c r="AF6" s="26" cm="1">
        <f t="array" ref="AF6">IF(COUNTIF(A6:AE6,"Я")=8,COUNTIF(A6:AE6,"Я")*24-_xlfn.IFS(AND(MATCH("я",A6:AE6,0)=4,_xlfn.XMATCH("я",A6:AE6,0,-1)=(DAY(EOMONTH($A$2,0)))),0,MATCH("я",A6:AE6,0)=4,17,_xlfn.XMATCH("я",A6:AE6,0,-1)=(DAY(EOMONTH($A$2,0))),17,1,0),COUNTIF(A6:AE6,"Я")*24+_xlfn.IFS(AND(MATCH("я",A6:AE6,0)=4,_xlfn.XMATCH("я",A6:AE6,0,-1)=(DAY(EOMONTH($A$2,0)))),0,MATCH("я",A6:AE6,0)=4,17,_xlfn.XMATCH("я",A6:AE6,0,-1)=(DAY(EOMONTH($A$2,0))),17,1,0))</f>
        <v>185</v>
      </c>
      <c r="AG6" cm="1">
        <f t="array" ref="AG6">COUNTIF(A6:AE6,"Я")*24 - (INDEX(A6:AE6,DAY(EOMONTH($A$2,0)))="Я")*7 + (INDEX(A6:AE6,4)="Я")*7</f>
        <v>175</v>
      </c>
      <c r="AH6" s="10" cm="1">
        <f t="array" ref="AH6">_xlfn.IFS(AND(MATCH("я",A6:AE6,0)=4,_xlfn.XMATCH("я",A6:AE6,0,-1)=(DAY(EOMONTH($A$2,0)))),24,MATCH("я",A6:AE6,0)=4,7,_xlfn.XMATCH("я",A6:AE6,0,-1)=(DAY(EOMONTH($A$2,0))),17,1,24)</f>
        <v>7</v>
      </c>
      <c r="AI6" s="6" cm="1">
        <f t="array" ref="AI6">_xlfn.IFS(AND(MATCH("я",A6:AE6,0)=4,_xlfn.XMATCH("я",A6:AE6,0,-1)=(DAY(EOMONTH($A$2,0)))),0,MATCH("я",A6:AE6,0)=4,17,_xlfn.XMATCH("я",A6:AE6,0,-1)=(DAY(EOMONTH($A$2,0))),17,1,0)</f>
        <v>17</v>
      </c>
      <c r="AJ6" s="11">
        <f>COUNTIF(A6:AE6,"Я")</f>
        <v>7</v>
      </c>
      <c r="AK6" s="11">
        <f t="shared" si="1"/>
        <v>168</v>
      </c>
      <c r="AL6" s="1">
        <f>IF(AJ6=8,AK6-AI6,AK6+AI6)</f>
        <v>185</v>
      </c>
      <c r="AM6" s="23">
        <f t="shared" si="2"/>
        <v>175</v>
      </c>
      <c r="AN6" s="23"/>
      <c r="AO6">
        <f t="shared" si="4"/>
        <v>7</v>
      </c>
      <c r="AP6">
        <f t="shared" si="3"/>
        <v>168</v>
      </c>
    </row>
    <row r="7" spans="1:42" x14ac:dyDescent="0.25">
      <c r="A7" s="4" t="s">
        <v>0</v>
      </c>
      <c r="B7" s="4"/>
      <c r="C7" s="4"/>
      <c r="D7" s="12"/>
      <c r="E7" s="4" t="s">
        <v>0</v>
      </c>
      <c r="F7" s="4"/>
      <c r="G7" s="4"/>
      <c r="H7" s="4"/>
      <c r="I7" s="4" t="s">
        <v>0</v>
      </c>
      <c r="J7" s="4"/>
      <c r="K7" s="4"/>
      <c r="L7" s="4"/>
      <c r="M7" s="4" t="s">
        <v>0</v>
      </c>
      <c r="N7" s="4"/>
      <c r="O7" s="4"/>
      <c r="P7" s="4"/>
      <c r="Q7" s="4" t="s">
        <v>0</v>
      </c>
      <c r="R7" s="4"/>
      <c r="S7" s="4"/>
      <c r="T7" s="4"/>
      <c r="U7" s="4" t="s">
        <v>0</v>
      </c>
      <c r="V7" s="4"/>
      <c r="W7" s="4"/>
      <c r="X7" s="4"/>
      <c r="Y7" s="4" t="s">
        <v>0</v>
      </c>
      <c r="Z7" s="4"/>
      <c r="AA7" s="4"/>
      <c r="AB7" s="4"/>
      <c r="AC7" s="4" t="s">
        <v>0</v>
      </c>
      <c r="AD7" s="4"/>
      <c r="AE7" s="4"/>
      <c r="AF7" s="15" cm="1">
        <f t="array" ref="AF7">IF(COUNTIF(A7:AE7,"Я")=8,COUNTIF(A7:AE7,"Я")*24-_xlfn.IFS(AND(MATCH("я",A7:AE7,0)=4,_xlfn.XMATCH("я",A7:AE7,0,-1)=(DAY(EOMONTH($A$2,0)))),0,MATCH("я",A7:AE7,0)=4,17,_xlfn.XMATCH("я",A7:AE7,0,-1)=(DAY(EOMONTH($A$2,0))),17,1,0),COUNTIF(A7:AE7,"Я")*24+_xlfn.IFS(AND(MATCH("я",A7:AE7,0)=4,_xlfn.XMATCH("я",A7:AE7,0,-1)=(DAY(EOMONTH($A$2,0)))),0,MATCH("я",A7:AE7,0)=4,17,_xlfn.XMATCH("я",A7:AE7,0,-1)=(DAY(EOMONTH($A$2,0))),17,1,0))</f>
        <v>192</v>
      </c>
      <c r="AG7" cm="1">
        <f t="array" ref="AG7">COUNTIF(A7:AE7,"Я")*24 - (INDEX(A7:AE7,DAY(EOMONTH($A$2,0)))="Я")*7 + (INDEX(A7:AE7,4)="Я")*7</f>
        <v>192</v>
      </c>
      <c r="AH7" s="6" cm="1">
        <f t="array" ref="AH7">_xlfn.IFS(AND(MATCH("я",A7:AE7,0)=4,_xlfn.XMATCH("я",A7:AE7,0,-1)=(DAY(EOMONTH($A$2,0)))),24,MATCH("я",A7:AE7,0)=4,7,_xlfn.XMATCH("я",A7:AE7,0,-1)=(DAY(EOMONTH($A$2,0))),17,1,24)</f>
        <v>24</v>
      </c>
      <c r="AI7" s="6" cm="1">
        <f t="array" ref="AI7">_xlfn.IFS(AND(MATCH("я",A7:AE7,0)=4,_xlfn.XMATCH("я",A7:AE7,0,-1)=(DAY(EOMONTH($A$2,0)))),0,MATCH("я",A7:AE7,0)=4,17,_xlfn.XMATCH("я",A7:AE7,0,-1)=(DAY(EOMONTH($A$2,0))),17,1,0)</f>
        <v>0</v>
      </c>
      <c r="AJ7" s="11">
        <f>COUNTIF(A7:AE7,"Я")</f>
        <v>8</v>
      </c>
      <c r="AK7" s="11">
        <f t="shared" si="1"/>
        <v>192</v>
      </c>
      <c r="AL7" s="1">
        <f>IF(AJ7=8,AK7-AI7,AK7+AI7)</f>
        <v>192</v>
      </c>
      <c r="AM7" s="23">
        <f t="shared" si="2"/>
        <v>192</v>
      </c>
      <c r="AN7" s="23"/>
      <c r="AO7">
        <f t="shared" si="4"/>
        <v>8</v>
      </c>
      <c r="AP7">
        <f t="shared" si="3"/>
        <v>192</v>
      </c>
    </row>
    <row r="9" spans="1:42" x14ac:dyDescent="0.25">
      <c r="A9" t="s">
        <v>3</v>
      </c>
    </row>
    <row r="11" spans="1:42" x14ac:dyDescent="0.25">
      <c r="A11" t="s">
        <v>7</v>
      </c>
    </row>
    <row r="12" spans="1:42" x14ac:dyDescent="0.25">
      <c r="A12" s="17">
        <v>24</v>
      </c>
      <c r="B12" s="17"/>
      <c r="C12" s="17"/>
      <c r="D12" s="19"/>
      <c r="E12" s="17">
        <v>24</v>
      </c>
      <c r="F12" s="17"/>
      <c r="G12" s="17"/>
      <c r="H12" s="17"/>
      <c r="I12" s="17">
        <v>24</v>
      </c>
      <c r="J12" s="17"/>
      <c r="K12" s="17"/>
      <c r="L12" s="17"/>
      <c r="M12" s="17">
        <v>24</v>
      </c>
      <c r="N12" s="17"/>
      <c r="O12" s="17"/>
      <c r="P12" s="17"/>
      <c r="Q12" s="17">
        <v>24</v>
      </c>
      <c r="R12" s="17"/>
      <c r="S12" s="17"/>
      <c r="T12" s="17"/>
      <c r="U12" s="17">
        <v>24</v>
      </c>
      <c r="V12" s="17"/>
      <c r="W12" s="17"/>
      <c r="X12" s="17"/>
      <c r="Y12" s="17">
        <v>24</v>
      </c>
      <c r="Z12" s="17"/>
      <c r="AA12" s="17"/>
      <c r="AB12" s="17"/>
      <c r="AC12" s="17">
        <v>24</v>
      </c>
      <c r="AD12" s="19"/>
      <c r="AE12" s="17"/>
      <c r="AF12" s="17">
        <f t="shared" ref="AF12:AF16" si="5">SUM(A12:AE12)</f>
        <v>192</v>
      </c>
    </row>
    <row r="13" spans="1:42" x14ac:dyDescent="0.25">
      <c r="A13" s="17"/>
      <c r="B13" s="17">
        <v>24</v>
      </c>
      <c r="C13" s="17"/>
      <c r="D13" s="19"/>
      <c r="E13" s="17"/>
      <c r="F13" s="17">
        <v>24</v>
      </c>
      <c r="G13" s="17"/>
      <c r="H13" s="17"/>
      <c r="I13" s="17"/>
      <c r="J13" s="17">
        <v>24</v>
      </c>
      <c r="K13" s="17"/>
      <c r="L13" s="17"/>
      <c r="M13" s="17"/>
      <c r="N13" s="17">
        <v>24</v>
      </c>
      <c r="O13" s="17"/>
      <c r="P13" s="17"/>
      <c r="Q13" s="17"/>
      <c r="R13" s="17">
        <v>24</v>
      </c>
      <c r="S13" s="17"/>
      <c r="T13" s="17"/>
      <c r="U13" s="17"/>
      <c r="V13" s="17">
        <v>24</v>
      </c>
      <c r="W13" s="17"/>
      <c r="X13" s="17"/>
      <c r="Y13" s="17"/>
      <c r="Z13" s="17">
        <v>24</v>
      </c>
      <c r="AA13" s="17"/>
      <c r="AB13" s="17"/>
      <c r="AC13" s="17"/>
      <c r="AD13" s="21">
        <v>17</v>
      </c>
      <c r="AE13" s="17"/>
      <c r="AF13" s="17">
        <f t="shared" si="5"/>
        <v>185</v>
      </c>
    </row>
    <row r="14" spans="1:42" x14ac:dyDescent="0.25">
      <c r="A14" s="17"/>
      <c r="B14" s="17"/>
      <c r="C14" s="17">
        <v>24</v>
      </c>
      <c r="D14" s="19"/>
      <c r="E14" s="17"/>
      <c r="F14" s="17"/>
      <c r="G14" s="17">
        <v>24</v>
      </c>
      <c r="H14" s="17"/>
      <c r="I14" s="17"/>
      <c r="J14" s="17"/>
      <c r="K14" s="17">
        <v>24</v>
      </c>
      <c r="L14" s="17"/>
      <c r="M14" s="17"/>
      <c r="N14" s="17"/>
      <c r="O14" s="17">
        <v>24</v>
      </c>
      <c r="P14" s="17"/>
      <c r="Q14" s="17"/>
      <c r="R14" s="17"/>
      <c r="S14" s="17">
        <v>24</v>
      </c>
      <c r="T14" s="17"/>
      <c r="U14" s="17"/>
      <c r="V14" s="17"/>
      <c r="W14" s="17">
        <v>24</v>
      </c>
      <c r="X14" s="17"/>
      <c r="Y14" s="17"/>
      <c r="Z14" s="17"/>
      <c r="AA14" s="17">
        <v>24</v>
      </c>
      <c r="AB14" s="17"/>
      <c r="AC14" s="17"/>
      <c r="AD14" s="19"/>
      <c r="AE14" s="17"/>
      <c r="AF14" s="17">
        <f t="shared" si="5"/>
        <v>168</v>
      </c>
    </row>
    <row r="15" spans="1:42" x14ac:dyDescent="0.25">
      <c r="A15" s="15">
        <v>7</v>
      </c>
      <c r="B15" s="17"/>
      <c r="C15" s="17"/>
      <c r="D15" s="19">
        <v>24</v>
      </c>
      <c r="E15" s="17"/>
      <c r="F15" s="17"/>
      <c r="G15" s="17"/>
      <c r="H15" s="17">
        <v>24</v>
      </c>
      <c r="I15" s="17"/>
      <c r="J15" s="17"/>
      <c r="K15" s="17"/>
      <c r="L15" s="17">
        <v>24</v>
      </c>
      <c r="M15" s="17"/>
      <c r="N15" s="17"/>
      <c r="O15" s="17"/>
      <c r="P15" s="17">
        <v>24</v>
      </c>
      <c r="Q15" s="17"/>
      <c r="R15" s="17"/>
      <c r="S15" s="17"/>
      <c r="T15" s="17">
        <v>24</v>
      </c>
      <c r="U15" s="17"/>
      <c r="V15" s="17"/>
      <c r="W15" s="17"/>
      <c r="X15" s="17">
        <v>24</v>
      </c>
      <c r="Y15" s="17"/>
      <c r="Z15" s="17"/>
      <c r="AA15" s="17"/>
      <c r="AB15" s="17">
        <v>24</v>
      </c>
      <c r="AC15" s="17"/>
      <c r="AD15" s="19"/>
      <c r="AE15" s="17"/>
      <c r="AF15" s="17">
        <f t="shared" si="5"/>
        <v>175</v>
      </c>
    </row>
    <row r="16" spans="1:42" x14ac:dyDescent="0.25">
      <c r="A16" s="17">
        <v>24</v>
      </c>
      <c r="B16" s="17"/>
      <c r="C16" s="17"/>
      <c r="D16" s="19"/>
      <c r="E16" s="17">
        <v>24</v>
      </c>
      <c r="F16" s="17"/>
      <c r="G16" s="17"/>
      <c r="H16" s="17"/>
      <c r="I16" s="17">
        <v>24</v>
      </c>
      <c r="J16" s="17"/>
      <c r="K16" s="17"/>
      <c r="L16" s="17"/>
      <c r="M16" s="17">
        <v>24</v>
      </c>
      <c r="N16" s="17"/>
      <c r="O16" s="17"/>
      <c r="P16" s="17"/>
      <c r="Q16" s="17">
        <v>24</v>
      </c>
      <c r="R16" s="17"/>
      <c r="S16" s="17"/>
      <c r="T16" s="17"/>
      <c r="U16" s="17">
        <v>24</v>
      </c>
      <c r="V16" s="17"/>
      <c r="W16" s="17"/>
      <c r="X16" s="17"/>
      <c r="Y16" s="17">
        <v>24</v>
      </c>
      <c r="Z16" s="17"/>
      <c r="AA16" s="17"/>
      <c r="AB16" s="17"/>
      <c r="AC16" s="17">
        <v>24</v>
      </c>
      <c r="AD16" s="19"/>
      <c r="AE16" s="17"/>
      <c r="AF16" s="17">
        <f t="shared" si="5"/>
        <v>192</v>
      </c>
    </row>
  </sheetData>
  <conditionalFormatting sqref="A2:AE7">
    <cfRule type="expression" dxfId="2" priority="1">
      <formula>A$2=EOMONTH($A$2,0)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2861-9F43-4CFB-9889-7BF68707C4BE}">
  <dimension ref="A1:AP16"/>
  <sheetViews>
    <sheetView workbookViewId="0">
      <selection activeCell="B2" sqref="B2"/>
    </sheetView>
  </sheetViews>
  <sheetFormatPr defaultRowHeight="15" x14ac:dyDescent="0.25"/>
  <cols>
    <col min="1" max="31" width="3.7109375" bestFit="1" customWidth="1"/>
    <col min="32" max="32" width="14.28515625" bestFit="1" customWidth="1"/>
    <col min="33" max="33" width="8" customWidth="1"/>
    <col min="34" max="35" width="8" hidden="1" customWidth="1"/>
    <col min="36" max="38" width="0" hidden="1" customWidth="1"/>
    <col min="40" max="40" width="27.7109375" customWidth="1"/>
    <col min="41" max="41" width="12.5703125" customWidth="1"/>
    <col min="42" max="42" width="14.7109375" bestFit="1" customWidth="1"/>
  </cols>
  <sheetData>
    <row r="1" spans="1:42" ht="52.5" customHeight="1" x14ac:dyDescent="0.25">
      <c r="AD1" s="23"/>
    </row>
    <row r="2" spans="1:42" ht="61.5" customHeight="1" x14ac:dyDescent="0.25">
      <c r="A2" s="2">
        <v>45323</v>
      </c>
      <c r="B2" s="2">
        <f>IF(A2="","",IF(A2+1&gt;EOMONTH($A$2,0),"",A2+1))</f>
        <v>45324</v>
      </c>
      <c r="C2" s="2">
        <f>IF(B2="","",IF(B2+1&gt;EOMONTH($A$2,0),"",B2+1))</f>
        <v>45325</v>
      </c>
      <c r="D2" s="2">
        <f t="shared" ref="D2:AE2" si="0">IF(C2="","",IF(C2+1&gt;EOMONTH($A$2,0),"",C2+1))</f>
        <v>45326</v>
      </c>
      <c r="E2" s="2">
        <f t="shared" si="0"/>
        <v>45327</v>
      </c>
      <c r="F2" s="2">
        <f t="shared" si="0"/>
        <v>45328</v>
      </c>
      <c r="G2" s="2">
        <f t="shared" si="0"/>
        <v>45329</v>
      </c>
      <c r="H2" s="2">
        <f t="shared" si="0"/>
        <v>45330</v>
      </c>
      <c r="I2" s="2">
        <f t="shared" si="0"/>
        <v>45331</v>
      </c>
      <c r="J2" s="2">
        <f t="shared" si="0"/>
        <v>45332</v>
      </c>
      <c r="K2" s="2">
        <f t="shared" si="0"/>
        <v>45333</v>
      </c>
      <c r="L2" s="2">
        <f t="shared" si="0"/>
        <v>45334</v>
      </c>
      <c r="M2" s="2">
        <f t="shared" si="0"/>
        <v>45335</v>
      </c>
      <c r="N2" s="2">
        <f t="shared" si="0"/>
        <v>45336</v>
      </c>
      <c r="O2" s="2">
        <f t="shared" si="0"/>
        <v>45337</v>
      </c>
      <c r="P2" s="2">
        <f t="shared" si="0"/>
        <v>45338</v>
      </c>
      <c r="Q2" s="2">
        <f t="shared" si="0"/>
        <v>45339</v>
      </c>
      <c r="R2" s="2">
        <f t="shared" si="0"/>
        <v>45340</v>
      </c>
      <c r="S2" s="2">
        <f t="shared" si="0"/>
        <v>45341</v>
      </c>
      <c r="T2" s="2">
        <f t="shared" si="0"/>
        <v>45342</v>
      </c>
      <c r="U2" s="2">
        <f t="shared" si="0"/>
        <v>45343</v>
      </c>
      <c r="V2" s="2">
        <f t="shared" si="0"/>
        <v>45344</v>
      </c>
      <c r="W2" s="2">
        <f t="shared" si="0"/>
        <v>45345</v>
      </c>
      <c r="X2" s="2">
        <f t="shared" si="0"/>
        <v>45346</v>
      </c>
      <c r="Y2" s="2">
        <f t="shared" si="0"/>
        <v>45347</v>
      </c>
      <c r="Z2" s="2">
        <f t="shared" si="0"/>
        <v>45348</v>
      </c>
      <c r="AA2" s="2">
        <f t="shared" si="0"/>
        <v>45349</v>
      </c>
      <c r="AB2" s="2">
        <f t="shared" si="0"/>
        <v>45350</v>
      </c>
      <c r="AC2" s="2">
        <f t="shared" si="0"/>
        <v>45351</v>
      </c>
      <c r="AD2" s="2" t="str">
        <f t="shared" si="0"/>
        <v/>
      </c>
      <c r="AE2" s="2" t="str">
        <f t="shared" si="0"/>
        <v/>
      </c>
      <c r="AF2" s="14" t="s">
        <v>2</v>
      </c>
      <c r="AH2" s="3"/>
      <c r="AI2" s="3"/>
      <c r="AO2" s="13" t="s">
        <v>4</v>
      </c>
      <c r="AP2" s="13" t="s">
        <v>1</v>
      </c>
    </row>
    <row r="3" spans="1:42" x14ac:dyDescent="0.25">
      <c r="A3" s="4" t="s">
        <v>0</v>
      </c>
      <c r="B3" s="4"/>
      <c r="C3" s="4"/>
      <c r="D3" s="12"/>
      <c r="E3" s="4" t="s">
        <v>0</v>
      </c>
      <c r="F3" s="4"/>
      <c r="G3" s="4"/>
      <c r="H3" s="4"/>
      <c r="I3" s="4" t="s">
        <v>0</v>
      </c>
      <c r="J3" s="4"/>
      <c r="K3" s="4"/>
      <c r="L3" s="4"/>
      <c r="M3" s="4" t="s">
        <v>0</v>
      </c>
      <c r="N3" s="4"/>
      <c r="O3" s="4"/>
      <c r="P3" s="4"/>
      <c r="Q3" s="4" t="s">
        <v>0</v>
      </c>
      <c r="R3" s="4"/>
      <c r="S3" s="4"/>
      <c r="T3" s="4"/>
      <c r="U3" s="4" t="s">
        <v>0</v>
      </c>
      <c r="V3" s="4"/>
      <c r="W3" s="4"/>
      <c r="X3" s="4"/>
      <c r="Y3" s="4" t="s">
        <v>0</v>
      </c>
      <c r="Z3" s="4"/>
      <c r="AA3" s="4"/>
      <c r="AB3" s="4"/>
      <c r="AC3" s="4" t="s">
        <v>0</v>
      </c>
      <c r="AD3" s="4"/>
      <c r="AE3" s="4"/>
      <c r="AF3" s="26" cm="1">
        <f t="array" ref="AF3">IF(COUNTIF(A3:AE3,"Я")=8,COUNTIF(A3:AE3,"Я")*24-_xlfn.IFS(AND(MATCH("я",A3:AE3,0)=4,_xlfn.XMATCH("я",A3:AE3,0,-1)=(DAY(EOMONTH($A$2,0)))),0,MATCH("я",A3:AE3,0)=4,17,_xlfn.XMATCH("я",A3:AE3,0,-1)=(DAY(EOMONTH($A$2,0))),17,1,0),COUNTIF(A3:AE3,"Я")*24+_xlfn.IFS(AND(MATCH("я",A3:AE3,0)=4,_xlfn.XMATCH("я",A3:AE3,0,-1)=(DAY(EOMONTH($A$2,0)))),0,MATCH("я",A3:AE3,0)=4,17,_xlfn.XMATCH("я",A3:AE3,0,-1)=(DAY(EOMONTH($A$2,0))),17,1,0))</f>
        <v>175</v>
      </c>
      <c r="AG3" cm="1">
        <f t="array" ref="AG3">COUNTIF(A3:AE3,"Я")*24 - (INDEX(A3:AE3,DAY(EOMONTH($A$2,0)))="Я")*7 + (INDEX(A3:AE3,4)="Я")*7</f>
        <v>185</v>
      </c>
      <c r="AH3" s="5" cm="1">
        <f t="array" ref="AH3">_xlfn.IFS(AND(MATCH("я",A3:AE3,0)=4,_xlfn.XMATCH("я",A3:AE3,0,-1)=(DAY(EOMONTH($A$2,0)))),24,MATCH("я",A3:AE3,0)=4,7,_xlfn.XMATCH("я",A3:AE3,0,-1)=(DAY(EOMONTH($A$2,0))),17,1,24)</f>
        <v>17</v>
      </c>
      <c r="AI3" s="6" cm="1">
        <f t="array" ref="AI3">_xlfn.IFS(AND(MATCH("я",A3:AE3,0)=4,_xlfn.XMATCH("я",A3:AE3,0,-1)=(DAY(EOMONTH($A$2,0)))),0,MATCH("я",A3:AE3,0)=4,17,_xlfn.XMATCH("я",A3:AE3,0,-1)=(DAY(EOMONTH($A$2,0))),17,1,0)</f>
        <v>17</v>
      </c>
      <c r="AJ3" s="7">
        <f>COUNTIF(A3:AE3,"Я")</f>
        <v>8</v>
      </c>
      <c r="AK3" s="7">
        <f t="shared" ref="AK3:AK7" si="1">AJ3*24</f>
        <v>192</v>
      </c>
      <c r="AL3" s="1">
        <f>IF(AJ3=8,AK3-AI3,AK3+AI3)</f>
        <v>175</v>
      </c>
      <c r="AM3" s="24">
        <f>COUNTIF(A3:AD3,"я")*24+(D3="я")*7-(LOOKUP(9^9,A$2:AE$2,A3:AE3)="я")*7</f>
        <v>185</v>
      </c>
      <c r="AN3" s="25"/>
      <c r="AO3">
        <f>COUNTIF(A3:AE3,"Я")</f>
        <v>8</v>
      </c>
      <c r="AP3">
        <f>AO3*24</f>
        <v>192</v>
      </c>
    </row>
    <row r="4" spans="1:42" x14ac:dyDescent="0.25">
      <c r="A4" s="16"/>
      <c r="B4" s="16" t="s">
        <v>0</v>
      </c>
      <c r="C4" s="16"/>
      <c r="D4" s="12"/>
      <c r="E4" s="16"/>
      <c r="F4" s="16" t="s">
        <v>0</v>
      </c>
      <c r="G4" s="16"/>
      <c r="H4" s="16"/>
      <c r="I4" s="16"/>
      <c r="J4" s="16" t="s">
        <v>0</v>
      </c>
      <c r="K4" s="16"/>
      <c r="L4" s="16"/>
      <c r="M4" s="16"/>
      <c r="N4" s="16" t="s">
        <v>0</v>
      </c>
      <c r="O4" s="16"/>
      <c r="P4" s="16"/>
      <c r="Q4" s="16"/>
      <c r="R4" s="16" t="s">
        <v>0</v>
      </c>
      <c r="S4" s="16"/>
      <c r="T4" s="16"/>
      <c r="U4" s="16"/>
      <c r="V4" s="16" t="s">
        <v>0</v>
      </c>
      <c r="W4" s="16"/>
      <c r="X4" s="16"/>
      <c r="Y4" s="16"/>
      <c r="Z4" s="16" t="s">
        <v>0</v>
      </c>
      <c r="AA4" s="16"/>
      <c r="AB4" s="16"/>
      <c r="AC4" s="16"/>
      <c r="AD4" s="16"/>
      <c r="AE4" s="16"/>
      <c r="AF4" s="15" cm="1">
        <f t="array" ref="AF4">IF(COUNTIF(A4:AE4,"Я")=8,COUNTIF(A4:AE4,"Я")*24-_xlfn.IFS(AND(MATCH("я",A4:AE4,0)=4,_xlfn.XMATCH("я",A4:AE4,0,-1)=(DAY(EOMONTH($A$2,0)))),0,MATCH("я",A4:AE4,0)=4,17,_xlfn.XMATCH("я",A4:AE4,0,-1)=(DAY(EOMONTH($A$2,0))),17,1,0),COUNTIF(A4:AE4,"Я")*24+_xlfn.IFS(AND(MATCH("я",A4:AE4,0)=4,_xlfn.XMATCH("я",A4:AE4,0,-1)=(DAY(EOMONTH($A$2,0)))),0,MATCH("я",A4:AE4,0)=4,17,_xlfn.XMATCH("я",A4:AE4,0,-1)=(DAY(EOMONTH($A$2,0))),17,1,0))</f>
        <v>168</v>
      </c>
      <c r="AG4" cm="1">
        <f t="array" ref="AG4">COUNTIF(A4:AE4,"Я")*24 - (INDEX(A4:AE4,DAY(EOMONTH($A$2,0)))="Я")*7 + (INDEX(A4:AE4,4)="Я")*7</f>
        <v>168</v>
      </c>
      <c r="AH4" s="8" cm="1">
        <f t="array" ref="AH4">_xlfn.IFS(AND(MATCH("я",A4:AE4,0)=4,_xlfn.XMATCH("я",A4:AE4,0,-1)=(DAY(EOMONTH($A$2,0)))),24,MATCH("я",A4:AE4,0)=4,7,_xlfn.XMATCH("я",A4:AE4,0,-1)=(DAY(EOMONTH($A$2,0))),17,1,24)</f>
        <v>24</v>
      </c>
      <c r="AI4" s="6" cm="1">
        <f t="array" ref="AI4">_xlfn.IFS(AND(MATCH("я",A4:AE4,0)=4,_xlfn.XMATCH("я",A4:AE4,0,-1)=(DAY(EOMONTH($A$2,0)))),0,MATCH("я",A4:AE4,0)=4,17,_xlfn.XMATCH("я",A4:AE4,0,-1)=(DAY(EOMONTH($A$2,0))),17,1,0)</f>
        <v>0</v>
      </c>
      <c r="AJ4" s="9">
        <f>COUNTIF(A4:AE4,"Я")</f>
        <v>7</v>
      </c>
      <c r="AK4" s="9">
        <f t="shared" si="1"/>
        <v>168</v>
      </c>
      <c r="AL4" s="1">
        <f>IF(AJ4=8,AK4-AI4,AK4+AI4)</f>
        <v>168</v>
      </c>
      <c r="AM4" s="23">
        <f t="shared" ref="AM4:AM7" si="2">COUNTIF(A4:AD4,"я")*24+(D4="я")*7-(LOOKUP(9^9,A$2:AE$2,A4:AE4)="я")*7</f>
        <v>168</v>
      </c>
      <c r="AN4" s="23"/>
      <c r="AO4">
        <f>COUNTIF(A4:AE4,"Я")</f>
        <v>7</v>
      </c>
      <c r="AP4">
        <f t="shared" ref="AP4:AP7" si="3">AO4*24</f>
        <v>168</v>
      </c>
    </row>
    <row r="5" spans="1:42" x14ac:dyDescent="0.25">
      <c r="A5" s="16"/>
      <c r="B5" s="16"/>
      <c r="C5" s="16" t="s">
        <v>0</v>
      </c>
      <c r="D5" s="12"/>
      <c r="E5" s="16"/>
      <c r="F5" s="16"/>
      <c r="G5" s="16" t="s">
        <v>0</v>
      </c>
      <c r="H5" s="16"/>
      <c r="I5" s="16"/>
      <c r="J5" s="16"/>
      <c r="K5" s="16" t="s">
        <v>0</v>
      </c>
      <c r="L5" s="16"/>
      <c r="M5" s="16"/>
      <c r="N5" s="16"/>
      <c r="O5" s="16" t="s">
        <v>0</v>
      </c>
      <c r="P5" s="16"/>
      <c r="Q5" s="16"/>
      <c r="R5" s="16"/>
      <c r="S5" s="16" t="s">
        <v>0</v>
      </c>
      <c r="T5" s="16"/>
      <c r="U5" s="16"/>
      <c r="V5" s="16"/>
      <c r="W5" s="16" t="s">
        <v>0</v>
      </c>
      <c r="X5" s="16"/>
      <c r="Y5" s="16"/>
      <c r="Z5" s="16"/>
      <c r="AA5" s="16" t="s">
        <v>0</v>
      </c>
      <c r="AB5" s="16"/>
      <c r="AC5" s="16"/>
      <c r="AD5" s="16"/>
      <c r="AE5" s="16"/>
      <c r="AF5" s="15" cm="1">
        <f t="array" ref="AF5">IF(COUNTIF(A5:AE5,"Я")=8,COUNTIF(A5:AE5,"Я")*24-_xlfn.IFS(AND(MATCH("я",A5:AE5,0)=4,_xlfn.XMATCH("я",A5:AE5,0,-1)=(DAY(EOMONTH($A$2,0)))),0,MATCH("я",A5:AE5,0)=4,17,_xlfn.XMATCH("я",A5:AE5,0,-1)=(DAY(EOMONTH($A$2,0))),17,1,0),COUNTIF(A5:AE5,"Я")*24+_xlfn.IFS(AND(MATCH("я",A5:AE5,0)=4,_xlfn.XMATCH("я",A5:AE5,0,-1)=(DAY(EOMONTH($A$2,0)))),0,MATCH("я",A5:AE5,0)=4,17,_xlfn.XMATCH("я",A5:AE5,0,-1)=(DAY(EOMONTH($A$2,0))),17,1,0))</f>
        <v>168</v>
      </c>
      <c r="AG5" cm="1">
        <f t="array" ref="AG5">COUNTIF(A5:AE5,"Я")*24 - (INDEX(A5:AE5,DAY(EOMONTH($A$2,0)))="Я")*7 + (INDEX(A5:AE5,4)="Я")*7</f>
        <v>168</v>
      </c>
      <c r="AH5" s="5" cm="1">
        <f t="array" ref="AH5">_xlfn.IFS(AND(MATCH("я",A5:AE5,0)=4,_xlfn.XMATCH("я",A5:AE5,0,-1)=(DAY(EOMONTH($A$2,0)))),24,MATCH("я",A5:AE5,0)=4,7,_xlfn.XMATCH("я",A5:AE5,0,-1)=(DAY(EOMONTH($A$2,0))),17,1,24)</f>
        <v>24</v>
      </c>
      <c r="AI5" s="6" cm="1">
        <f t="array" ref="AI5">_xlfn.IFS(AND(MATCH("я",A5:AE5,0)=4,_xlfn.XMATCH("я",A5:AE5,0,-1)=(DAY(EOMONTH($A$2,0)))),0,MATCH("я",A5:AE5,0)=4,17,_xlfn.XMATCH("я",A5:AE5,0,-1)=(DAY(EOMONTH($A$2,0))),17,1,0)</f>
        <v>0</v>
      </c>
      <c r="AJ5" s="9">
        <f>COUNTIF(A5:AE5,"Я")</f>
        <v>7</v>
      </c>
      <c r="AK5" s="9">
        <f t="shared" si="1"/>
        <v>168</v>
      </c>
      <c r="AL5" s="1">
        <f>IF(AJ5=8,AK5-AI5,AK5+AI5)</f>
        <v>168</v>
      </c>
      <c r="AM5" s="24">
        <f t="shared" si="2"/>
        <v>168</v>
      </c>
      <c r="AN5" s="24"/>
      <c r="AO5">
        <f t="shared" ref="AO5:AO7" si="4">COUNTIF(A5:AE5,"Я")</f>
        <v>7</v>
      </c>
      <c r="AP5">
        <f t="shared" si="3"/>
        <v>168</v>
      </c>
    </row>
    <row r="6" spans="1:42" x14ac:dyDescent="0.25">
      <c r="A6" s="16"/>
      <c r="B6" s="16"/>
      <c r="C6" s="16"/>
      <c r="D6" s="12" t="s">
        <v>0</v>
      </c>
      <c r="E6" s="16"/>
      <c r="F6" s="16"/>
      <c r="G6" s="16"/>
      <c r="H6" s="16" t="s">
        <v>0</v>
      </c>
      <c r="I6" s="16"/>
      <c r="J6" s="16"/>
      <c r="K6" s="16"/>
      <c r="L6" s="16" t="s">
        <v>0</v>
      </c>
      <c r="M6" s="16"/>
      <c r="N6" s="16"/>
      <c r="O6" s="16"/>
      <c r="P6" s="16" t="s">
        <v>0</v>
      </c>
      <c r="Q6" s="16"/>
      <c r="R6" s="16"/>
      <c r="S6" s="16"/>
      <c r="T6" s="16" t="s">
        <v>0</v>
      </c>
      <c r="U6" s="16"/>
      <c r="V6" s="16"/>
      <c r="W6" s="16"/>
      <c r="X6" s="16" t="s">
        <v>0</v>
      </c>
      <c r="Y6" s="16"/>
      <c r="Z6" s="16"/>
      <c r="AA6" s="16"/>
      <c r="AB6" s="16" t="s">
        <v>0</v>
      </c>
      <c r="AC6" s="16"/>
      <c r="AD6" s="16"/>
      <c r="AE6" s="16"/>
      <c r="AF6" s="26" cm="1">
        <f t="array" ref="AF6">IF(COUNTIF(A6:AE6,"Я")=8,COUNTIF(A6:AE6,"Я")*24-_xlfn.IFS(AND(MATCH("я",A6:AE6,0)=4,_xlfn.XMATCH("я",A6:AE6,0,-1)=(DAY(EOMONTH($A$2,0)))),0,MATCH("я",A6:AE6,0)=4,17,_xlfn.XMATCH("я",A6:AE6,0,-1)=(DAY(EOMONTH($A$2,0))),17,1,0),COUNTIF(A6:AE6,"Я")*24+_xlfn.IFS(AND(MATCH("я",A6:AE6,0)=4,_xlfn.XMATCH("я",A6:AE6,0,-1)=(DAY(EOMONTH($A$2,0)))),0,MATCH("я",A6:AE6,0)=4,17,_xlfn.XMATCH("я",A6:AE6,0,-1)=(DAY(EOMONTH($A$2,0))),17,1,0))</f>
        <v>185</v>
      </c>
      <c r="AG6" cm="1">
        <f t="array" ref="AG6">COUNTIF(A6:AE6,"Я")*24 - (INDEX(A6:AE6,DAY(EOMONTH($A$2,0)))="Я")*7 + (INDEX(A6:AE6,4)="Я")*7</f>
        <v>175</v>
      </c>
      <c r="AH6" s="10" cm="1">
        <f t="array" ref="AH6">_xlfn.IFS(AND(MATCH("я",A6:AE6,0)=4,_xlfn.XMATCH("я",A6:AE6,0,-1)=(DAY(EOMONTH($A$2,0)))),24,MATCH("я",A6:AE6,0)=4,7,_xlfn.XMATCH("я",A6:AE6,0,-1)=(DAY(EOMONTH($A$2,0))),17,1,24)</f>
        <v>7</v>
      </c>
      <c r="AI6" s="6" cm="1">
        <f t="array" ref="AI6">_xlfn.IFS(AND(MATCH("я",A6:AE6,0)=4,_xlfn.XMATCH("я",A6:AE6,0,-1)=(DAY(EOMONTH($A$2,0)))),0,MATCH("я",A6:AE6,0)=4,17,_xlfn.XMATCH("я",A6:AE6,0,-1)=(DAY(EOMONTH($A$2,0))),17,1,0)</f>
        <v>17</v>
      </c>
      <c r="AJ6" s="11">
        <f>COUNTIF(A6:AE6,"Я")</f>
        <v>7</v>
      </c>
      <c r="AK6" s="11">
        <f t="shared" si="1"/>
        <v>168</v>
      </c>
      <c r="AL6" s="1">
        <f>IF(AJ6=8,AK6-AI6,AK6+AI6)</f>
        <v>185</v>
      </c>
      <c r="AM6" s="23">
        <f t="shared" si="2"/>
        <v>175</v>
      </c>
      <c r="AN6" s="23"/>
      <c r="AO6">
        <f t="shared" si="4"/>
        <v>7</v>
      </c>
      <c r="AP6">
        <f t="shared" si="3"/>
        <v>168</v>
      </c>
    </row>
    <row r="7" spans="1:42" x14ac:dyDescent="0.25">
      <c r="A7" s="4" t="s">
        <v>0</v>
      </c>
      <c r="B7" s="4"/>
      <c r="C7" s="4"/>
      <c r="D7" s="12"/>
      <c r="E7" s="4" t="s">
        <v>0</v>
      </c>
      <c r="F7" s="4"/>
      <c r="G7" s="4"/>
      <c r="H7" s="4"/>
      <c r="I7" s="4" t="s">
        <v>0</v>
      </c>
      <c r="J7" s="4"/>
      <c r="K7" s="4"/>
      <c r="L7" s="4"/>
      <c r="M7" s="4" t="s">
        <v>0</v>
      </c>
      <c r="N7" s="4"/>
      <c r="O7" s="4"/>
      <c r="P7" s="4"/>
      <c r="Q7" s="4" t="s">
        <v>0</v>
      </c>
      <c r="R7" s="4"/>
      <c r="S7" s="4"/>
      <c r="T7" s="4"/>
      <c r="U7" s="4" t="s">
        <v>0</v>
      </c>
      <c r="V7" s="4"/>
      <c r="W7" s="4"/>
      <c r="X7" s="4"/>
      <c r="Y7" s="4" t="s">
        <v>0</v>
      </c>
      <c r="Z7" s="4"/>
      <c r="AA7" s="4"/>
      <c r="AB7" s="4"/>
      <c r="AC7" s="4" t="s">
        <v>0</v>
      </c>
      <c r="AD7" s="4"/>
      <c r="AE7" s="4"/>
      <c r="AF7" s="26" cm="1">
        <f t="array" ref="AF7">IF(COUNTIF(A7:AE7,"Я")=8,COUNTIF(A7:AE7,"Я")*24-_xlfn.IFS(AND(MATCH("я",A7:AE7,0)=4,_xlfn.XMATCH("я",A7:AE7,0,-1)=(DAY(EOMONTH($A$2,0)))),0,MATCH("я",A7:AE7,0)=4,17,_xlfn.XMATCH("я",A7:AE7,0,-1)=(DAY(EOMONTH($A$2,0))),17,1,0),COUNTIF(A7:AE7,"Я")*24+_xlfn.IFS(AND(MATCH("я",A7:AE7,0)=4,_xlfn.XMATCH("я",A7:AE7,0,-1)=(DAY(EOMONTH($A$2,0)))),0,MATCH("я",A7:AE7,0)=4,17,_xlfn.XMATCH("я",A7:AE7,0,-1)=(DAY(EOMONTH($A$2,0))),17,1,0))</f>
        <v>175</v>
      </c>
      <c r="AG7" cm="1">
        <f t="array" ref="AG7">COUNTIF(A7:AE7,"Я")*24 - (INDEX(A7:AE7,DAY(EOMONTH($A$2,0)))="Я")*7 + (INDEX(A7:AE7,4)="Я")*7</f>
        <v>185</v>
      </c>
      <c r="AH7" s="6" cm="1">
        <f t="array" ref="AH7">_xlfn.IFS(AND(MATCH("я",A7:AE7,0)=4,_xlfn.XMATCH("я",A7:AE7,0,-1)=(DAY(EOMONTH($A$2,0)))),24,MATCH("я",A7:AE7,0)=4,7,_xlfn.XMATCH("я",A7:AE7,0,-1)=(DAY(EOMONTH($A$2,0))),17,1,24)</f>
        <v>17</v>
      </c>
      <c r="AI7" s="6" cm="1">
        <f t="array" ref="AI7">_xlfn.IFS(AND(MATCH("я",A7:AE7,0)=4,_xlfn.XMATCH("я",A7:AE7,0,-1)=(DAY(EOMONTH($A$2,0)))),0,MATCH("я",A7:AE7,0)=4,17,_xlfn.XMATCH("я",A7:AE7,0,-1)=(DAY(EOMONTH($A$2,0))),17,1,0)</f>
        <v>17</v>
      </c>
      <c r="AJ7" s="11">
        <f>COUNTIF(A7:AE7,"Я")</f>
        <v>8</v>
      </c>
      <c r="AK7" s="11">
        <f t="shared" si="1"/>
        <v>192</v>
      </c>
      <c r="AL7" s="1">
        <f>IF(AJ7=8,AK7-AI7,AK7+AI7)</f>
        <v>175</v>
      </c>
      <c r="AM7" s="23">
        <f t="shared" si="2"/>
        <v>185</v>
      </c>
      <c r="AN7" s="23"/>
      <c r="AO7">
        <f t="shared" si="4"/>
        <v>8</v>
      </c>
      <c r="AP7">
        <f t="shared" si="3"/>
        <v>192</v>
      </c>
    </row>
    <row r="9" spans="1:42" x14ac:dyDescent="0.25">
      <c r="A9" t="s">
        <v>3</v>
      </c>
    </row>
    <row r="11" spans="1:42" x14ac:dyDescent="0.25">
      <c r="A11" t="s">
        <v>6</v>
      </c>
    </row>
    <row r="12" spans="1:42" x14ac:dyDescent="0.25">
      <c r="A12" s="17">
        <v>24</v>
      </c>
      <c r="B12" s="17"/>
      <c r="C12" s="17"/>
      <c r="D12" s="18"/>
      <c r="E12" s="17">
        <v>24</v>
      </c>
      <c r="F12" s="17"/>
      <c r="G12" s="17"/>
      <c r="H12" s="17"/>
      <c r="I12" s="17">
        <v>24</v>
      </c>
      <c r="J12" s="17"/>
      <c r="K12" s="17"/>
      <c r="L12" s="17"/>
      <c r="M12" s="17">
        <v>24</v>
      </c>
      <c r="N12" s="17"/>
      <c r="O12" s="17"/>
      <c r="P12" s="17"/>
      <c r="Q12" s="17">
        <v>24</v>
      </c>
      <c r="R12" s="17"/>
      <c r="S12" s="17"/>
      <c r="T12" s="17"/>
      <c r="U12" s="17">
        <v>24</v>
      </c>
      <c r="V12" s="17"/>
      <c r="W12" s="17"/>
      <c r="X12" s="17"/>
      <c r="Y12" s="17">
        <v>24</v>
      </c>
      <c r="Z12" s="17"/>
      <c r="AA12" s="17"/>
      <c r="AB12" s="17"/>
      <c r="AC12" s="21">
        <v>17</v>
      </c>
      <c r="AD12" s="17"/>
      <c r="AE12" s="17"/>
      <c r="AF12" s="17">
        <f t="shared" ref="AF12:AF16" si="5">SUM(A12:AE12)</f>
        <v>185</v>
      </c>
    </row>
    <row r="13" spans="1:42" x14ac:dyDescent="0.25">
      <c r="A13" s="17"/>
      <c r="B13" s="17">
        <v>24</v>
      </c>
      <c r="C13" s="17"/>
      <c r="D13" s="18"/>
      <c r="E13" s="17"/>
      <c r="F13" s="17">
        <v>24</v>
      </c>
      <c r="G13" s="17"/>
      <c r="H13" s="17"/>
      <c r="I13" s="17"/>
      <c r="J13" s="17">
        <v>24</v>
      </c>
      <c r="K13" s="17"/>
      <c r="L13" s="17"/>
      <c r="M13" s="17"/>
      <c r="N13" s="17">
        <v>24</v>
      </c>
      <c r="O13" s="17"/>
      <c r="P13" s="17"/>
      <c r="Q13" s="17"/>
      <c r="R13" s="17">
        <v>24</v>
      </c>
      <c r="S13" s="17"/>
      <c r="T13" s="17"/>
      <c r="U13" s="17"/>
      <c r="V13" s="17">
        <v>24</v>
      </c>
      <c r="W13" s="17"/>
      <c r="X13" s="17"/>
      <c r="Y13" s="17"/>
      <c r="Z13" s="17">
        <v>24</v>
      </c>
      <c r="AA13" s="17"/>
      <c r="AB13" s="17"/>
      <c r="AC13" s="19"/>
      <c r="AD13" s="17"/>
      <c r="AE13" s="17"/>
      <c r="AF13" s="17">
        <f t="shared" si="5"/>
        <v>168</v>
      </c>
    </row>
    <row r="14" spans="1:42" x14ac:dyDescent="0.25">
      <c r="A14" s="17"/>
      <c r="B14" s="17"/>
      <c r="C14" s="17">
        <v>24</v>
      </c>
      <c r="D14" s="18"/>
      <c r="E14" s="17"/>
      <c r="F14" s="17"/>
      <c r="G14" s="17">
        <v>24</v>
      </c>
      <c r="H14" s="17"/>
      <c r="I14" s="17"/>
      <c r="J14" s="17"/>
      <c r="K14" s="17">
        <v>24</v>
      </c>
      <c r="L14" s="17"/>
      <c r="M14" s="17"/>
      <c r="N14" s="17"/>
      <c r="O14" s="17">
        <v>24</v>
      </c>
      <c r="P14" s="17"/>
      <c r="Q14" s="17"/>
      <c r="R14" s="17"/>
      <c r="S14" s="17">
        <v>24</v>
      </c>
      <c r="T14" s="17"/>
      <c r="U14" s="17"/>
      <c r="V14" s="17"/>
      <c r="W14" s="17">
        <v>24</v>
      </c>
      <c r="X14" s="17"/>
      <c r="Y14" s="17"/>
      <c r="Z14" s="17"/>
      <c r="AA14" s="17">
        <v>24</v>
      </c>
      <c r="AB14" s="17"/>
      <c r="AC14" s="19"/>
      <c r="AD14" s="17"/>
      <c r="AE14" s="17"/>
      <c r="AF14" s="17">
        <f t="shared" si="5"/>
        <v>168</v>
      </c>
    </row>
    <row r="15" spans="1:42" x14ac:dyDescent="0.25">
      <c r="A15" s="15">
        <v>7</v>
      </c>
      <c r="B15" s="17"/>
      <c r="C15" s="17"/>
      <c r="D15" s="18">
        <v>24</v>
      </c>
      <c r="E15" s="17"/>
      <c r="F15" s="17"/>
      <c r="G15" s="17"/>
      <c r="H15" s="17">
        <v>24</v>
      </c>
      <c r="I15" s="17"/>
      <c r="J15" s="17"/>
      <c r="K15" s="17"/>
      <c r="L15" s="17">
        <v>24</v>
      </c>
      <c r="M15" s="17"/>
      <c r="N15" s="17"/>
      <c r="O15" s="17"/>
      <c r="P15" s="17">
        <v>24</v>
      </c>
      <c r="Q15" s="17"/>
      <c r="R15" s="17"/>
      <c r="S15" s="17"/>
      <c r="T15" s="17">
        <v>24</v>
      </c>
      <c r="U15" s="17"/>
      <c r="V15" s="17"/>
      <c r="W15" s="17"/>
      <c r="X15" s="17">
        <v>24</v>
      </c>
      <c r="Y15" s="17"/>
      <c r="Z15" s="17"/>
      <c r="AA15" s="17"/>
      <c r="AB15" s="17">
        <v>24</v>
      </c>
      <c r="AC15" s="19"/>
      <c r="AD15" s="17"/>
      <c r="AE15" s="17"/>
      <c r="AF15" s="17">
        <f t="shared" si="5"/>
        <v>175</v>
      </c>
    </row>
    <row r="16" spans="1:42" x14ac:dyDescent="0.25">
      <c r="A16" s="17">
        <v>24</v>
      </c>
      <c r="B16" s="17"/>
      <c r="C16" s="17"/>
      <c r="D16" s="18"/>
      <c r="E16" s="17">
        <v>24</v>
      </c>
      <c r="F16" s="17"/>
      <c r="G16" s="17"/>
      <c r="H16" s="17"/>
      <c r="I16" s="17">
        <v>24</v>
      </c>
      <c r="J16" s="17"/>
      <c r="K16" s="17"/>
      <c r="L16" s="17"/>
      <c r="M16" s="17">
        <v>24</v>
      </c>
      <c r="N16" s="17"/>
      <c r="O16" s="17"/>
      <c r="P16" s="17"/>
      <c r="Q16" s="17">
        <v>24</v>
      </c>
      <c r="R16" s="17"/>
      <c r="S16" s="17"/>
      <c r="T16" s="17"/>
      <c r="U16" s="17">
        <v>24</v>
      </c>
      <c r="V16" s="17"/>
      <c r="W16" s="17"/>
      <c r="X16" s="17"/>
      <c r="Y16" s="17">
        <v>24</v>
      </c>
      <c r="Z16" s="17"/>
      <c r="AA16" s="17"/>
      <c r="AB16" s="17"/>
      <c r="AC16" s="21">
        <v>17</v>
      </c>
      <c r="AD16" s="17"/>
      <c r="AE16" s="17"/>
      <c r="AF16" s="17">
        <f t="shared" si="5"/>
        <v>185</v>
      </c>
    </row>
  </sheetData>
  <conditionalFormatting sqref="A2:AE7">
    <cfRule type="expression" dxfId="1" priority="1">
      <formula>A$2=EOMONTH($A$2,0)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49E3-973D-4E13-9439-B997E5FB2A43}">
  <dimension ref="A1:AP16"/>
  <sheetViews>
    <sheetView workbookViewId="0">
      <selection activeCell="B2" sqref="B2:AE2"/>
    </sheetView>
  </sheetViews>
  <sheetFormatPr defaultRowHeight="15" x14ac:dyDescent="0.25"/>
  <cols>
    <col min="1" max="31" width="3.7109375" bestFit="1" customWidth="1"/>
    <col min="32" max="32" width="14.28515625" bestFit="1" customWidth="1"/>
    <col min="33" max="33" width="8" customWidth="1"/>
    <col min="34" max="35" width="8" hidden="1" customWidth="1"/>
    <col min="36" max="38" width="0" hidden="1" customWidth="1"/>
    <col min="40" max="40" width="24.5703125" customWidth="1"/>
    <col min="41" max="41" width="12.5703125" customWidth="1"/>
    <col min="42" max="42" width="14.7109375" bestFit="1" customWidth="1"/>
  </cols>
  <sheetData>
    <row r="1" spans="1:42" ht="52.5" customHeight="1" x14ac:dyDescent="0.25">
      <c r="AD1" s="1"/>
    </row>
    <row r="2" spans="1:42" ht="61.5" customHeight="1" x14ac:dyDescent="0.25">
      <c r="A2" s="2">
        <v>44958</v>
      </c>
      <c r="B2" s="2">
        <f>IF(A2="","",IF(A2+1&gt;EOMONTH($A$2,0),"",A2+1))</f>
        <v>44959</v>
      </c>
      <c r="C2" s="2">
        <f t="shared" ref="C2:AE2" si="0">IF(B2="","",IF(B2+1&gt;EOMONTH($A$2,0),"",B2+1))</f>
        <v>44960</v>
      </c>
      <c r="D2" s="2">
        <f t="shared" si="0"/>
        <v>44961</v>
      </c>
      <c r="E2" s="2">
        <f t="shared" si="0"/>
        <v>44962</v>
      </c>
      <c r="F2" s="2">
        <f t="shared" si="0"/>
        <v>44963</v>
      </c>
      <c r="G2" s="2">
        <f t="shared" si="0"/>
        <v>44964</v>
      </c>
      <c r="H2" s="2">
        <f t="shared" si="0"/>
        <v>44965</v>
      </c>
      <c r="I2" s="2">
        <f t="shared" si="0"/>
        <v>44966</v>
      </c>
      <c r="J2" s="2">
        <f t="shared" si="0"/>
        <v>44967</v>
      </c>
      <c r="K2" s="2">
        <f t="shared" si="0"/>
        <v>44968</v>
      </c>
      <c r="L2" s="2">
        <f t="shared" si="0"/>
        <v>44969</v>
      </c>
      <c r="M2" s="2">
        <f t="shared" si="0"/>
        <v>44970</v>
      </c>
      <c r="N2" s="2">
        <f t="shared" si="0"/>
        <v>44971</v>
      </c>
      <c r="O2" s="2">
        <f t="shared" si="0"/>
        <v>44972</v>
      </c>
      <c r="P2" s="2">
        <f t="shared" si="0"/>
        <v>44973</v>
      </c>
      <c r="Q2" s="2">
        <f t="shared" si="0"/>
        <v>44974</v>
      </c>
      <c r="R2" s="2">
        <f t="shared" si="0"/>
        <v>44975</v>
      </c>
      <c r="S2" s="2">
        <f t="shared" si="0"/>
        <v>44976</v>
      </c>
      <c r="T2" s="2">
        <f t="shared" si="0"/>
        <v>44977</v>
      </c>
      <c r="U2" s="2">
        <f t="shared" si="0"/>
        <v>44978</v>
      </c>
      <c r="V2" s="2">
        <f t="shared" si="0"/>
        <v>44979</v>
      </c>
      <c r="W2" s="2">
        <f t="shared" si="0"/>
        <v>44980</v>
      </c>
      <c r="X2" s="2">
        <f t="shared" si="0"/>
        <v>44981</v>
      </c>
      <c r="Y2" s="2">
        <f t="shared" si="0"/>
        <v>44982</v>
      </c>
      <c r="Z2" s="2">
        <f t="shared" si="0"/>
        <v>44983</v>
      </c>
      <c r="AA2" s="2">
        <f t="shared" si="0"/>
        <v>44984</v>
      </c>
      <c r="AB2" s="2">
        <f t="shared" si="0"/>
        <v>44985</v>
      </c>
      <c r="AC2" s="2" t="str">
        <f t="shared" si="0"/>
        <v/>
      </c>
      <c r="AD2" s="2" t="str">
        <f t="shared" si="0"/>
        <v/>
      </c>
      <c r="AE2" s="2" t="str">
        <f t="shared" si="0"/>
        <v/>
      </c>
      <c r="AF2" s="14" t="s">
        <v>2</v>
      </c>
      <c r="AH2" s="3"/>
      <c r="AI2" s="3"/>
      <c r="AO2" s="13" t="s">
        <v>4</v>
      </c>
      <c r="AP2" s="13" t="s">
        <v>1</v>
      </c>
    </row>
    <row r="3" spans="1:42" x14ac:dyDescent="0.25">
      <c r="A3" s="4" t="s">
        <v>0</v>
      </c>
      <c r="B3" s="4"/>
      <c r="C3" s="4"/>
      <c r="D3" s="12"/>
      <c r="E3" s="4" t="s">
        <v>0</v>
      </c>
      <c r="F3" s="4"/>
      <c r="G3" s="4"/>
      <c r="H3" s="4"/>
      <c r="I3" s="4" t="s">
        <v>0</v>
      </c>
      <c r="J3" s="4"/>
      <c r="K3" s="4"/>
      <c r="L3" s="4"/>
      <c r="M3" s="4" t="s">
        <v>0</v>
      </c>
      <c r="N3" s="4"/>
      <c r="O3" s="4"/>
      <c r="P3" s="4"/>
      <c r="Q3" s="4" t="s">
        <v>0</v>
      </c>
      <c r="R3" s="4"/>
      <c r="S3" s="4"/>
      <c r="T3" s="4"/>
      <c r="U3" s="4" t="s">
        <v>0</v>
      </c>
      <c r="V3" s="4"/>
      <c r="W3" s="4"/>
      <c r="X3" s="4"/>
      <c r="Y3" s="4" t="s">
        <v>0</v>
      </c>
      <c r="Z3" s="4"/>
      <c r="AA3" s="4"/>
      <c r="AB3" s="4"/>
      <c r="AC3" s="4"/>
      <c r="AD3" s="4"/>
      <c r="AE3" s="4"/>
      <c r="AF3" s="15" cm="1">
        <f t="array" ref="AF3">IF(COUNTIF(A3:AE3,"Я")=8,COUNTIF(A3:AE3,"Я")*24-_xlfn.IFS(AND(MATCH("я",A3:AE3,0)=4,_xlfn.XMATCH("я",A3:AE3,0,-1)=(DAY(EOMONTH($A$2,0)))),0,MATCH("я",A3:AE3,0)=4,17,_xlfn.XMATCH("я",A3:AE3,0,-1)=(DAY(EOMONTH($A$2,0))),17,1,0),COUNTIF(A3:AE3,"Я")*24+_xlfn.IFS(AND(MATCH("я",A3:AE3,0)=4,_xlfn.XMATCH("я",A3:AE3,0,-1)=(DAY(EOMONTH($A$2,0)))),0,MATCH("я",A3:AE3,0)=4,17,_xlfn.XMATCH("я",A3:AE3,0,-1)=(DAY(EOMONTH($A$2,0))),17,1,0))</f>
        <v>168</v>
      </c>
      <c r="AG3" cm="1">
        <f t="array" ref="AG3">COUNTIF(A3:AE3,"Я")*24 - (INDEX(A3:AE3,DAY(EOMONTH($A$2,0)))="Я")*7 + (INDEX(A3:AE3,4)="Я")*7</f>
        <v>168</v>
      </c>
      <c r="AH3" s="5" cm="1">
        <f t="array" ref="AH3">_xlfn.IFS(AND(MATCH("я",A3:AE3,0)=4,_xlfn.XMATCH("я",A3:AE3,0,-1)=(DAY(EOMONTH($A$2,0)))),24,MATCH("я",A3:AE3,0)=4,7,_xlfn.XMATCH("я",A3:AE3,0,-1)=(DAY(EOMONTH($A$2,0))),17,1,24)</f>
        <v>24</v>
      </c>
      <c r="AI3" s="6" cm="1">
        <f t="array" ref="AI3">_xlfn.IFS(AND(MATCH("я",A3:AE3,0)=4,_xlfn.XMATCH("я",A3:AE3,0,-1)=(DAY(EOMONTH($A$2,0)))),0,MATCH("я",A3:AE3,0)=4,17,_xlfn.XMATCH("я",A3:AE3,0,-1)=(DAY(EOMONTH($A$2,0))),17,1,0)</f>
        <v>0</v>
      </c>
      <c r="AJ3" s="7">
        <f>COUNTIF(A3:AE3,"Я")</f>
        <v>7</v>
      </c>
      <c r="AK3" s="7">
        <f t="shared" ref="AK3:AK7" si="1">AJ3*24</f>
        <v>168</v>
      </c>
      <c r="AL3" s="1">
        <f>IF(AJ3=8,AK3-AI3,AK3+AI3)</f>
        <v>168</v>
      </c>
      <c r="AM3" s="23">
        <f>COUNTIF(A3:AD3,"я")*24+(D3="я")*7-(LOOKUP(9^9,A$2:AE$2,A3:AE3)="я")*7</f>
        <v>168</v>
      </c>
      <c r="AN3" s="23"/>
      <c r="AO3">
        <f>COUNTIF(A3:AE3,"Я")</f>
        <v>7</v>
      </c>
      <c r="AP3">
        <f>AO3*24</f>
        <v>168</v>
      </c>
    </row>
    <row r="4" spans="1:42" x14ac:dyDescent="0.25">
      <c r="A4" s="16"/>
      <c r="B4" s="16" t="s">
        <v>0</v>
      </c>
      <c r="C4" s="16"/>
      <c r="D4" s="22"/>
      <c r="E4" s="16"/>
      <c r="F4" s="16" t="s">
        <v>0</v>
      </c>
      <c r="G4" s="16"/>
      <c r="H4" s="16"/>
      <c r="I4" s="16"/>
      <c r="J4" s="16" t="s">
        <v>0</v>
      </c>
      <c r="K4" s="16"/>
      <c r="L4" s="16"/>
      <c r="M4" s="16"/>
      <c r="N4" s="16" t="s">
        <v>0</v>
      </c>
      <c r="O4" s="16"/>
      <c r="P4" s="16"/>
      <c r="Q4" s="16"/>
      <c r="R4" s="16" t="s">
        <v>0</v>
      </c>
      <c r="S4" s="16"/>
      <c r="T4" s="16"/>
      <c r="U4" s="16"/>
      <c r="V4" s="16" t="s">
        <v>0</v>
      </c>
      <c r="W4" s="16"/>
      <c r="X4" s="16"/>
      <c r="Y4" s="16"/>
      <c r="Z4" s="16" t="s">
        <v>0</v>
      </c>
      <c r="AA4" s="16"/>
      <c r="AB4" s="16"/>
      <c r="AC4" s="16"/>
      <c r="AD4" s="16"/>
      <c r="AE4" s="16"/>
      <c r="AF4" s="15" cm="1">
        <f t="array" ref="AF4">IF(COUNTIF(A4:AE4,"Я")=8,COUNTIF(A4:AE4,"Я")*24-_xlfn.IFS(AND(MATCH("я",A4:AE4,0)=4,_xlfn.XMATCH("я",A4:AE4,0,-1)=(DAY(EOMONTH($A$2,0)))),0,MATCH("я",A4:AE4,0)=4,17,_xlfn.XMATCH("я",A4:AE4,0,-1)=(DAY(EOMONTH($A$2,0))),17,1,0),COUNTIF(A4:AE4,"Я")*24+_xlfn.IFS(AND(MATCH("я",A4:AE4,0)=4,_xlfn.XMATCH("я",A4:AE4,0,-1)=(DAY(EOMONTH($A$2,0)))),0,MATCH("я",A4:AE4,0)=4,17,_xlfn.XMATCH("я",A4:AE4,0,-1)=(DAY(EOMONTH($A$2,0))),17,1,0))</f>
        <v>168</v>
      </c>
      <c r="AG4" cm="1">
        <f t="array" ref="AG4">COUNTIF(A4:AE4,"Я")*24 - (INDEX(A4:AE4,DAY(EOMONTH($A$2,0)))="Я")*7 + (INDEX(A4:AE4,4)="Я")*7</f>
        <v>168</v>
      </c>
      <c r="AH4" s="8" cm="1">
        <f t="array" ref="AH4">_xlfn.IFS(AND(MATCH("я",A4:AE4,0)=4,_xlfn.XMATCH("я",A4:AE4,0,-1)=(DAY(EOMONTH($A$2,0)))),24,MATCH("я",A4:AE4,0)=4,7,_xlfn.XMATCH("я",A4:AE4,0,-1)=(DAY(EOMONTH($A$2,0))),17,1,24)</f>
        <v>24</v>
      </c>
      <c r="AI4" s="6" cm="1">
        <f t="array" ref="AI4">_xlfn.IFS(AND(MATCH("я",A4:AE4,0)=4,_xlfn.XMATCH("я",A4:AE4,0,-1)=(DAY(EOMONTH($A$2,0)))),0,MATCH("я",A4:AE4,0)=4,17,_xlfn.XMATCH("я",A4:AE4,0,-1)=(DAY(EOMONTH($A$2,0))),17,1,0)</f>
        <v>0</v>
      </c>
      <c r="AJ4" s="9">
        <f>COUNTIF(A4:AE4,"Я")</f>
        <v>7</v>
      </c>
      <c r="AK4" s="9">
        <f t="shared" si="1"/>
        <v>168</v>
      </c>
      <c r="AL4" s="1">
        <f>IF(AJ4=8,AK4-AI4,AK4+AI4)</f>
        <v>168</v>
      </c>
      <c r="AM4" s="23">
        <f t="shared" ref="AM4:AM7" si="2">COUNTIF(A4:AD4,"я")*24+(D4="я")*7-(LOOKUP(9^9,A$2:AE$2,A4:AE4)="я")*7</f>
        <v>168</v>
      </c>
      <c r="AN4" s="23"/>
      <c r="AO4">
        <f>COUNTIF(A4:AE4,"Я")</f>
        <v>7</v>
      </c>
      <c r="AP4">
        <f t="shared" ref="AP4:AP7" si="3">AO4*24</f>
        <v>168</v>
      </c>
    </row>
    <row r="5" spans="1:42" x14ac:dyDescent="0.25">
      <c r="A5" s="16"/>
      <c r="B5" s="16"/>
      <c r="C5" s="16" t="s">
        <v>0</v>
      </c>
      <c r="D5" s="22"/>
      <c r="E5" s="16"/>
      <c r="F5" s="16"/>
      <c r="G5" s="16" t="s">
        <v>0</v>
      </c>
      <c r="H5" s="16"/>
      <c r="I5" s="16"/>
      <c r="J5" s="16"/>
      <c r="K5" s="16" t="s">
        <v>0</v>
      </c>
      <c r="L5" s="16"/>
      <c r="M5" s="16"/>
      <c r="N5" s="16"/>
      <c r="O5" s="16" t="s">
        <v>0</v>
      </c>
      <c r="P5" s="16"/>
      <c r="Q5" s="16"/>
      <c r="R5" s="16"/>
      <c r="S5" s="16" t="s">
        <v>0</v>
      </c>
      <c r="T5" s="16"/>
      <c r="U5" s="16"/>
      <c r="V5" s="16"/>
      <c r="W5" s="16" t="s">
        <v>0</v>
      </c>
      <c r="X5" s="16"/>
      <c r="Y5" s="16"/>
      <c r="Z5" s="16"/>
      <c r="AA5" s="16" t="s">
        <v>0</v>
      </c>
      <c r="AB5" s="16"/>
      <c r="AC5" s="16"/>
      <c r="AD5" s="16"/>
      <c r="AE5" s="16"/>
      <c r="AF5" s="15" cm="1">
        <f t="array" ref="AF5">IF(COUNTIF(A5:AE5,"Я")=8,COUNTIF(A5:AE5,"Я")*24-_xlfn.IFS(AND(MATCH("я",A5:AE5,0)=4,_xlfn.XMATCH("я",A5:AE5,0,-1)=(DAY(EOMONTH($A$2,0)))),0,MATCH("я",A5:AE5,0)=4,17,_xlfn.XMATCH("я",A5:AE5,0,-1)=(DAY(EOMONTH($A$2,0))),17,1,0),COUNTIF(A5:AE5,"Я")*24+_xlfn.IFS(AND(MATCH("я",A5:AE5,0)=4,_xlfn.XMATCH("я",A5:AE5,0,-1)=(DAY(EOMONTH($A$2,0)))),0,MATCH("я",A5:AE5,0)=4,17,_xlfn.XMATCH("я",A5:AE5,0,-1)=(DAY(EOMONTH($A$2,0))),17,1,0))</f>
        <v>168</v>
      </c>
      <c r="AG5" cm="1">
        <f t="array" ref="AG5">COUNTIF(A5:AE5,"Я")*24 - (INDEX(A5:AE5,DAY(EOMONTH($A$2,0)))="Я")*7 + (INDEX(A5:AE5,4)="Я")*7</f>
        <v>168</v>
      </c>
      <c r="AH5" s="5" cm="1">
        <f t="array" ref="AH5">_xlfn.IFS(AND(MATCH("я",A5:AE5,0)=4,_xlfn.XMATCH("я",A5:AE5,0,-1)=(DAY(EOMONTH($A$2,0)))),24,MATCH("я",A5:AE5,0)=4,7,_xlfn.XMATCH("я",A5:AE5,0,-1)=(DAY(EOMONTH($A$2,0))),17,1,24)</f>
        <v>24</v>
      </c>
      <c r="AI5" s="6" cm="1">
        <f t="array" ref="AI5">_xlfn.IFS(AND(MATCH("я",A5:AE5,0)=4,_xlfn.XMATCH("я",A5:AE5,0,-1)=(DAY(EOMONTH($A$2,0)))),0,MATCH("я",A5:AE5,0)=4,17,_xlfn.XMATCH("я",A5:AE5,0,-1)=(DAY(EOMONTH($A$2,0))),17,1,0)</f>
        <v>0</v>
      </c>
      <c r="AJ5" s="9">
        <f>COUNTIF(A5:AE5,"Я")</f>
        <v>7</v>
      </c>
      <c r="AK5" s="9">
        <f t="shared" si="1"/>
        <v>168</v>
      </c>
      <c r="AL5" s="1">
        <f>IF(AJ5=8,AK5-AI5,AK5+AI5)</f>
        <v>168</v>
      </c>
      <c r="AM5" s="24">
        <f t="shared" si="2"/>
        <v>168</v>
      </c>
      <c r="AN5" s="24"/>
      <c r="AO5">
        <f t="shared" ref="AO5:AO7" si="4">COUNTIF(A5:AE5,"Я")</f>
        <v>7</v>
      </c>
      <c r="AP5">
        <f t="shared" si="3"/>
        <v>168</v>
      </c>
    </row>
    <row r="6" spans="1:42" x14ac:dyDescent="0.25">
      <c r="A6" s="16"/>
      <c r="B6" s="16"/>
      <c r="C6" s="16"/>
      <c r="D6" s="12" t="s">
        <v>0</v>
      </c>
      <c r="E6" s="16"/>
      <c r="F6" s="16"/>
      <c r="G6" s="16"/>
      <c r="H6" s="16" t="s">
        <v>0</v>
      </c>
      <c r="I6" s="16"/>
      <c r="J6" s="16"/>
      <c r="K6" s="16"/>
      <c r="L6" s="16" t="s">
        <v>0</v>
      </c>
      <c r="M6" s="16"/>
      <c r="N6" s="16"/>
      <c r="O6" s="16"/>
      <c r="P6" s="16" t="s">
        <v>0</v>
      </c>
      <c r="Q6" s="16"/>
      <c r="R6" s="16"/>
      <c r="S6" s="16"/>
      <c r="T6" s="16" t="s">
        <v>0</v>
      </c>
      <c r="U6" s="16"/>
      <c r="V6" s="16"/>
      <c r="W6" s="16"/>
      <c r="X6" s="16" t="s">
        <v>0</v>
      </c>
      <c r="Y6" s="16"/>
      <c r="Z6" s="16"/>
      <c r="AA6" s="16"/>
      <c r="AB6" s="16" t="s">
        <v>0</v>
      </c>
      <c r="AC6" s="16"/>
      <c r="AD6" s="16"/>
      <c r="AE6" s="16"/>
      <c r="AF6" s="15" cm="1">
        <f t="array" ref="AF6">IF(COUNTIF(A6:AE6,"Я")=8,COUNTIF(A6:AE6,"Я")*24-_xlfn.IFS(AND(MATCH("я",A6:AE6,0)=4,_xlfn.XMATCH("я",A6:AE6,0,-1)=(DAY(EOMONTH($A$2,0)))),0,MATCH("я",A6:AE6,0)=4,17,_xlfn.XMATCH("я",A6:AE6,0,-1)=(DAY(EOMONTH($A$2,0))),17,1,0),COUNTIF(A6:AE6,"Я")*24+_xlfn.IFS(AND(MATCH("я",A6:AE6,0)=4,_xlfn.XMATCH("я",A6:AE6,0,-1)=(DAY(EOMONTH($A$2,0)))),0,MATCH("я",A6:AE6,0)=4,17,_xlfn.XMATCH("я",A6:AE6,0,-1)=(DAY(EOMONTH($A$2,0))),17,1,0))</f>
        <v>168</v>
      </c>
      <c r="AG6" cm="1">
        <f t="array" ref="AG6">COUNTIF(A6:AE6,"Я")*24 - (INDEX(A6:AE6,DAY(EOMONTH($A$2,0)))="Я")*7 + (INDEX(A6:AE6,4)="Я")*7</f>
        <v>168</v>
      </c>
      <c r="AH6" s="10" cm="1">
        <f t="array" ref="AH6">_xlfn.IFS(AND(MATCH("я",A6:AE6,0)=4,_xlfn.XMATCH("я",A6:AE6,0,-1)=(DAY(EOMONTH($A$2,0)))),24,MATCH("я",A6:AE6,0)=4,7,_xlfn.XMATCH("я",A6:AE6,0,-1)=(DAY(EOMONTH($A$2,0))),17,1,24)</f>
        <v>24</v>
      </c>
      <c r="AI6" s="6" cm="1">
        <f t="array" ref="AI6">_xlfn.IFS(AND(MATCH("я",A6:AE6,0)=4,_xlfn.XMATCH("я",A6:AE6,0,-1)=(DAY(EOMONTH($A$2,0)))),0,MATCH("я",A6:AE6,0)=4,17,_xlfn.XMATCH("я",A6:AE6,0,-1)=(DAY(EOMONTH($A$2,0))),17,1,0)</f>
        <v>0</v>
      </c>
      <c r="AJ6" s="11">
        <f>COUNTIF(A6:AE6,"Я")</f>
        <v>7</v>
      </c>
      <c r="AK6" s="11">
        <f t="shared" si="1"/>
        <v>168</v>
      </c>
      <c r="AL6" s="1">
        <f>IF(AJ6=8,AK6-AI6,AK6+AI6)</f>
        <v>168</v>
      </c>
      <c r="AM6" s="24">
        <f t="shared" si="2"/>
        <v>168</v>
      </c>
      <c r="AN6" s="25"/>
      <c r="AO6">
        <f t="shared" si="4"/>
        <v>7</v>
      </c>
      <c r="AP6">
        <f t="shared" si="3"/>
        <v>168</v>
      </c>
    </row>
    <row r="7" spans="1:42" x14ac:dyDescent="0.25">
      <c r="A7" s="4" t="s">
        <v>0</v>
      </c>
      <c r="B7" s="4"/>
      <c r="C7" s="4"/>
      <c r="D7" s="12"/>
      <c r="E7" s="4" t="s">
        <v>0</v>
      </c>
      <c r="F7" s="4"/>
      <c r="G7" s="4"/>
      <c r="H7" s="4"/>
      <c r="I7" s="4" t="s">
        <v>0</v>
      </c>
      <c r="J7" s="4"/>
      <c r="K7" s="4"/>
      <c r="L7" s="4"/>
      <c r="M7" s="4" t="s">
        <v>0</v>
      </c>
      <c r="N7" s="4"/>
      <c r="O7" s="4"/>
      <c r="P7" s="4"/>
      <c r="Q7" s="4" t="s">
        <v>0</v>
      </c>
      <c r="R7" s="4"/>
      <c r="S7" s="4"/>
      <c r="T7" s="4"/>
      <c r="U7" s="4" t="s">
        <v>0</v>
      </c>
      <c r="V7" s="4"/>
      <c r="W7" s="4"/>
      <c r="X7" s="4"/>
      <c r="Y7" s="4" t="s">
        <v>0</v>
      </c>
      <c r="Z7" s="4"/>
      <c r="AA7" s="4"/>
      <c r="AB7" s="4"/>
      <c r="AC7" s="4"/>
      <c r="AD7" s="4"/>
      <c r="AE7" s="4"/>
      <c r="AF7" s="15" cm="1">
        <f t="array" ref="AF7">IF(COUNTIF(A7:AE7,"Я")=8,COUNTIF(A7:AE7,"Я")*24-_xlfn.IFS(AND(MATCH("я",A7:AE7,0)=4,_xlfn.XMATCH("я",A7:AE7,0,-1)=(DAY(EOMONTH($A$2,0)))),0,MATCH("я",A7:AE7,0)=4,17,_xlfn.XMATCH("я",A7:AE7,0,-1)=(DAY(EOMONTH($A$2,0))),17,1,0),COUNTIF(A7:AE7,"Я")*24+_xlfn.IFS(AND(MATCH("я",A7:AE7,0)=4,_xlfn.XMATCH("я",A7:AE7,0,-1)=(DAY(EOMONTH($A$2,0)))),0,MATCH("я",A7:AE7,0)=4,17,_xlfn.XMATCH("я",A7:AE7,0,-1)=(DAY(EOMONTH($A$2,0))),17,1,0))</f>
        <v>168</v>
      </c>
      <c r="AG7" cm="1">
        <f t="array" ref="AG7">COUNTIF(A7:AE7,"Я")*24 - (INDEX(A7:AE7,DAY(EOMONTH($A$2,0)))="Я")*7 + (INDEX(A7:AE7,4)="Я")*7</f>
        <v>168</v>
      </c>
      <c r="AH7" s="6" cm="1">
        <f t="array" ref="AH7">_xlfn.IFS(AND(MATCH("я",A7:AE7,0)=4,_xlfn.XMATCH("я",A7:AE7,0,-1)=(DAY(EOMONTH($A$2,0)))),24,MATCH("я",A7:AE7,0)=4,7,_xlfn.XMATCH("я",A7:AE7,0,-1)=(DAY(EOMONTH($A$2,0))),17,1,24)</f>
        <v>24</v>
      </c>
      <c r="AI7" s="6" cm="1">
        <f t="array" ref="AI7">_xlfn.IFS(AND(MATCH("я",A7:AE7,0)=4,_xlfn.XMATCH("я",A7:AE7,0,-1)=(DAY(EOMONTH($A$2,0)))),0,MATCH("я",A7:AE7,0)=4,17,_xlfn.XMATCH("я",A7:AE7,0,-1)=(DAY(EOMONTH($A$2,0))),17,1,0)</f>
        <v>0</v>
      </c>
      <c r="AJ7" s="11">
        <f>COUNTIF(A7:AE7,"Я")</f>
        <v>7</v>
      </c>
      <c r="AK7" s="11">
        <f t="shared" si="1"/>
        <v>168</v>
      </c>
      <c r="AL7" s="1">
        <f>IF(AJ7=8,AK7-AI7,AK7+AI7)</f>
        <v>168</v>
      </c>
      <c r="AM7" s="23">
        <f t="shared" si="2"/>
        <v>168</v>
      </c>
      <c r="AN7" s="23"/>
      <c r="AO7">
        <f t="shared" si="4"/>
        <v>7</v>
      </c>
      <c r="AP7">
        <f t="shared" si="3"/>
        <v>168</v>
      </c>
    </row>
    <row r="9" spans="1:42" x14ac:dyDescent="0.25">
      <c r="A9" t="s">
        <v>3</v>
      </c>
    </row>
    <row r="11" spans="1:42" x14ac:dyDescent="0.25">
      <c r="A11" t="s">
        <v>5</v>
      </c>
    </row>
    <row r="12" spans="1:42" x14ac:dyDescent="0.25">
      <c r="A12" s="17">
        <v>24</v>
      </c>
      <c r="B12" s="17"/>
      <c r="C12" s="17"/>
      <c r="D12" s="18"/>
      <c r="E12" s="17">
        <v>24</v>
      </c>
      <c r="F12" s="17"/>
      <c r="G12" s="17"/>
      <c r="H12" s="17"/>
      <c r="I12" s="17">
        <v>24</v>
      </c>
      <c r="J12" s="17"/>
      <c r="K12" s="17"/>
      <c r="L12" s="17"/>
      <c r="M12" s="17">
        <v>24</v>
      </c>
      <c r="N12" s="17"/>
      <c r="O12" s="17"/>
      <c r="P12" s="17"/>
      <c r="Q12" s="17">
        <v>24</v>
      </c>
      <c r="R12" s="17"/>
      <c r="S12" s="17"/>
      <c r="T12" s="17"/>
      <c r="U12" s="17">
        <v>24</v>
      </c>
      <c r="V12" s="17"/>
      <c r="W12" s="17"/>
      <c r="X12" s="17"/>
      <c r="Y12" s="17">
        <v>24</v>
      </c>
      <c r="Z12" s="17"/>
      <c r="AA12" s="17"/>
      <c r="AB12" s="19"/>
      <c r="AC12" s="17"/>
      <c r="AD12" s="17"/>
      <c r="AE12" s="17"/>
      <c r="AF12" s="17">
        <f>SUM(A12:AE12)</f>
        <v>168</v>
      </c>
    </row>
    <row r="13" spans="1:42" x14ac:dyDescent="0.25">
      <c r="A13" s="17"/>
      <c r="B13" s="17">
        <v>24</v>
      </c>
      <c r="C13" s="17"/>
      <c r="D13" s="18"/>
      <c r="E13" s="17"/>
      <c r="F13" s="17">
        <v>24</v>
      </c>
      <c r="G13" s="17"/>
      <c r="H13" s="17"/>
      <c r="I13" s="17"/>
      <c r="J13" s="17">
        <v>24</v>
      </c>
      <c r="K13" s="17"/>
      <c r="L13" s="17"/>
      <c r="M13" s="17"/>
      <c r="N13" s="17">
        <v>24</v>
      </c>
      <c r="O13" s="17"/>
      <c r="P13" s="17"/>
      <c r="Q13" s="17"/>
      <c r="R13" s="17">
        <v>24</v>
      </c>
      <c r="S13" s="17"/>
      <c r="T13" s="17"/>
      <c r="U13" s="17"/>
      <c r="V13" s="17">
        <v>24</v>
      </c>
      <c r="W13" s="17"/>
      <c r="X13" s="17"/>
      <c r="Y13" s="17"/>
      <c r="Z13" s="17">
        <v>24</v>
      </c>
      <c r="AA13" s="17"/>
      <c r="AB13" s="19"/>
      <c r="AC13" s="17"/>
      <c r="AD13" s="17"/>
      <c r="AE13" s="17"/>
      <c r="AF13" s="17">
        <f>SUM(A13:AE13)</f>
        <v>168</v>
      </c>
    </row>
    <row r="14" spans="1:42" x14ac:dyDescent="0.25">
      <c r="A14" s="17"/>
      <c r="B14" s="17"/>
      <c r="C14" s="17">
        <v>24</v>
      </c>
      <c r="D14" s="18"/>
      <c r="E14" s="17"/>
      <c r="F14" s="17"/>
      <c r="G14" s="17">
        <v>24</v>
      </c>
      <c r="H14" s="17"/>
      <c r="I14" s="17"/>
      <c r="J14" s="17"/>
      <c r="K14" s="17">
        <v>24</v>
      </c>
      <c r="L14" s="17"/>
      <c r="M14" s="17"/>
      <c r="N14" s="17"/>
      <c r="O14" s="17">
        <v>24</v>
      </c>
      <c r="P14" s="17"/>
      <c r="Q14" s="17"/>
      <c r="R14" s="17"/>
      <c r="S14" s="17">
        <v>24</v>
      </c>
      <c r="T14" s="17"/>
      <c r="U14" s="17"/>
      <c r="V14" s="17"/>
      <c r="W14" s="17">
        <v>24</v>
      </c>
      <c r="X14" s="17"/>
      <c r="Y14" s="17"/>
      <c r="Z14" s="17"/>
      <c r="AA14" s="17">
        <v>24</v>
      </c>
      <c r="AB14" s="19"/>
      <c r="AC14" s="17"/>
      <c r="AD14" s="17"/>
      <c r="AE14" s="17"/>
      <c r="AF14" s="17">
        <f>SUM(A14:AE14)</f>
        <v>168</v>
      </c>
    </row>
    <row r="15" spans="1:42" x14ac:dyDescent="0.25">
      <c r="A15" s="15">
        <v>7</v>
      </c>
      <c r="B15" s="17"/>
      <c r="C15" s="17"/>
      <c r="D15" s="18">
        <v>24</v>
      </c>
      <c r="E15" s="17"/>
      <c r="F15" s="17"/>
      <c r="G15" s="17"/>
      <c r="H15" s="17">
        <v>24</v>
      </c>
      <c r="I15" s="17"/>
      <c r="J15" s="17"/>
      <c r="K15" s="17"/>
      <c r="L15" s="17">
        <v>24</v>
      </c>
      <c r="M15" s="17"/>
      <c r="N15" s="17"/>
      <c r="O15" s="17"/>
      <c r="P15" s="17">
        <v>24</v>
      </c>
      <c r="Q15" s="17"/>
      <c r="R15" s="17"/>
      <c r="S15" s="17"/>
      <c r="T15" s="17">
        <v>24</v>
      </c>
      <c r="U15" s="17"/>
      <c r="V15" s="17"/>
      <c r="W15" s="17"/>
      <c r="X15" s="17">
        <v>24</v>
      </c>
      <c r="Y15" s="17"/>
      <c r="Z15" s="17"/>
      <c r="AA15" s="17"/>
      <c r="AB15" s="21">
        <v>17</v>
      </c>
      <c r="AC15" s="17"/>
      <c r="AD15" s="17"/>
      <c r="AE15" s="17"/>
      <c r="AF15" s="27">
        <f>SUM(A15:AE15)</f>
        <v>168</v>
      </c>
    </row>
    <row r="16" spans="1:42" x14ac:dyDescent="0.25">
      <c r="A16" s="17">
        <v>24</v>
      </c>
      <c r="B16" s="17"/>
      <c r="C16" s="17"/>
      <c r="D16" s="18"/>
      <c r="E16" s="17">
        <v>24</v>
      </c>
      <c r="F16" s="17"/>
      <c r="G16" s="17"/>
      <c r="H16" s="17"/>
      <c r="I16" s="17">
        <v>24</v>
      </c>
      <c r="J16" s="17"/>
      <c r="K16" s="17"/>
      <c r="L16" s="17"/>
      <c r="M16" s="17">
        <v>24</v>
      </c>
      <c r="N16" s="17"/>
      <c r="O16" s="17"/>
      <c r="P16" s="17"/>
      <c r="Q16" s="17">
        <v>24</v>
      </c>
      <c r="R16" s="17"/>
      <c r="S16" s="17"/>
      <c r="T16" s="17"/>
      <c r="U16" s="17">
        <v>24</v>
      </c>
      <c r="V16" s="17"/>
      <c r="W16" s="17"/>
      <c r="X16" s="17"/>
      <c r="Y16" s="17">
        <v>24</v>
      </c>
      <c r="Z16" s="17"/>
      <c r="AA16" s="17"/>
      <c r="AB16" s="19"/>
      <c r="AC16" s="17"/>
      <c r="AD16" s="17"/>
      <c r="AE16" s="17"/>
      <c r="AF16" s="17">
        <f>SUM(A16:AE16)</f>
        <v>168</v>
      </c>
    </row>
  </sheetData>
  <conditionalFormatting sqref="A2:AE7">
    <cfRule type="expression" dxfId="0" priority="1">
      <formula>A$2=EOMONTH($A$2,0)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31 день</vt:lpstr>
      <vt:lpstr>30 дней</vt:lpstr>
      <vt:lpstr>29 дней</vt:lpstr>
      <vt:lpstr>28 дней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2023-11-30T11:37:10Z</dcterms:created>
  <dcterms:modified xsi:type="dcterms:W3CDTF">2023-11-30T16:47:17Z</dcterms:modified>
</cp:coreProperties>
</file>