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1-Work\Downloads\"/>
    </mc:Choice>
  </mc:AlternateContent>
  <bookViews>
    <workbookView xWindow="0" yWindow="0" windowWidth="23040" windowHeight="8868"/>
  </bookViews>
  <sheets>
    <sheet name="Виды работ" sheetId="1" r:id="rId1"/>
  </sheets>
  <definedNames>
    <definedName name="_Данные">'Виды работ'!$B$2:$I$17</definedName>
    <definedName name="_Категории">'Виды работ'!$M$5:$M$17</definedName>
    <definedName name="_СортированныеДанные">'Виды работ'!$O$5:$Q$17</definedName>
    <definedName name="_xlnm._FilterDatabase" localSheetId="0" hidden="1">'Виды работ'!$P$4:$Q$17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4" i="1"/>
  <c r="E17" i="1"/>
  <c r="B17" i="1"/>
  <c r="A17" i="1"/>
  <c r="E16" i="1"/>
  <c r="B16" i="1"/>
  <c r="E15" i="1"/>
  <c r="B15" i="1"/>
  <c r="E14" i="1"/>
  <c r="B14" i="1"/>
  <c r="E13" i="1"/>
  <c r="B13" i="1"/>
  <c r="E12" i="1"/>
  <c r="B12" i="1"/>
  <c r="E11" i="1"/>
  <c r="B11" i="1"/>
  <c r="E10" i="1"/>
  <c r="B10" i="1"/>
  <c r="E9" i="1"/>
  <c r="B9" i="1"/>
  <c r="E8" i="1"/>
  <c r="B8" i="1"/>
  <c r="E7" i="1"/>
  <c r="B7" i="1"/>
  <c r="E6" i="1"/>
  <c r="B6" i="1"/>
  <c r="A6" i="1"/>
  <c r="E5" i="1"/>
  <c r="B5" i="1"/>
  <c r="E4" i="1"/>
  <c r="A4" i="1"/>
  <c r="A5" i="1" s="1"/>
  <c r="Q2" i="1"/>
  <c r="P2" i="1"/>
  <c r="A7" i="1" l="1"/>
  <c r="A8" i="1" s="1"/>
  <c r="O2" i="1"/>
  <c r="A9" i="1" l="1"/>
  <c r="A10" i="1" s="1"/>
  <c r="O5" i="1"/>
  <c r="O6" i="1" l="1"/>
  <c r="P6" i="1" s="1"/>
  <c r="A11" i="1"/>
  <c r="A12" i="1" s="1"/>
  <c r="O7" i="1"/>
  <c r="P5" i="1"/>
  <c r="A13" i="1" l="1"/>
  <c r="A14" i="1" s="1"/>
  <c r="Q6" i="1"/>
  <c r="Q5" i="1"/>
  <c r="P7" i="1"/>
  <c r="O8" i="1"/>
  <c r="A15" i="1" l="1"/>
  <c r="A16" i="1" s="1"/>
  <c r="O9" i="1"/>
  <c r="P8" i="1"/>
  <c r="Q7" i="1"/>
  <c r="P9" i="1" l="1"/>
  <c r="O10" i="1"/>
  <c r="Q8" i="1"/>
  <c r="P10" i="1" l="1"/>
  <c r="O11" i="1"/>
  <c r="Q9" i="1"/>
  <c r="P11" i="1" l="1"/>
  <c r="O12" i="1"/>
  <c r="Q10" i="1"/>
  <c r="P12" i="1" l="1"/>
  <c r="O13" i="1"/>
  <c r="Q11" i="1"/>
  <c r="P13" i="1" l="1"/>
  <c r="O14" i="1"/>
  <c r="Q12" i="1"/>
  <c r="P14" i="1" l="1"/>
  <c r="O15" i="1"/>
  <c r="Q13" i="1"/>
  <c r="P15" i="1" l="1"/>
  <c r="Q14" i="1"/>
  <c r="Q15" i="1" l="1"/>
  <c r="O16" i="1"/>
  <c r="P16" i="1" l="1"/>
  <c r="Q16" i="1" l="1"/>
  <c r="O17" i="1" l="1"/>
  <c r="O20" i="1" s="1"/>
  <c r="S23" i="1" s="1"/>
  <c r="P17" i="1" l="1"/>
  <c r="Y9" i="1" l="1" a="1"/>
  <c r="Y9" i="1" s="1"/>
  <c r="Y6" i="1" a="1"/>
  <c r="Y6" i="1" s="1"/>
  <c r="Y15" i="1" a="1"/>
  <c r="Y15" i="1" s="1"/>
  <c r="Y7" i="1" a="1"/>
  <c r="Y7" i="1" s="1"/>
  <c r="Y10" i="1" a="1"/>
  <c r="Y10" i="1" s="1"/>
  <c r="Y17" i="1" a="1"/>
  <c r="Y17" i="1" s="1"/>
  <c r="Y12" i="1" a="1"/>
  <c r="Y12" i="1" s="1"/>
  <c r="Y16" i="1" a="1"/>
  <c r="Y16" i="1" s="1"/>
  <c r="Y8" i="1" a="1"/>
  <c r="Y8" i="1" s="1"/>
  <c r="Y13" i="1" a="1"/>
  <c r="Y13" i="1" s="1"/>
  <c r="Y14" i="1" a="1"/>
  <c r="Y14" i="1" s="1"/>
  <c r="Y11" i="1" a="1"/>
  <c r="Y11" i="1" s="1"/>
  <c r="Y5" i="1" a="1"/>
  <c r="Y5" i="1" s="1"/>
  <c r="Q17" i="1"/>
</calcChain>
</file>

<file path=xl/sharedStrings.xml><?xml version="1.0" encoding="utf-8"?>
<sst xmlns="http://schemas.openxmlformats.org/spreadsheetml/2006/main" count="70" uniqueCount="29">
  <si>
    <t xml:space="preserve">категория </t>
  </si>
  <si>
    <t>вид работ</t>
  </si>
  <si>
    <t>_Категории</t>
  </si>
  <si>
    <t>Отопление</t>
  </si>
  <si>
    <t>котел</t>
  </si>
  <si>
    <t>радиатор</t>
  </si>
  <si>
    <t>Электрика</t>
  </si>
  <si>
    <t>Сантехника</t>
  </si>
  <si>
    <t>Душ</t>
  </si>
  <si>
    <t>тест</t>
  </si>
  <si>
    <t>смеситель</t>
  </si>
  <si>
    <t>Полы</t>
  </si>
  <si>
    <t>тепл пол</t>
  </si>
  <si>
    <t>ТеплПол</t>
  </si>
  <si>
    <t>бойлер</t>
  </si>
  <si>
    <t>насос</t>
  </si>
  <si>
    <t xml:space="preserve"> Так Работает</t>
  </si>
  <si>
    <t>Так требуется</t>
  </si>
  <si>
    <t>Условие запрещаюее подсчет</t>
  </si>
  <si>
    <t>Условие</t>
  </si>
  <si>
    <t>Вариант условия</t>
  </si>
  <si>
    <t>_Данные</t>
  </si>
  <si>
    <t/>
  </si>
  <si>
    <t>_СортированныеДанные</t>
  </si>
  <si>
    <t>Так данные попадают в отбор</t>
  </si>
  <si>
    <t>Так требуется в отборе</t>
  </si>
  <si>
    <t>_Именованный диапазон в "Диспетчере имен" Эксель</t>
  </si>
  <si>
    <r>
      <t xml:space="preserve">Номер столбца табл </t>
    </r>
    <r>
      <rPr>
        <sz val="11"/>
        <color rgb="FFFF0000"/>
        <rFont val="Calibri"/>
        <family val="2"/>
        <charset val="204"/>
        <scheme val="minor"/>
      </rPr>
      <t>_Данные -&gt;</t>
    </r>
  </si>
  <si>
    <t>Список выбора по сортированному диапазону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</si>
</sst>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0" tint="-0.249977111117893"/>
      <name val="Calibri"/>
      <family val="2"/>
      <charset val="204"/>
      <scheme val="minor"/>
    </font>
    <font>
      <i/>
      <sz val="11"/>
      <color theme="0" tint="-0.249977111117893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rgb="FFFF0000"/>
      </left>
      <right/>
      <top style="mediumDashed">
        <color rgb="FFFF0000"/>
      </top>
      <bottom/>
      <diagonal/>
    </border>
    <border>
      <left/>
      <right/>
      <top style="mediumDashed">
        <color rgb="FFFF0000"/>
      </top>
      <bottom/>
      <diagonal/>
    </border>
    <border>
      <left/>
      <right style="mediumDashed">
        <color rgb="FFFF0000"/>
      </right>
      <top style="mediumDashed">
        <color rgb="FFFF0000"/>
      </top>
      <bottom/>
      <diagonal/>
    </border>
    <border>
      <left style="mediumDashed">
        <color rgb="FFFF0000"/>
      </left>
      <right/>
      <top/>
      <bottom/>
      <diagonal/>
    </border>
    <border>
      <left/>
      <right style="mediumDashed">
        <color rgb="FFFF0000"/>
      </right>
      <top/>
      <bottom/>
      <diagonal/>
    </border>
    <border>
      <left style="thin">
        <color indexed="64"/>
      </left>
      <right style="mediumDashed">
        <color rgb="FFFF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rgb="FFFF0000"/>
      </right>
      <top style="thin">
        <color indexed="64"/>
      </top>
      <bottom style="thin">
        <color indexed="64"/>
      </bottom>
      <diagonal/>
    </border>
    <border>
      <left style="mediumDashed">
        <color rgb="FFFF0000"/>
      </left>
      <right/>
      <top/>
      <bottom style="mediumDashed">
        <color rgb="FFFF0000"/>
      </bottom>
      <diagonal/>
    </border>
    <border>
      <left/>
      <right/>
      <top/>
      <bottom style="mediumDashed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ed">
        <color rgb="FFFF0000"/>
      </bottom>
      <diagonal/>
    </border>
    <border>
      <left style="thin">
        <color indexed="64"/>
      </left>
      <right style="mediumDashed">
        <color rgb="FFFF0000"/>
      </right>
      <top style="thin">
        <color indexed="64"/>
      </top>
      <bottom style="mediumDashed">
        <color rgb="FFFF0000"/>
      </bottom>
      <diagonal/>
    </border>
    <border>
      <left style="mediumDashed">
        <color rgb="FFFF0000"/>
      </left>
      <right style="mediumDashed">
        <color rgb="FFFF0000"/>
      </right>
      <top style="mediumDashed">
        <color rgb="FFFF0000"/>
      </top>
      <bottom style="thin">
        <color indexed="64"/>
      </bottom>
      <diagonal/>
    </border>
    <border>
      <left style="mediumDashed">
        <color rgb="FFFF0000"/>
      </left>
      <right style="mediumDashed">
        <color rgb="FFFF0000"/>
      </right>
      <top style="thin">
        <color indexed="64"/>
      </top>
      <bottom style="thin">
        <color indexed="64"/>
      </bottom>
      <diagonal/>
    </border>
    <border>
      <left style="mediumDashed">
        <color rgb="FFFF0000"/>
      </left>
      <right style="mediumDashed">
        <color rgb="FFFF0000"/>
      </right>
      <top style="thin">
        <color indexed="64"/>
      </top>
      <bottom style="mediumDashed">
        <color rgb="FFFF0000"/>
      </bottom>
      <diagonal/>
    </border>
    <border>
      <left/>
      <right style="mediumDashed">
        <color rgb="FFFF0000"/>
      </right>
      <top/>
      <bottom style="mediumDashed">
        <color rgb="FFFF0000"/>
      </bottom>
      <diagonal/>
    </border>
    <border>
      <left style="mediumDashed">
        <color rgb="FFFF0000"/>
      </left>
      <right/>
      <top style="mediumDashed">
        <color rgb="FFFF0000"/>
      </top>
      <bottom style="mediumDashed">
        <color rgb="FFFF0000"/>
      </bottom>
      <diagonal/>
    </border>
    <border>
      <left/>
      <right/>
      <top style="mediumDashed">
        <color rgb="FFFF0000"/>
      </top>
      <bottom style="mediumDashed">
        <color rgb="FFFF0000"/>
      </bottom>
      <diagonal/>
    </border>
    <border>
      <left/>
      <right style="mediumDashed">
        <color rgb="FFFF0000"/>
      </right>
      <top style="mediumDashed">
        <color rgb="FFFF0000"/>
      </top>
      <bottom style="mediumDashed">
        <color rgb="FFFF0000"/>
      </bottom>
      <diagonal/>
    </border>
    <border>
      <left style="mediumDashed">
        <color rgb="FF00B0F0"/>
      </left>
      <right/>
      <top style="mediumDashed">
        <color rgb="FF00B0F0"/>
      </top>
      <bottom style="mediumDashed">
        <color rgb="FF00B0F0"/>
      </bottom>
      <diagonal/>
    </border>
    <border>
      <left/>
      <right/>
      <top style="mediumDashed">
        <color rgb="FF00B0F0"/>
      </top>
      <bottom style="mediumDashed">
        <color rgb="FF00B0F0"/>
      </bottom>
      <diagonal/>
    </border>
    <border>
      <left/>
      <right style="mediumDashed">
        <color rgb="FF00B0F0"/>
      </right>
      <top style="mediumDashed">
        <color rgb="FF00B0F0"/>
      </top>
      <bottom style="mediumDashed">
        <color rgb="FF00B0F0"/>
      </bottom>
      <diagonal/>
    </border>
    <border>
      <left style="mediumDashed">
        <color rgb="FF00B0F0"/>
      </left>
      <right/>
      <top style="mediumDashed">
        <color rgb="FF00B0F0"/>
      </top>
      <bottom/>
      <diagonal/>
    </border>
    <border>
      <left/>
      <right/>
      <top style="mediumDashed">
        <color rgb="FF00B0F0"/>
      </top>
      <bottom/>
      <diagonal/>
    </border>
    <border>
      <left/>
      <right style="mediumDashed">
        <color rgb="FF00B0F0"/>
      </right>
      <top style="mediumDashed">
        <color rgb="FF00B0F0"/>
      </top>
      <bottom/>
      <diagonal/>
    </border>
    <border>
      <left style="mediumDashed">
        <color rgb="FF00B0F0"/>
      </left>
      <right/>
      <top/>
      <bottom/>
      <diagonal/>
    </border>
    <border>
      <left/>
      <right style="mediumDashed">
        <color rgb="FF00B0F0"/>
      </right>
      <top/>
      <bottom/>
      <diagonal/>
    </border>
    <border>
      <left style="mediumDashed">
        <color rgb="FF00B0F0"/>
      </left>
      <right/>
      <top/>
      <bottom style="mediumDashed">
        <color rgb="FF00B0F0"/>
      </bottom>
      <diagonal/>
    </border>
    <border>
      <left/>
      <right/>
      <top/>
      <bottom style="mediumDashed">
        <color rgb="FF00B0F0"/>
      </bottom>
      <diagonal/>
    </border>
    <border>
      <left/>
      <right style="mediumDashed">
        <color rgb="FF00B0F0"/>
      </right>
      <top/>
      <bottom style="mediumDashed">
        <color rgb="FF00B0F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ashed">
        <color theme="5" tint="-0.24994659260841701"/>
      </left>
      <right style="thin">
        <color auto="1"/>
      </right>
      <top style="thin">
        <color auto="1"/>
      </top>
      <bottom style="dashed">
        <color theme="5" tint="-0.24994659260841701"/>
      </bottom>
      <diagonal/>
    </border>
    <border>
      <left style="dashed">
        <color theme="5" tint="-0.24994659260841701"/>
      </left>
      <right style="thin">
        <color auto="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dashed">
        <color theme="5" tint="-0.24994659260841701"/>
      </left>
      <right style="thin">
        <color auto="1"/>
      </right>
      <top style="dashed">
        <color theme="5" tint="-0.24994659260841701"/>
      </top>
      <bottom style="thin">
        <color auto="1"/>
      </bottom>
      <diagonal/>
    </border>
    <border>
      <left style="dashed">
        <color theme="5" tint="-0.24994659260841701"/>
      </left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 style="thin">
        <color auto="1"/>
      </right>
      <top style="dashed">
        <color theme="5" tint="-0.24994659260841701"/>
      </top>
      <bottom style="dashed">
        <color theme="5" tint="-0.2499465926084170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6" fillId="0" borderId="0" xfId="0" applyFont="1" applyAlignment="1">
      <alignment horizontal="center"/>
    </xf>
    <xf numFmtId="0" fontId="9" fillId="0" borderId="0" xfId="0" applyFont="1"/>
    <xf numFmtId="0" fontId="0" fillId="5" borderId="2" xfId="0" applyFill="1" applyBorder="1"/>
    <xf numFmtId="0" fontId="0" fillId="0" borderId="0" xfId="0" applyAlignment="1">
      <alignment horizontal="center"/>
    </xf>
    <xf numFmtId="0" fontId="11" fillId="0" borderId="0" xfId="0" applyFont="1"/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2" fillId="7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5" fillId="5" borderId="0" xfId="0" applyFont="1" applyFill="1" applyBorder="1" applyAlignment="1">
      <alignment horizontal="center"/>
    </xf>
    <xf numFmtId="0" fontId="0" fillId="5" borderId="0" xfId="0" applyFill="1" applyBorder="1"/>
    <xf numFmtId="0" fontId="0" fillId="5" borderId="9" xfId="0" applyFill="1" applyBorder="1"/>
    <xf numFmtId="0" fontId="2" fillId="7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2" borderId="12" xfId="0" applyFill="1" applyBorder="1"/>
    <xf numFmtId="0" fontId="0" fillId="0" borderId="11" xfId="0" applyBorder="1"/>
    <xf numFmtId="0" fontId="0" fillId="2" borderId="13" xfId="0" applyFill="1" applyBorder="1"/>
    <xf numFmtId="0" fontId="3" fillId="4" borderId="14" xfId="0" applyFont="1" applyFill="1" applyBorder="1"/>
    <xf numFmtId="0" fontId="3" fillId="4" borderId="15" xfId="0" applyFont="1" applyFill="1" applyBorder="1"/>
    <xf numFmtId="0" fontId="3" fillId="4" borderId="16" xfId="0" applyFont="1" applyFill="1" applyBorder="1"/>
    <xf numFmtId="0" fontId="0" fillId="0" borderId="0" xfId="0" applyAlignment="1">
      <alignment horizontal="right"/>
    </xf>
    <xf numFmtId="0" fontId="5" fillId="0" borderId="3" xfId="0" applyFont="1" applyBorder="1" applyAlignment="1">
      <alignment horizontal="center"/>
    </xf>
    <xf numFmtId="0" fontId="0" fillId="3" borderId="4" xfId="0" applyFont="1" applyFill="1" applyBorder="1" applyProtection="1"/>
    <xf numFmtId="0" fontId="0" fillId="3" borderId="5" xfId="0" applyFont="1" applyFill="1" applyBorder="1" applyProtection="1"/>
    <xf numFmtId="0" fontId="5" fillId="0" borderId="6" xfId="0" applyFont="1" applyBorder="1" applyAlignment="1">
      <alignment horizontal="center"/>
    </xf>
    <xf numFmtId="0" fontId="0" fillId="3" borderId="0" xfId="0" applyFont="1" applyFill="1" applyBorder="1" applyProtection="1"/>
    <xf numFmtId="0" fontId="0" fillId="3" borderId="7" xfId="0" applyFont="1" applyFill="1" applyBorder="1" applyProtection="1"/>
    <xf numFmtId="0" fontId="6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3" borderId="11" xfId="0" applyFont="1" applyFill="1" applyBorder="1" applyProtection="1"/>
    <xf numFmtId="0" fontId="0" fillId="3" borderId="17" xfId="0" applyFont="1" applyFill="1" applyBorder="1" applyProtection="1"/>
    <xf numFmtId="0" fontId="8" fillId="0" borderId="0" xfId="0" applyFont="1"/>
    <xf numFmtId="0" fontId="5" fillId="0" borderId="1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0" fillId="3" borderId="25" xfId="0" applyFont="1" applyFill="1" applyBorder="1" applyProtection="1"/>
    <xf numFmtId="0" fontId="0" fillId="3" borderId="26" xfId="0" applyFont="1" applyFill="1" applyBorder="1" applyProtection="1"/>
    <xf numFmtId="0" fontId="5" fillId="0" borderId="27" xfId="0" applyFont="1" applyBorder="1" applyAlignment="1">
      <alignment horizontal="center"/>
    </xf>
    <xf numFmtId="0" fontId="0" fillId="3" borderId="28" xfId="0" applyFont="1" applyFill="1" applyBorder="1" applyProtection="1"/>
    <xf numFmtId="0" fontId="6" fillId="0" borderId="27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0" fillId="3" borderId="30" xfId="0" applyFont="1" applyFill="1" applyBorder="1" applyProtection="1"/>
    <xf numFmtId="0" fontId="0" fillId="3" borderId="31" xfId="0" applyFont="1" applyFill="1" applyBorder="1" applyProtection="1"/>
    <xf numFmtId="0" fontId="0" fillId="0" borderId="0" xfId="0" applyFill="1" applyAlignment="1">
      <alignment horizontal="center"/>
    </xf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2" borderId="36" xfId="0" applyFill="1" applyBorder="1"/>
    <xf numFmtId="0" fontId="0" fillId="2" borderId="37" xfId="0" applyFill="1" applyBorder="1"/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0" fillId="3" borderId="19" xfId="0" applyFont="1" applyFill="1" applyBorder="1" applyAlignment="1" applyProtection="1">
      <alignment horizontal="center"/>
    </xf>
    <xf numFmtId="0" fontId="0" fillId="3" borderId="20" xfId="0" applyFont="1" applyFill="1" applyBorder="1" applyAlignment="1" applyProtection="1">
      <alignment horizontal="center"/>
    </xf>
    <xf numFmtId="0" fontId="0" fillId="3" borderId="22" xfId="0" applyFont="1" applyFill="1" applyBorder="1" applyAlignment="1" applyProtection="1">
      <alignment horizontal="center"/>
    </xf>
    <xf numFmtId="0" fontId="0" fillId="3" borderId="23" xfId="0" applyFont="1" applyFill="1" applyBorder="1" applyAlignment="1" applyProtection="1">
      <alignment horizontal="center"/>
    </xf>
    <xf numFmtId="0" fontId="0" fillId="8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abSelected="1" workbookViewId="0">
      <selection activeCell="B4" sqref="B4"/>
    </sheetView>
  </sheetViews>
  <sheetFormatPr defaultRowHeight="14.4" x14ac:dyDescent="0.3"/>
  <cols>
    <col min="1" max="4" width="4.21875" customWidth="1"/>
    <col min="5" max="5" width="8.21875" customWidth="1"/>
    <col min="6" max="6" width="9.21875" customWidth="1"/>
    <col min="7" max="7" width="10.109375" customWidth="1"/>
    <col min="8" max="8" width="3.33203125" customWidth="1"/>
    <col min="9" max="9" width="15.6640625" customWidth="1"/>
    <col min="10" max="11" width="2.6640625" customWidth="1"/>
    <col min="12" max="12" width="4.88671875" customWidth="1"/>
    <col min="13" max="13" width="12.77734375" customWidth="1"/>
    <col min="14" max="15" width="3.6640625" customWidth="1"/>
    <col min="16" max="16" width="11.88671875" customWidth="1"/>
    <col min="17" max="17" width="11" customWidth="1"/>
    <col min="19" max="19" width="6" customWidth="1"/>
    <col min="20" max="20" width="12.77734375" customWidth="1"/>
    <col min="21" max="21" width="11.21875" customWidth="1"/>
  </cols>
  <sheetData>
    <row r="1" spans="1:25" ht="15" thickBot="1" x14ac:dyDescent="0.35">
      <c r="E1" t="s">
        <v>19</v>
      </c>
      <c r="F1" t="s">
        <v>20</v>
      </c>
      <c r="O1" s="35" t="s">
        <v>27</v>
      </c>
      <c r="P1" s="58">
        <v>6</v>
      </c>
      <c r="Q1" s="58">
        <v>8</v>
      </c>
      <c r="T1" s="10">
        <v>6</v>
      </c>
      <c r="U1" s="10">
        <v>8</v>
      </c>
    </row>
    <row r="2" spans="1:25" x14ac:dyDescent="0.3">
      <c r="B2" s="12" t="s">
        <v>21</v>
      </c>
      <c r="C2" s="13"/>
      <c r="D2" s="13"/>
      <c r="E2" s="13"/>
      <c r="F2" s="13"/>
      <c r="G2" s="13" t="s">
        <v>0</v>
      </c>
      <c r="H2" s="13"/>
      <c r="I2" s="14" t="s">
        <v>1</v>
      </c>
      <c r="N2" s="2"/>
      <c r="O2" s="2">
        <f>MAX(B4:B17)</f>
        <v>9</v>
      </c>
      <c r="P2" t="str">
        <f>IF(P1=0,"",INDEX($B$2:$I$17,1,P1))</f>
        <v xml:space="preserve">категория </v>
      </c>
      <c r="Q2" t="str">
        <f>IF(Q1=0,"",INDEX($B$2:$I$17,1,Q1))</f>
        <v>вид работ</v>
      </c>
      <c r="S2" s="2">
        <v>7</v>
      </c>
      <c r="T2" t="s">
        <v>0</v>
      </c>
      <c r="U2" t="s">
        <v>1</v>
      </c>
    </row>
    <row r="3" spans="1:25" ht="15" thickBot="1" x14ac:dyDescent="0.35">
      <c r="B3" s="15"/>
      <c r="C3" s="16"/>
      <c r="D3" s="16"/>
      <c r="E3" s="16"/>
      <c r="F3" s="16"/>
      <c r="G3" s="76"/>
      <c r="H3" s="16"/>
      <c r="I3" s="17"/>
      <c r="M3" s="11" t="s">
        <v>2</v>
      </c>
      <c r="N3" s="1"/>
      <c r="O3" s="46" t="s">
        <v>23</v>
      </c>
      <c r="S3" s="2"/>
    </row>
    <row r="4" spans="1:25" ht="16.2" thickBot="1" x14ac:dyDescent="0.35">
      <c r="A4" s="3">
        <f>IF(AND(G4&lt;&gt;"",I4&lt;&gt;""),MAX(A3:A$3)+1,"")</f>
        <v>1</v>
      </c>
      <c r="B4" s="18">
        <f>COUNTIF($G$4:$G$17,"&lt;"&amp;G4)+COUNTIF($G$3:G4,G4)</f>
        <v>1</v>
      </c>
      <c r="C4" s="19">
        <v>1</v>
      </c>
      <c r="D4" s="16"/>
      <c r="E4" s="20" t="b">
        <f t="shared" ref="E4:E17" si="0">NOT(ISERROR(MATCH(G4,_Категории,0)))</f>
        <v>1</v>
      </c>
      <c r="F4" s="20" t="b">
        <f t="shared" ref="F4:F17" si="1">IF(G4="","",NOT(ISERROR(MATCH(G4,_Категории,0))))</f>
        <v>1</v>
      </c>
      <c r="G4" s="5" t="s">
        <v>3</v>
      </c>
      <c r="H4" s="16"/>
      <c r="I4" s="21" t="s">
        <v>4</v>
      </c>
      <c r="N4" s="4"/>
      <c r="O4" s="1"/>
      <c r="P4" s="1"/>
      <c r="Q4" s="1"/>
      <c r="S4" s="1"/>
      <c r="T4" s="1"/>
      <c r="U4" s="1"/>
    </row>
    <row r="5" spans="1:25" ht="15.6" x14ac:dyDescent="0.3">
      <c r="A5" s="3">
        <f>IF(AND(G5&lt;&gt;"",I5&lt;&gt;""),MAX(A$3:A4)+1,"")</f>
        <v>2</v>
      </c>
      <c r="B5" s="18">
        <f>COUNTIF($G$4:$G$17,"&lt;"&amp;G5)+COUNTIF($G$3:G5,G5)</f>
        <v>2</v>
      </c>
      <c r="C5" s="19">
        <v>2</v>
      </c>
      <c r="D5" s="16"/>
      <c r="E5" s="20" t="b">
        <f t="shared" si="0"/>
        <v>1</v>
      </c>
      <c r="F5" s="20" t="b">
        <f t="shared" si="1"/>
        <v>1</v>
      </c>
      <c r="G5" s="6" t="s">
        <v>3</v>
      </c>
      <c r="H5" s="16"/>
      <c r="I5" s="22" t="s">
        <v>5</v>
      </c>
      <c r="M5" s="32" t="s">
        <v>6</v>
      </c>
      <c r="N5" s="4"/>
      <c r="O5" s="36">
        <f>IF(MAX($O$4:$O4)=$O$2,"",1+O4)</f>
        <v>1</v>
      </c>
      <c r="P5" s="37" t="str">
        <f t="shared" ref="P5:Q17" si="2">IF(O5="","",IF(P$1=0,"",VLOOKUP($O5,$B$4:$I$17,P$1,0)))</f>
        <v>Отопление</v>
      </c>
      <c r="Q5" s="38" t="str">
        <f t="shared" si="2"/>
        <v>котел</v>
      </c>
      <c r="S5" s="49">
        <v>1</v>
      </c>
      <c r="T5" s="50" t="s">
        <v>3</v>
      </c>
      <c r="U5" s="51" t="s">
        <v>4</v>
      </c>
      <c r="W5" s="59" t="s">
        <v>7</v>
      </c>
      <c r="X5" s="62" t="s">
        <v>10</v>
      </c>
      <c r="Y5" s="8" t="str">
        <f t="array" aca="1" ref="Y5" ca="1">OFFSET($Q$4,MATCH(W5,$P$5:$P$17,0),0,COUNTIF($P$5:$P$17,W5),1)</f>
        <v>Душ</v>
      </c>
    </row>
    <row r="6" spans="1:25" ht="15.6" x14ac:dyDescent="0.3">
      <c r="A6" s="3" t="str">
        <f>IF(AND(G6&lt;&gt;"",I6&lt;&gt;""),MAX(A$3:A5)+1,"")</f>
        <v/>
      </c>
      <c r="B6" s="18">
        <f>COUNTIF($G$4:$G$17,"&lt;"&amp;G6)+COUNTIF($G$3:G6,G6)</f>
        <v>0</v>
      </c>
      <c r="C6" s="19">
        <v>0</v>
      </c>
      <c r="D6" s="16"/>
      <c r="E6" s="20" t="b">
        <f t="shared" si="0"/>
        <v>0</v>
      </c>
      <c r="F6" s="20" t="str">
        <f t="shared" si="1"/>
        <v/>
      </c>
      <c r="G6" s="6"/>
      <c r="H6" s="16"/>
      <c r="I6" s="22"/>
      <c r="M6" s="33" t="s">
        <v>7</v>
      </c>
      <c r="N6" s="4"/>
      <c r="O6" s="39">
        <f>IF(MAX($O$4:$O5)=$O$2,"",1+O5)</f>
        <v>2</v>
      </c>
      <c r="P6" s="40" t="str">
        <f t="shared" si="2"/>
        <v>Отопление</v>
      </c>
      <c r="Q6" s="41" t="str">
        <f t="shared" si="2"/>
        <v>радиатор</v>
      </c>
      <c r="S6" s="52">
        <v>2</v>
      </c>
      <c r="T6" s="40" t="s">
        <v>3</v>
      </c>
      <c r="U6" s="53" t="s">
        <v>5</v>
      </c>
      <c r="W6" s="60" t="s">
        <v>13</v>
      </c>
      <c r="X6" s="63" t="s">
        <v>15</v>
      </c>
      <c r="Y6" s="8" t="str">
        <f t="array" aca="1" ref="Y6" ca="1">OFFSET($Q$4,MATCH(W6,$P$5:$P$17,0),0,COUNTIF($P$5:$P$17,W6),1)</f>
        <v>насос</v>
      </c>
    </row>
    <row r="7" spans="1:25" ht="15.6" x14ac:dyDescent="0.3">
      <c r="A7" s="3">
        <f>IF(AND(G7&lt;&gt;"",I7&lt;&gt;""),MAX(A$3:A6)+1,"")</f>
        <v>3</v>
      </c>
      <c r="B7" s="18">
        <f>COUNTIF($G$4:$G$17,"&lt;"&amp;G7)+COUNTIF($G$3:G7,G7)</f>
        <v>5</v>
      </c>
      <c r="C7" s="19">
        <v>5</v>
      </c>
      <c r="D7" s="16"/>
      <c r="E7" s="20" t="b">
        <f t="shared" si="0"/>
        <v>1</v>
      </c>
      <c r="F7" s="20" t="b">
        <f t="shared" si="1"/>
        <v>1</v>
      </c>
      <c r="G7" s="6" t="s">
        <v>7</v>
      </c>
      <c r="H7" s="16"/>
      <c r="I7" s="22" t="s">
        <v>8</v>
      </c>
      <c r="M7" s="33"/>
      <c r="N7" s="4"/>
      <c r="O7" s="39">
        <f>IF(MAX($O$4:$O6)=$O$2,"",1+O6)</f>
        <v>3</v>
      </c>
      <c r="P7" s="40" t="str">
        <f t="shared" si="2"/>
        <v>Отопление</v>
      </c>
      <c r="Q7" s="41" t="str">
        <f t="shared" si="2"/>
        <v>тепл пол</v>
      </c>
      <c r="S7" s="52">
        <v>3</v>
      </c>
      <c r="T7" s="40" t="s">
        <v>3</v>
      </c>
      <c r="U7" s="53" t="s">
        <v>12</v>
      </c>
      <c r="W7" s="60"/>
      <c r="X7" s="63"/>
      <c r="Y7" s="8" t="e">
        <f t="array" aca="1" ref="Y7" ca="1">OFFSET($Q$4,MATCH(W7,$P$5:$P$17,0),0,COUNTIF($P$5:$P$17,W7),1)</f>
        <v>#N/A</v>
      </c>
    </row>
    <row r="8" spans="1:25" ht="15.6" x14ac:dyDescent="0.3">
      <c r="A8" s="3">
        <f>IF(AND(G8&lt;&gt;"",I8&lt;&gt;""),MAX(A$3:A7)+1,"")</f>
        <v>4</v>
      </c>
      <c r="B8" s="18">
        <f>COUNTIF($G$4:$G$17,"&lt;"&amp;G8)+COUNTIF($G$3:G8,G8)</f>
        <v>8</v>
      </c>
      <c r="C8" s="19">
        <v>0</v>
      </c>
      <c r="D8" s="16"/>
      <c r="E8" s="23" t="b">
        <f t="shared" si="0"/>
        <v>0</v>
      </c>
      <c r="F8" s="20" t="b">
        <f t="shared" si="1"/>
        <v>0</v>
      </c>
      <c r="G8" s="9" t="s">
        <v>9</v>
      </c>
      <c r="H8" s="24"/>
      <c r="I8" s="25" t="s">
        <v>9</v>
      </c>
      <c r="M8" s="33" t="s">
        <v>3</v>
      </c>
      <c r="N8" s="4"/>
      <c r="O8" s="39">
        <f>IF(MAX($O$4:$O7)=$O$2,"",1+O7)</f>
        <v>4</v>
      </c>
      <c r="P8" s="40" t="str">
        <f t="shared" si="2"/>
        <v>Отопление</v>
      </c>
      <c r="Q8" s="41" t="str">
        <f t="shared" si="2"/>
        <v>бойлер</v>
      </c>
      <c r="S8" s="52">
        <v>4</v>
      </c>
      <c r="T8" s="40" t="s">
        <v>3</v>
      </c>
      <c r="U8" s="53" t="s">
        <v>14</v>
      </c>
      <c r="W8" s="60"/>
      <c r="X8" s="63"/>
      <c r="Y8" s="8" t="e">
        <f t="array" aca="1" ref="Y8" ca="1">OFFSET($Q$4,MATCH(W8,$P$5:$P$17,0),0,COUNTIF($P$5:$P$17,W8),1)</f>
        <v>#N/A</v>
      </c>
    </row>
    <row r="9" spans="1:25" ht="15.6" x14ac:dyDescent="0.3">
      <c r="A9" s="3">
        <f>IF(AND(G9&lt;&gt;"",I9&lt;&gt;""),MAX(A$3:A8)+1,"")</f>
        <v>5</v>
      </c>
      <c r="B9" s="18">
        <f>COUNTIF($G$4:$G$17,"&lt;"&amp;G9)+COUNTIF($G$3:G9,G9)</f>
        <v>6</v>
      </c>
      <c r="C9" s="19">
        <v>6</v>
      </c>
      <c r="D9" s="16"/>
      <c r="E9" s="20" t="b">
        <f t="shared" si="0"/>
        <v>1</v>
      </c>
      <c r="F9" s="20" t="b">
        <f t="shared" si="1"/>
        <v>1</v>
      </c>
      <c r="G9" s="6" t="s">
        <v>7</v>
      </c>
      <c r="H9" s="16"/>
      <c r="I9" s="22" t="s">
        <v>10</v>
      </c>
      <c r="M9" s="33" t="s">
        <v>11</v>
      </c>
      <c r="N9" s="4"/>
      <c r="O9" s="39">
        <f>IF(MAX($O$4:$O8)=$O$2,"",1+O8)</f>
        <v>5</v>
      </c>
      <c r="P9" s="40" t="str">
        <f t="shared" si="2"/>
        <v>Сантехника</v>
      </c>
      <c r="Q9" s="41" t="str">
        <f t="shared" si="2"/>
        <v>Душ</v>
      </c>
      <c r="S9" s="52">
        <v>5</v>
      </c>
      <c r="T9" s="40" t="s">
        <v>7</v>
      </c>
      <c r="U9" s="53" t="s">
        <v>8</v>
      </c>
      <c r="W9" s="60"/>
      <c r="X9" s="63"/>
      <c r="Y9" s="8" t="e">
        <f t="array" aca="1" ref="Y9" ca="1">OFFSET($Q$4,MATCH(W9,$P$5:$P$17,0),0,COUNTIF($P$5:$P$17,W9),1)</f>
        <v>#N/A</v>
      </c>
    </row>
    <row r="10" spans="1:25" ht="15.6" x14ac:dyDescent="0.3">
      <c r="A10" s="3">
        <f>IF(AND(G10&lt;&gt;"",I10&lt;&gt;""),MAX(A$3:A9)+1,"")</f>
        <v>6</v>
      </c>
      <c r="B10" s="18">
        <f>COUNTIF($G$4:$G$17,"&lt;"&amp;G10)+COUNTIF($G$3:G10,G10)</f>
        <v>3</v>
      </c>
      <c r="C10" s="19">
        <v>3</v>
      </c>
      <c r="D10" s="16"/>
      <c r="E10" s="20" t="b">
        <f t="shared" si="0"/>
        <v>1</v>
      </c>
      <c r="F10" s="20" t="b">
        <f t="shared" si="1"/>
        <v>1</v>
      </c>
      <c r="G10" s="6" t="s">
        <v>3</v>
      </c>
      <c r="H10" s="16"/>
      <c r="I10" s="22" t="s">
        <v>12</v>
      </c>
      <c r="M10" s="33" t="s">
        <v>13</v>
      </c>
      <c r="N10" s="4"/>
      <c r="O10" s="39">
        <f>IF(MAX($O$4:$O9)=$O$2,"",1+O9)</f>
        <v>6</v>
      </c>
      <c r="P10" s="40" t="str">
        <f t="shared" si="2"/>
        <v>Сантехника</v>
      </c>
      <c r="Q10" s="41" t="str">
        <f t="shared" si="2"/>
        <v>смеситель</v>
      </c>
      <c r="S10" s="52">
        <v>6</v>
      </c>
      <c r="T10" s="40" t="s">
        <v>7</v>
      </c>
      <c r="U10" s="53" t="s">
        <v>10</v>
      </c>
      <c r="W10" s="60"/>
      <c r="X10" s="63"/>
      <c r="Y10" s="8" t="e">
        <f t="array" aca="1" ref="Y10" ca="1">OFFSET($Q$4,MATCH(W10,$P$5:$P$17,0),0,COUNTIF($P$5:$P$17,W10),1)</f>
        <v>#N/A</v>
      </c>
    </row>
    <row r="11" spans="1:25" ht="15.6" x14ac:dyDescent="0.3">
      <c r="A11" s="3">
        <f>IF(AND(G11&lt;&gt;"",I11&lt;&gt;""),MAX(A$3:A10)+1,"")</f>
        <v>7</v>
      </c>
      <c r="B11" s="18">
        <f>COUNTIF($G$4:$G$17,"&lt;"&amp;G11)+COUNTIF($G$3:G11,G11)</f>
        <v>4</v>
      </c>
      <c r="C11" s="19">
        <v>4</v>
      </c>
      <c r="D11" s="16"/>
      <c r="E11" s="20" t="b">
        <f t="shared" si="0"/>
        <v>1</v>
      </c>
      <c r="F11" s="20" t="b">
        <f t="shared" si="1"/>
        <v>1</v>
      </c>
      <c r="G11" s="6" t="s">
        <v>3</v>
      </c>
      <c r="H11" s="16"/>
      <c r="I11" s="22" t="s">
        <v>14</v>
      </c>
      <c r="M11" s="33"/>
      <c r="N11" s="7"/>
      <c r="O11" s="39">
        <f>IF(MAX($O$4:$O10)=$O$2,"",1+O10)</f>
        <v>7</v>
      </c>
      <c r="P11" s="40" t="str">
        <f t="shared" si="2"/>
        <v>ТеплПол</v>
      </c>
      <c r="Q11" s="41" t="str">
        <f t="shared" si="2"/>
        <v>насос</v>
      </c>
      <c r="S11" s="52">
        <v>7</v>
      </c>
      <c r="T11" s="40" t="s">
        <v>13</v>
      </c>
      <c r="U11" s="53" t="s">
        <v>15</v>
      </c>
      <c r="W11" s="60"/>
      <c r="X11" s="63"/>
      <c r="Y11" s="8" t="e">
        <f t="array" aca="1" ref="Y11" ca="1">OFFSET($Q$4,MATCH(W11,$P$5:$P$17,0),0,COUNTIF($P$5:$P$17,W11),1)</f>
        <v>#N/A</v>
      </c>
    </row>
    <row r="12" spans="1:25" ht="15.6" x14ac:dyDescent="0.3">
      <c r="A12" s="3" t="str">
        <f>IF(AND(G12&lt;&gt;"",I12&lt;&gt;""),MAX(A$3:A11)+1,"")</f>
        <v/>
      </c>
      <c r="B12" s="18">
        <f>COUNTIF($G$4:$G$17,"&lt;"&amp;G12)+COUNTIF($G$3:G12,G12)</f>
        <v>0</v>
      </c>
      <c r="C12" s="19">
        <v>0</v>
      </c>
      <c r="D12" s="16"/>
      <c r="E12" s="20" t="b">
        <f t="shared" si="0"/>
        <v>0</v>
      </c>
      <c r="F12" s="20" t="str">
        <f t="shared" si="1"/>
        <v/>
      </c>
      <c r="G12" s="6"/>
      <c r="H12" s="16"/>
      <c r="I12" s="22"/>
      <c r="M12" s="33"/>
      <c r="N12" s="7"/>
      <c r="O12" s="42">
        <f>IF(MAX($O$4:$O11)=$O$2,"",1+O11)</f>
        <v>8</v>
      </c>
      <c r="P12" s="40" t="str">
        <f t="shared" si="2"/>
        <v>тест</v>
      </c>
      <c r="Q12" s="41" t="str">
        <f t="shared" si="2"/>
        <v>тест</v>
      </c>
      <c r="S12" s="54"/>
      <c r="T12" s="40"/>
      <c r="U12" s="53"/>
      <c r="W12" s="60"/>
      <c r="X12" s="63"/>
      <c r="Y12" s="8" t="e">
        <f t="array" aca="1" ref="Y12" ca="1">OFFSET($Q$4,MATCH(W12,$P$5:$P$17,0),0,COUNTIF($P$5:$P$17,W12),1)</f>
        <v>#N/A</v>
      </c>
    </row>
    <row r="13" spans="1:25" ht="15.6" x14ac:dyDescent="0.3">
      <c r="A13" s="3" t="str">
        <f>IF(AND(G13&lt;&gt;"",I13&lt;&gt;""),MAX(A$3:A12)+1,"")</f>
        <v/>
      </c>
      <c r="B13" s="18">
        <f>COUNTIF($G$4:$G$17,"&lt;"&amp;G13)+COUNTIF($G$3:G13,G13)</f>
        <v>0</v>
      </c>
      <c r="C13" s="19">
        <v>0</v>
      </c>
      <c r="D13" s="16"/>
      <c r="E13" s="20" t="b">
        <f t="shared" si="0"/>
        <v>0</v>
      </c>
      <c r="F13" s="20" t="str">
        <f t="shared" si="1"/>
        <v/>
      </c>
      <c r="G13" s="6"/>
      <c r="H13" s="16"/>
      <c r="I13" s="22"/>
      <c r="M13" s="33"/>
      <c r="N13" s="7"/>
      <c r="O13" s="42">
        <f>IF(MAX($O$4:$O12)=$O$2,"",1+O12)</f>
        <v>9</v>
      </c>
      <c r="P13" s="40" t="str">
        <f t="shared" si="2"/>
        <v>тест</v>
      </c>
      <c r="Q13" s="41" t="str">
        <f t="shared" si="2"/>
        <v>тест</v>
      </c>
      <c r="S13" s="54"/>
      <c r="T13" s="40"/>
      <c r="U13" s="53"/>
      <c r="W13" s="60"/>
      <c r="X13" s="63"/>
      <c r="Y13" s="8" t="e">
        <f t="array" aca="1" ref="Y13" ca="1">OFFSET($Q$4,MATCH(W13,$P$5:$P$17,0),0,COUNTIF($P$5:$P$17,W13),1)</f>
        <v>#N/A</v>
      </c>
    </row>
    <row r="14" spans="1:25" ht="15.6" x14ac:dyDescent="0.3">
      <c r="A14" s="3">
        <f>IF(AND(G14&lt;&gt;"",I14&lt;&gt;""),MAX(A$3:A13)+1,"")</f>
        <v>8</v>
      </c>
      <c r="B14" s="18">
        <f>COUNTIF($G$4:$G$17,"&lt;"&amp;G14)+COUNTIF($G$3:G14,G14)</f>
        <v>7</v>
      </c>
      <c r="C14" s="19">
        <v>7</v>
      </c>
      <c r="D14" s="16"/>
      <c r="E14" s="20" t="b">
        <f t="shared" si="0"/>
        <v>1</v>
      </c>
      <c r="F14" s="20" t="b">
        <f t="shared" si="1"/>
        <v>1</v>
      </c>
      <c r="G14" s="6" t="s">
        <v>13</v>
      </c>
      <c r="H14" s="16"/>
      <c r="I14" s="22" t="s">
        <v>15</v>
      </c>
      <c r="M14" s="33"/>
      <c r="N14" s="7"/>
      <c r="O14" s="42" t="str">
        <f>IF(MAX($O$4:$O13)=$O$2,"",1+O13)</f>
        <v/>
      </c>
      <c r="P14" s="40" t="str">
        <f t="shared" si="2"/>
        <v/>
      </c>
      <c r="Q14" s="41" t="str">
        <f t="shared" si="2"/>
        <v/>
      </c>
      <c r="S14" s="54" t="s">
        <v>22</v>
      </c>
      <c r="T14" s="40" t="s">
        <v>22</v>
      </c>
      <c r="U14" s="53" t="s">
        <v>22</v>
      </c>
      <c r="W14" s="60"/>
      <c r="X14" s="63"/>
      <c r="Y14" s="8" t="e">
        <f t="array" aca="1" ref="Y14" ca="1">OFFSET($Q$4,MATCH(W14,$P$5:$P$17,0),0,COUNTIF($P$5:$P$17,W14),1)</f>
        <v>#N/A</v>
      </c>
    </row>
    <row r="15" spans="1:25" ht="15.6" x14ac:dyDescent="0.3">
      <c r="A15" s="3" t="str">
        <f>IF(AND(G15&lt;&gt;"",I15&lt;&gt;""),MAX(A$3:A14)+1,"")</f>
        <v/>
      </c>
      <c r="B15" s="18">
        <f>COUNTIF($G$4:$G$17,"&lt;"&amp;G15)+COUNTIF($G$3:G15,G15)</f>
        <v>0</v>
      </c>
      <c r="C15" s="19">
        <v>0</v>
      </c>
      <c r="D15" s="16"/>
      <c r="E15" s="20" t="b">
        <f t="shared" si="0"/>
        <v>0</v>
      </c>
      <c r="F15" s="20" t="str">
        <f t="shared" si="1"/>
        <v/>
      </c>
      <c r="G15" s="6"/>
      <c r="H15" s="16"/>
      <c r="I15" s="22"/>
      <c r="M15" s="33"/>
      <c r="N15" s="7"/>
      <c r="O15" s="42" t="str">
        <f>IF(MAX($O$4:$O14)=$O$2,"",1+O14)</f>
        <v/>
      </c>
      <c r="P15" s="40" t="str">
        <f t="shared" si="2"/>
        <v/>
      </c>
      <c r="Q15" s="41" t="str">
        <f t="shared" si="2"/>
        <v/>
      </c>
      <c r="S15" s="54" t="s">
        <v>22</v>
      </c>
      <c r="T15" s="40" t="s">
        <v>22</v>
      </c>
      <c r="U15" s="53" t="s">
        <v>22</v>
      </c>
      <c r="W15" s="60"/>
      <c r="X15" s="63"/>
      <c r="Y15" s="8" t="e">
        <f t="array" aca="1" ref="Y15" ca="1">OFFSET($Q$4,MATCH(W15,$P$5:$P$17,0),0,COUNTIF($P$5:$P$17,W15),1)</f>
        <v>#N/A</v>
      </c>
    </row>
    <row r="16" spans="1:25" ht="15.6" x14ac:dyDescent="0.3">
      <c r="A16" s="3">
        <f>IF(AND(G16&lt;&gt;"",I16&lt;&gt;""),MAX(A$3:A15)+1,"")</f>
        <v>9</v>
      </c>
      <c r="B16" s="18">
        <f>COUNTIF($G$4:$G$17,"&lt;"&amp;G16)+COUNTIF($G$3:G16,G16)</f>
        <v>9</v>
      </c>
      <c r="C16" s="19">
        <v>0</v>
      </c>
      <c r="D16" s="16"/>
      <c r="E16" s="23" t="b">
        <f t="shared" si="0"/>
        <v>0</v>
      </c>
      <c r="F16" s="20" t="b">
        <f t="shared" si="1"/>
        <v>0</v>
      </c>
      <c r="G16" s="9" t="s">
        <v>9</v>
      </c>
      <c r="H16" s="24"/>
      <c r="I16" s="25" t="s">
        <v>9</v>
      </c>
      <c r="M16" s="33"/>
      <c r="N16" s="7"/>
      <c r="O16" s="42" t="str">
        <f>IF(MAX($O$4:$O15)=$O$2,"",1+#REF!)</f>
        <v/>
      </c>
      <c r="P16" s="40" t="str">
        <f t="shared" si="2"/>
        <v/>
      </c>
      <c r="Q16" s="41" t="str">
        <f t="shared" si="2"/>
        <v/>
      </c>
      <c r="S16" s="54" t="s">
        <v>22</v>
      </c>
      <c r="T16" s="40" t="s">
        <v>22</v>
      </c>
      <c r="U16" s="53" t="s">
        <v>22</v>
      </c>
      <c r="W16" s="60"/>
      <c r="X16" s="63"/>
      <c r="Y16" s="8" t="e">
        <f t="array" aca="1" ref="Y16" ca="1">OFFSET($Q$4,MATCH(W16,$P$5:$P$17,0),0,COUNTIF($P$5:$P$17,W16),1)</f>
        <v>#N/A</v>
      </c>
    </row>
    <row r="17" spans="1:26" ht="15" thickBot="1" x14ac:dyDescent="0.35">
      <c r="A17" s="3" t="str">
        <f>IF(AND(G17&lt;&gt;"",I17&lt;&gt;""),MAX(A$3:A16)+1,"")</f>
        <v/>
      </c>
      <c r="B17" s="26">
        <f>COUNTIF($G$4:$G$17,"&lt;"&amp;G17)+COUNTIF($G$3:G17,G17)</f>
        <v>0</v>
      </c>
      <c r="C17" s="27"/>
      <c r="D17" s="30"/>
      <c r="E17" s="28" t="b">
        <f t="shared" si="0"/>
        <v>0</v>
      </c>
      <c r="F17" s="28" t="str">
        <f t="shared" si="1"/>
        <v/>
      </c>
      <c r="G17" s="29"/>
      <c r="H17" s="30"/>
      <c r="I17" s="31"/>
      <c r="M17" s="34"/>
      <c r="N17" s="7"/>
      <c r="O17" s="43" t="str">
        <f>IF(MAX($O$4:$O16)=$O$2,"",1+#REF!)</f>
        <v/>
      </c>
      <c r="P17" s="44" t="str">
        <f t="shared" si="2"/>
        <v/>
      </c>
      <c r="Q17" s="45" t="str">
        <f t="shared" si="2"/>
        <v/>
      </c>
      <c r="S17" s="55" t="s">
        <v>22</v>
      </c>
      <c r="T17" s="56" t="s">
        <v>22</v>
      </c>
      <c r="U17" s="57" t="s">
        <v>22</v>
      </c>
      <c r="W17" s="61"/>
      <c r="X17" s="64"/>
      <c r="Y17" s="8" t="e">
        <f t="array" aca="1" ref="Y17" ca="1">OFFSET($Q$4,MATCH(W17,$P$5:$P$17,0),0,COUNTIF($P$5:$P$17,W17),1)</f>
        <v>#N/A</v>
      </c>
    </row>
    <row r="19" spans="1:26" ht="15" thickBot="1" x14ac:dyDescent="0.35">
      <c r="E19" s="70" t="s">
        <v>18</v>
      </c>
      <c r="F19" s="71"/>
      <c r="G19" s="71"/>
      <c r="H19" s="71"/>
      <c r="I19" s="71"/>
    </row>
    <row r="20" spans="1:26" ht="15" thickBot="1" x14ac:dyDescent="0.35">
      <c r="O20" s="47" t="str">
        <f>IF(MAX($O$4:$O19)=$O$2,"",1+O19)</f>
        <v/>
      </c>
      <c r="P20" s="72" t="s">
        <v>24</v>
      </c>
      <c r="Q20" s="72"/>
      <c r="R20" s="73"/>
      <c r="V20" s="63" t="s">
        <v>28</v>
      </c>
      <c r="W20" s="63"/>
      <c r="X20" s="63"/>
      <c r="Y20" s="63"/>
      <c r="Z20" s="63"/>
    </row>
    <row r="21" spans="1:26" x14ac:dyDescent="0.3">
      <c r="B21" s="68" t="s">
        <v>16</v>
      </c>
      <c r="C21" s="68"/>
      <c r="D21" s="68"/>
      <c r="E21" s="68"/>
      <c r="F21" s="68"/>
      <c r="G21" s="68"/>
      <c r="H21" s="68"/>
      <c r="V21" s="65"/>
      <c r="W21" s="66"/>
      <c r="X21" s="66"/>
      <c r="Y21" s="66"/>
      <c r="Z21" s="67"/>
    </row>
    <row r="22" spans="1:26" ht="15" thickBot="1" x14ac:dyDescent="0.35"/>
    <row r="23" spans="1:26" ht="16.2" thickBot="1" x14ac:dyDescent="0.35">
      <c r="C23" s="69" t="s">
        <v>17</v>
      </c>
      <c r="D23" s="69"/>
      <c r="E23" s="69"/>
      <c r="F23" s="69"/>
      <c r="G23" s="69"/>
      <c r="H23" s="69"/>
      <c r="M23" s="11" t="s">
        <v>26</v>
      </c>
      <c r="S23" s="48" t="str">
        <f>IF(MAX($O$4:$O22)=$O$2,"",1+S22)</f>
        <v/>
      </c>
      <c r="T23" s="74" t="s">
        <v>25</v>
      </c>
      <c r="U23" s="74"/>
      <c r="V23" s="75"/>
    </row>
  </sheetData>
  <mergeCells count="6">
    <mergeCell ref="V21:Z21"/>
    <mergeCell ref="B21:H21"/>
    <mergeCell ref="C23:H23"/>
    <mergeCell ref="E19:I19"/>
    <mergeCell ref="P20:R20"/>
    <mergeCell ref="T23:V23"/>
  </mergeCells>
  <dataValidations count="5">
    <dataValidation type="list" allowBlank="1" showInputMessage="1" showErrorMessage="1" sqref="H4:H17">
      <formula1>OFFSET(#REF!,,,COUNTIF(#REF!,"?*"))</formula1>
    </dataValidation>
    <dataValidation type="list" allowBlank="1" showInputMessage="1" showErrorMessage="1" sqref="G4:G17 W5:W17">
      <formula1>_Категории</formula1>
    </dataValidation>
    <dataValidation type="list" allowBlank="1" showInputMessage="1" showErrorMessage="1" sqref="X4">
      <formula1>OFFSET(P5,,,COUNTIF($Q$5:$Q$20,"?*"))</formula1>
    </dataValidation>
    <dataValidation type="list" allowBlank="1" showInputMessage="1" showErrorMessage="1" sqref="X5:X17">
      <formula1>OFFSET($Q$4,MATCH(W5,$P$5:$P$21,0),0,COUNTIF($P$5:$P$21,W5),1)</formula1>
    </dataValidation>
    <dataValidation type="list" allowBlank="1" showInputMessage="1" showErrorMessage="1" sqref="V20">
      <formula1>OFFSET($Q$4,MATCH(#REF!,$P$5:$P$21,0),0,COUNTIF($P$5:$P$21,#REF!),1)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Виды работ</vt:lpstr>
      <vt:lpstr>_Данные</vt:lpstr>
      <vt:lpstr>_Категории</vt:lpstr>
      <vt:lpstr>_СортированныеДанные</vt:lpstr>
    </vt:vector>
  </TitlesOfParts>
  <Company>Aspire7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2023-12-25T15:45:21Z</dcterms:created>
  <dcterms:modified xsi:type="dcterms:W3CDTF">2023-12-25T17:34:36Z</dcterms:modified>
</cp:coreProperties>
</file>