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8800" windowHeight="12105" tabRatio="800" firstSheet="2" activeTab="3"/>
  </bookViews>
  <sheets>
    <sheet name="Date" sheetId="1" state="hidden" r:id="rId1"/>
    <sheet name="Праздники" sheetId="2" state="hidden" r:id="rId2"/>
    <sheet name="ГРАФИК" sheetId="3" r:id="rId3"/>
    <sheet name="Выхождаемость" sheetId="4" r:id="rId4"/>
  </sheets>
  <externalReferences>
    <externalReference r:id="rId7"/>
    <externalReference r:id="rId8"/>
  </externalReferences>
  <definedNames>
    <definedName name="_xlfn.COUNTIFS" hidden="1">#NAME?</definedName>
    <definedName name="osn">OFFSET('[1]Sheet1'!$B$1,0,0,COUNTA('[1]Sheet1'!#REF!),1)</definedName>
    <definedName name="sotr">#REF!</definedName>
    <definedName name="_xlnm.Print_Titles" localSheetId="2">'ГРАФИК'!$6:$10</definedName>
    <definedName name="Мастера">#REF!</definedName>
    <definedName name="_xlnm.Print_Area" localSheetId="3">'Выхождаемость'!$B$3:$AI$44</definedName>
    <definedName name="_xlnm.Print_Area" localSheetId="2">'ГРАФИК'!$B$5:$AR$77</definedName>
    <definedName name="пом">'[2]Лист1'!$B$1:$B$44</definedName>
    <definedName name="пом1">#REF!</definedName>
    <definedName name="пр">'Праздники'!$A$1:$A$5</definedName>
    <definedName name="раб">#REF!</definedName>
    <definedName name="смен">#REF!</definedName>
    <definedName name="УШТ">#REF!</definedName>
  </definedNames>
  <calcPr calcMode="manual" fullCalcOnLoad="1"/>
</workbook>
</file>

<file path=xl/sharedStrings.xml><?xml version="1.0" encoding="utf-8"?>
<sst xmlns="http://schemas.openxmlformats.org/spreadsheetml/2006/main" count="462" uniqueCount="53">
  <si>
    <t>ruk</t>
  </si>
  <si>
    <t>Дней</t>
  </si>
  <si>
    <t>Строк</t>
  </si>
  <si>
    <t>Табельный номер</t>
  </si>
  <si>
    <t>Таб. на спуск</t>
  </si>
  <si>
    <t>Граф. раб.</t>
  </si>
  <si>
    <t>Сотрудник</t>
  </si>
  <si>
    <t>Должность</t>
  </si>
  <si>
    <t>Бригада</t>
  </si>
  <si>
    <t>Часы</t>
  </si>
  <si>
    <t>Итого смен</t>
  </si>
  <si>
    <t>Итого часов</t>
  </si>
  <si>
    <t>Числа месяца</t>
  </si>
  <si>
    <t>Итого</t>
  </si>
  <si>
    <t>1-я смена</t>
  </si>
  <si>
    <t>2-я смена</t>
  </si>
  <si>
    <t>3-я смена</t>
  </si>
  <si>
    <t>Итого за сутки</t>
  </si>
  <si>
    <t>% выхождаемости</t>
  </si>
  <si>
    <t>ОТ</t>
  </si>
  <si>
    <t>В</t>
  </si>
  <si>
    <t>Номер телефона</t>
  </si>
  <si>
    <t>Подпись работника</t>
  </si>
  <si>
    <t xml:space="preserve">Дата ознакомления </t>
  </si>
  <si>
    <t>С графиком ознакомлен и согласен</t>
  </si>
  <si>
    <t>Новогодние праздники</t>
  </si>
  <si>
    <t>День Победы</t>
  </si>
  <si>
    <t>День шахтера</t>
  </si>
  <si>
    <t>Новый год</t>
  </si>
  <si>
    <t>4-я смена</t>
  </si>
  <si>
    <t>Сотрудник №1</t>
  </si>
  <si>
    <t>токарь</t>
  </si>
  <si>
    <t>Сотрудник №2</t>
  </si>
  <si>
    <t>Сотрудник №3</t>
  </si>
  <si>
    <t>Сотрудник №4</t>
  </si>
  <si>
    <t>Сотрудник №5</t>
  </si>
  <si>
    <t>Сотрудник №6</t>
  </si>
  <si>
    <t>Сотрудник №7</t>
  </si>
  <si>
    <t>Сотрудник №8</t>
  </si>
  <si>
    <t>Сотрудник №9</t>
  </si>
  <si>
    <t>Сотрудник №10</t>
  </si>
  <si>
    <t>Сотрудник №11</t>
  </si>
  <si>
    <t>Сотрудник №12</t>
  </si>
  <si>
    <t>слесарь</t>
  </si>
  <si>
    <t>наладчик</t>
  </si>
  <si>
    <t>грузчик</t>
  </si>
  <si>
    <t>Сменный руководитель</t>
  </si>
  <si>
    <t>Руководитель №1</t>
  </si>
  <si>
    <t>Руководитель №2</t>
  </si>
  <si>
    <t>Руководитель №3</t>
  </si>
  <si>
    <t>Руководитель №4</t>
  </si>
  <si>
    <t>Руководитель №5</t>
  </si>
  <si>
    <t>Общая выхождаемость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</si>
</sst>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0"/>
    <numFmt numFmtId="165" formatCode="mmmm\ yyyy"/>
    <numFmt numFmtId="166" formatCode="[$-419]mmmm\ yyyy;@"/>
    <numFmt numFmtId="167" formatCode="d"/>
    <numFmt numFmtId="168" formatCode="[&lt;=9999999]###\-####;\(###\)\ ###\-####"/>
    <numFmt numFmtId="169" formatCode="0;\ \-0"/>
    <numFmt numFmtId="170" formatCode="#\(###\)\ ###\-##\-##"/>
  </numFmts>
  <fonts count="61"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6"/>
      <color indexed="13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7.5"/>
      <name val="Arial"/>
      <family val="2"/>
    </font>
    <font>
      <sz val="11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6"/>
      <name val="Arial"/>
      <family val="2"/>
    </font>
    <font>
      <b/>
      <sz val="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 Narrow"/>
      <family val="0"/>
    </font>
    <font>
      <b/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16"/>
      <color rgb="FFFFFF00"/>
      <name val="Arial"/>
      <family val="2"/>
    </font>
    <font>
      <b/>
      <sz val="10"/>
      <color rgb="FFFFFF00"/>
      <name val="Arial"/>
      <family val="2"/>
    </font>
    <font>
      <b/>
      <sz val="9"/>
      <color theme="0"/>
      <name val="Arial"/>
      <family val="2"/>
    </font>
    <font>
      <b/>
      <sz val="12"/>
      <color rgb="FFFFFF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/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medium"/>
      <right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>
        <color rgb="FF000000"/>
      </top>
      <bottom style="medium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/>
      <right style="medium"/>
      <top/>
      <bottom style="thin"/>
    </border>
    <border>
      <left style="medium"/>
      <right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/>
      <top style="thin">
        <color rgb="FF000000"/>
      </top>
      <bottom style="medium"/>
    </border>
    <border>
      <left/>
      <right/>
      <top style="thin">
        <color rgb="FF000000"/>
      </top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thin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6" fillId="0" borderId="0" xfId="0" applyFont="1" applyAlignment="1">
      <alignment horizontal="left"/>
    </xf>
    <xf numFmtId="0" fontId="4" fillId="0" borderId="0" xfId="0" applyFont="1" applyAlignment="1">
      <alignment/>
    </xf>
    <xf numFmtId="0" fontId="57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33" borderId="19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64" fontId="2" fillId="0" borderId="19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 applyProtection="1">
      <alignment horizontal="center" vertical="center"/>
      <protection locked="0"/>
    </xf>
    <xf numFmtId="49" fontId="2" fillId="0" borderId="33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/>
    </xf>
    <xf numFmtId="0" fontId="58" fillId="0" borderId="0" xfId="0" applyFont="1" applyFill="1" applyAlignment="1">
      <alignment horizontal="center" wrapText="1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left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left"/>
    </xf>
    <xf numFmtId="167" fontId="2" fillId="0" borderId="44" xfId="0" applyNumberFormat="1" applyFont="1" applyFill="1" applyBorder="1" applyAlignment="1">
      <alignment horizontal="center"/>
    </xf>
    <xf numFmtId="167" fontId="2" fillId="0" borderId="45" xfId="0" applyNumberFormat="1" applyFont="1" applyFill="1" applyBorder="1" applyAlignment="1">
      <alignment horizontal="center"/>
    </xf>
    <xf numFmtId="167" fontId="2" fillId="0" borderId="46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/>
    </xf>
    <xf numFmtId="0" fontId="2" fillId="0" borderId="47" xfId="0" applyFont="1" applyFill="1" applyBorder="1" applyAlignment="1">
      <alignment horizontal="right"/>
    </xf>
    <xf numFmtId="0" fontId="3" fillId="0" borderId="47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center" vertical="top"/>
    </xf>
    <xf numFmtId="49" fontId="2" fillId="0" borderId="47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48" xfId="0" applyFill="1" applyBorder="1" applyAlignment="1">
      <alignment horizontal="left"/>
    </xf>
    <xf numFmtId="49" fontId="2" fillId="0" borderId="49" xfId="0" applyNumberFormat="1" applyFont="1" applyFill="1" applyBorder="1" applyAlignment="1" applyProtection="1">
      <alignment horizontal="center" vertical="center"/>
      <protection locked="0"/>
    </xf>
    <xf numFmtId="49" fontId="2" fillId="0" borderId="50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4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/>
    </xf>
    <xf numFmtId="164" fontId="0" fillId="0" borderId="15" xfId="0" applyNumberFormat="1" applyFont="1" applyFill="1" applyBorder="1" applyAlignment="1">
      <alignment vertical="center"/>
    </xf>
    <xf numFmtId="49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>
      <alignment/>
    </xf>
    <xf numFmtId="0" fontId="2" fillId="0" borderId="52" xfId="0" applyFont="1" applyFill="1" applyBorder="1" applyAlignment="1">
      <alignment horizontal="left" vertical="center"/>
    </xf>
    <xf numFmtId="0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wrapText="1"/>
    </xf>
    <xf numFmtId="170" fontId="0" fillId="0" borderId="43" xfId="0" applyNumberFormat="1" applyFont="1" applyFill="1" applyBorder="1" applyAlignment="1">
      <alignment horizontal="left" vertical="center"/>
    </xf>
    <xf numFmtId="49" fontId="2" fillId="0" borderId="53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57" fillId="0" borderId="0" xfId="0" applyFont="1" applyFill="1" applyAlignment="1">
      <alignment horizontal="center" wrapText="1"/>
    </xf>
    <xf numFmtId="1" fontId="2" fillId="0" borderId="47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center"/>
    </xf>
    <xf numFmtId="167" fontId="2" fillId="0" borderId="54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14" fontId="19" fillId="0" borderId="47" xfId="0" applyNumberFormat="1" applyFont="1" applyBorder="1" applyAlignment="1">
      <alignment/>
    </xf>
    <xf numFmtId="0" fontId="19" fillId="0" borderId="47" xfId="0" applyFont="1" applyBorder="1" applyAlignment="1">
      <alignment horizontal="center"/>
    </xf>
    <xf numFmtId="0" fontId="2" fillId="0" borderId="43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wrapText="1"/>
    </xf>
    <xf numFmtId="0" fontId="5" fillId="0" borderId="3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1" fontId="5" fillId="0" borderId="6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20" fillId="0" borderId="24" xfId="0" applyNumberFormat="1" applyFont="1" applyFill="1" applyBorder="1" applyAlignment="1">
      <alignment horizontal="center" vertical="center"/>
    </xf>
    <xf numFmtId="1" fontId="5" fillId="0" borderId="67" xfId="0" applyNumberFormat="1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20" fillId="0" borderId="24" xfId="0" applyNumberFormat="1" applyFont="1" applyFill="1" applyBorder="1" applyAlignment="1">
      <alignment horizontal="center" vertical="center"/>
    </xf>
    <xf numFmtId="49" fontId="2" fillId="0" borderId="68" xfId="0" applyNumberFormat="1" applyFont="1" applyFill="1" applyBorder="1" applyAlignment="1">
      <alignment horizontal="center" vertical="center"/>
    </xf>
    <xf numFmtId="49" fontId="2" fillId="0" borderId="69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/>
    </xf>
    <xf numFmtId="0" fontId="2" fillId="0" borderId="49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wrapText="1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49" fontId="17" fillId="0" borderId="40" xfId="0" applyNumberFormat="1" applyFont="1" applyFill="1" applyBorder="1" applyAlignment="1">
      <alignment horizontal="center" vertical="center"/>
    </xf>
    <xf numFmtId="49" fontId="2" fillId="0" borderId="75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NumberFormat="1" applyFont="1" applyFill="1" applyBorder="1" applyAlignment="1">
      <alignment horizontal="center" vertical="center"/>
    </xf>
    <xf numFmtId="49" fontId="20" fillId="0" borderId="49" xfId="0" applyNumberFormat="1" applyFont="1" applyFill="1" applyBorder="1" applyAlignment="1" applyProtection="1">
      <alignment horizontal="center" vertical="center"/>
      <protection locked="0"/>
    </xf>
    <xf numFmtId="49" fontId="20" fillId="0" borderId="24" xfId="0" applyNumberFormat="1" applyFont="1" applyFill="1" applyBorder="1" applyAlignment="1" applyProtection="1">
      <alignment horizontal="center" vertical="center"/>
      <protection locked="0"/>
    </xf>
    <xf numFmtId="166" fontId="8" fillId="0" borderId="0" xfId="0" applyNumberFormat="1" applyFont="1" applyFill="1" applyBorder="1" applyAlignment="1">
      <alignment horizontal="center"/>
    </xf>
    <xf numFmtId="0" fontId="57" fillId="0" borderId="0" xfId="0" applyFont="1" applyFill="1" applyAlignment="1">
      <alignment wrapText="1"/>
    </xf>
    <xf numFmtId="0" fontId="58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0" fillId="0" borderId="47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right" vertical="center"/>
    </xf>
    <xf numFmtId="1" fontId="5" fillId="0" borderId="42" xfId="0" applyNumberFormat="1" applyFont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9" fillId="0" borderId="47" xfId="0" applyFont="1" applyBorder="1" applyAlignment="1">
      <alignment horizontal="center" vertical="center" wrapText="1"/>
    </xf>
    <xf numFmtId="169" fontId="3" fillId="0" borderId="82" xfId="0" applyNumberFormat="1" applyFont="1" applyFill="1" applyBorder="1" applyAlignment="1">
      <alignment horizontal="center" vertical="center" wrapText="1"/>
    </xf>
    <xf numFmtId="169" fontId="3" fillId="0" borderId="19" xfId="0" applyNumberFormat="1" applyFont="1" applyFill="1" applyBorder="1" applyAlignment="1">
      <alignment horizontal="center" vertical="center" wrapText="1"/>
    </xf>
    <xf numFmtId="169" fontId="3" fillId="0" borderId="43" xfId="0" applyNumberFormat="1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/>
    </xf>
    <xf numFmtId="0" fontId="7" fillId="0" borderId="6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/>
    </xf>
    <xf numFmtId="0" fontId="16" fillId="0" borderId="85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48" xfId="0" applyNumberFormat="1" applyFont="1" applyFill="1" applyBorder="1" applyAlignment="1">
      <alignment horizontal="center" vertical="center" wrapText="1"/>
    </xf>
    <xf numFmtId="1" fontId="2" fillId="0" borderId="7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4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/>
    </xf>
    <xf numFmtId="1" fontId="2" fillId="0" borderId="86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1" fontId="2" fillId="0" borderId="72" xfId="0" applyNumberFormat="1" applyFont="1" applyFill="1" applyBorder="1" applyAlignment="1">
      <alignment horizontal="center" vertical="center" wrapText="1"/>
    </xf>
    <xf numFmtId="1" fontId="2" fillId="0" borderId="73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left" vertical="center" wrapText="1"/>
    </xf>
    <xf numFmtId="0" fontId="0" fillId="0" borderId="72" xfId="0" applyFill="1" applyBorder="1" applyAlignment="1">
      <alignment horizontal="left" vertical="center" wrapText="1"/>
    </xf>
    <xf numFmtId="0" fontId="0" fillId="0" borderId="73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165" fontId="4" fillId="0" borderId="47" xfId="0" applyNumberFormat="1" applyFont="1" applyFill="1" applyBorder="1" applyAlignment="1">
      <alignment horizontal="center"/>
    </xf>
    <xf numFmtId="167" fontId="2" fillId="0" borderId="47" xfId="0" applyNumberFormat="1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right"/>
    </xf>
    <xf numFmtId="166" fontId="8" fillId="0" borderId="87" xfId="0" applyNumberFormat="1" applyFont="1" applyFill="1" applyBorder="1" applyAlignment="1">
      <alignment horizontal="center"/>
    </xf>
    <xf numFmtId="166" fontId="8" fillId="0" borderId="88" xfId="0" applyNumberFormat="1" applyFont="1" applyFill="1" applyBorder="1" applyAlignment="1">
      <alignment horizontal="center"/>
    </xf>
    <xf numFmtId="166" fontId="8" fillId="0" borderId="89" xfId="0" applyNumberFormat="1" applyFont="1" applyFill="1" applyBorder="1" applyAlignment="1">
      <alignment horizontal="center"/>
    </xf>
    <xf numFmtId="1" fontId="2" fillId="0" borderId="82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/>
    </xf>
    <xf numFmtId="167" fontId="2" fillId="0" borderId="69" xfId="0" applyNumberFormat="1" applyFont="1" applyFill="1" applyBorder="1" applyAlignment="1">
      <alignment horizontal="center" vertical="center"/>
    </xf>
    <xf numFmtId="167" fontId="2" fillId="0" borderId="33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right" vertical="center" wrapText="1"/>
    </xf>
    <xf numFmtId="0" fontId="12" fillId="0" borderId="4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48" xfId="0" applyNumberFormat="1" applyFont="1" applyFill="1" applyBorder="1" applyAlignment="1">
      <alignment horizontal="center" vertical="center"/>
    </xf>
    <xf numFmtId="49" fontId="2" fillId="0" borderId="82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2" fillId="0" borderId="82" xfId="0" applyNumberFormat="1" applyFont="1" applyFill="1" applyBorder="1" applyAlignment="1">
      <alignment horizontal="center" vertical="center"/>
    </xf>
    <xf numFmtId="0" fontId="0" fillId="0" borderId="82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86" xfId="0" applyFill="1" applyBorder="1" applyAlignment="1">
      <alignment horizontal="left" vertical="center" wrapText="1"/>
    </xf>
    <xf numFmtId="1" fontId="0" fillId="0" borderId="82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43" xfId="0" applyNumberFormat="1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left" vertical="center"/>
    </xf>
    <xf numFmtId="168" fontId="0" fillId="0" borderId="11" xfId="0" applyNumberFormat="1" applyFill="1" applyBorder="1" applyAlignment="1">
      <alignment horizontal="left" vertical="center"/>
    </xf>
    <xf numFmtId="168" fontId="0" fillId="0" borderId="48" xfId="0" applyNumberForma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68" fontId="0" fillId="0" borderId="82" xfId="0" applyNumberFormat="1" applyFont="1" applyFill="1" applyBorder="1" applyAlignment="1">
      <alignment horizontal="center"/>
    </xf>
    <xf numFmtId="168" fontId="0" fillId="0" borderId="19" xfId="0" applyNumberFormat="1" applyFont="1" applyFill="1" applyBorder="1" applyAlignment="1">
      <alignment horizontal="center"/>
    </xf>
    <xf numFmtId="168" fontId="0" fillId="0" borderId="43" xfId="0" applyNumberFormat="1" applyFont="1" applyFill="1" applyBorder="1" applyAlignment="1">
      <alignment horizontal="center"/>
    </xf>
    <xf numFmtId="168" fontId="0" fillId="34" borderId="10" xfId="0" applyNumberFormat="1" applyFill="1" applyBorder="1" applyAlignment="1">
      <alignment horizontal="left" vertical="center"/>
    </xf>
    <xf numFmtId="168" fontId="0" fillId="34" borderId="11" xfId="0" applyNumberFormat="1" applyFill="1" applyBorder="1" applyAlignment="1">
      <alignment horizontal="left" vertical="center"/>
    </xf>
    <xf numFmtId="168" fontId="0" fillId="34" borderId="48" xfId="0" applyNumberFormat="1" applyFill="1" applyBorder="1" applyAlignment="1">
      <alignment horizontal="left" vertical="center"/>
    </xf>
    <xf numFmtId="168" fontId="0" fillId="0" borderId="82" xfId="0" applyNumberFormat="1" applyFill="1" applyBorder="1" applyAlignment="1">
      <alignment horizontal="left" vertical="center"/>
    </xf>
    <xf numFmtId="168" fontId="0" fillId="0" borderId="19" xfId="0" applyNumberFormat="1" applyFill="1" applyBorder="1" applyAlignment="1">
      <alignment horizontal="left" vertical="center"/>
    </xf>
    <xf numFmtId="168" fontId="0" fillId="0" borderId="43" xfId="0" applyNumberFormat="1" applyFill="1" applyBorder="1" applyAlignment="1">
      <alignment horizontal="left" vertical="center"/>
    </xf>
    <xf numFmtId="168" fontId="0" fillId="34" borderId="12" xfId="0" applyNumberForma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left"/>
    </xf>
    <xf numFmtId="0" fontId="3" fillId="0" borderId="90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91" xfId="0" applyBorder="1" applyAlignment="1">
      <alignment horizontal="center"/>
    </xf>
    <xf numFmtId="49" fontId="7" fillId="0" borderId="82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/>
    </xf>
    <xf numFmtId="0" fontId="7" fillId="0" borderId="8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60" fillId="0" borderId="47" xfId="0" applyFont="1" applyFill="1" applyBorder="1" applyAlignment="1">
      <alignment horizontal="right" wrapText="1"/>
    </xf>
    <xf numFmtId="0" fontId="60" fillId="0" borderId="47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169" fontId="3" fillId="0" borderId="92" xfId="0" applyNumberFormat="1" applyFont="1" applyFill="1" applyBorder="1" applyAlignment="1">
      <alignment horizontal="center" vertical="center" wrapText="1"/>
    </xf>
    <xf numFmtId="169" fontId="3" fillId="0" borderId="93" xfId="0" applyNumberFormat="1" applyFont="1" applyFill="1" applyBorder="1" applyAlignment="1">
      <alignment horizontal="center" vertical="center" wrapText="1"/>
    </xf>
    <xf numFmtId="169" fontId="3" fillId="0" borderId="54" xfId="0" applyNumberFormat="1" applyFont="1" applyFill="1" applyBorder="1" applyAlignment="1">
      <alignment horizontal="center" vertical="center" wrapText="1"/>
    </xf>
    <xf numFmtId="0" fontId="7" fillId="0" borderId="82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43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67" fontId="4" fillId="0" borderId="78" xfId="0" applyNumberFormat="1" applyFont="1" applyFill="1" applyBorder="1" applyAlignment="1">
      <alignment horizontal="center" vertical="center"/>
    </xf>
    <xf numFmtId="167" fontId="4" fillId="0" borderId="85" xfId="0" applyNumberFormat="1" applyFont="1" applyFill="1" applyBorder="1" applyAlignment="1">
      <alignment horizontal="center" vertical="center"/>
    </xf>
    <xf numFmtId="167" fontId="4" fillId="0" borderId="79" xfId="0" applyNumberFormat="1" applyFont="1" applyFill="1" applyBorder="1" applyAlignment="1">
      <alignment horizontal="center" vertical="center"/>
    </xf>
    <xf numFmtId="167" fontId="4" fillId="0" borderId="94" xfId="0" applyNumberFormat="1" applyFont="1" applyFill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67" fontId="4" fillId="0" borderId="23" xfId="0" applyNumberFormat="1" applyFont="1" applyFill="1" applyBorder="1" applyAlignment="1">
      <alignment horizontal="center" vertical="center"/>
    </xf>
    <xf numFmtId="167" fontId="4" fillId="0" borderId="68" xfId="0" applyNumberFormat="1" applyFont="1" applyFill="1" applyBorder="1" applyAlignment="1">
      <alignment horizontal="center" vertical="center"/>
    </xf>
    <xf numFmtId="167" fontId="4" fillId="0" borderId="24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2">
    <dxf>
      <fill>
        <patternFill>
          <bgColor theme="9" tint="0.5999600291252136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/>
        <color rgb="FF00B0F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00B0F0"/>
      </font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rgb="FF92D050"/>
        </patternFill>
      </fill>
    </dxf>
    <dxf>
      <font>
        <b/>
        <i val="0"/>
        <color rgb="FF00B0F0"/>
      </font>
      <border/>
    </dxf>
    <dxf>
      <font>
        <b/>
        <i val="0"/>
        <color rgb="FF00B050"/>
      </font>
      <border/>
    </dxf>
    <dxf>
      <font>
        <b/>
        <i/>
        <color rgb="FFFF0000"/>
      </font>
      <border/>
    </dxf>
    <dxf>
      <font>
        <b/>
        <i/>
        <color rgb="FF00B0F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2</xdr:row>
      <xdr:rowOff>76200</xdr:rowOff>
    </xdr:from>
    <xdr:to>
      <xdr:col>18</xdr:col>
      <xdr:colOff>66675</xdr:colOff>
      <xdr:row>3</xdr:row>
      <xdr:rowOff>133350</xdr:rowOff>
    </xdr:to>
    <xdr:sp macro="[0]!Beform">
      <xdr:nvSpPr>
        <xdr:cNvPr id="1" name="Прямоугольник 4"/>
        <xdr:cNvSpPr>
          <a:spLocks/>
        </xdr:cNvSpPr>
      </xdr:nvSpPr>
      <xdr:spPr>
        <a:xfrm>
          <a:off x="6048375" y="533400"/>
          <a:ext cx="552450" cy="285750"/>
        </a:xfrm>
        <a:prstGeom prst="rect">
          <a:avLst/>
        </a:prstGeom>
        <a:solidFill>
          <a:srgbClr val="93CDD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&lt;&lt;&lt;&lt;</a:t>
          </a:r>
        </a:p>
      </xdr:txBody>
    </xdr:sp>
    <xdr:clientData/>
  </xdr:twoCellAnchor>
  <xdr:twoCellAnchor>
    <xdr:from>
      <xdr:col>25</xdr:col>
      <xdr:colOff>38100</xdr:colOff>
      <xdr:row>2</xdr:row>
      <xdr:rowOff>76200</xdr:rowOff>
    </xdr:from>
    <xdr:to>
      <xdr:col>27</xdr:col>
      <xdr:colOff>95250</xdr:colOff>
      <xdr:row>3</xdr:row>
      <xdr:rowOff>133350</xdr:rowOff>
    </xdr:to>
    <xdr:sp macro="[0]!NextM">
      <xdr:nvSpPr>
        <xdr:cNvPr id="2" name="Прямоугольник 5"/>
        <xdr:cNvSpPr>
          <a:spLocks/>
        </xdr:cNvSpPr>
      </xdr:nvSpPr>
      <xdr:spPr>
        <a:xfrm>
          <a:off x="8239125" y="533400"/>
          <a:ext cx="533400" cy="285750"/>
        </a:xfrm>
        <a:prstGeom prst="rect">
          <a:avLst/>
        </a:prstGeom>
        <a:solidFill>
          <a:srgbClr val="93CDD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&gt;&gt;&gt;&gt;</a:t>
          </a:r>
        </a:p>
      </xdr:txBody>
    </xdr:sp>
    <xdr:clientData/>
  </xdr:twoCellAnchor>
  <xdr:twoCellAnchor>
    <xdr:from>
      <xdr:col>18</xdr:col>
      <xdr:colOff>142875</xdr:colOff>
      <xdr:row>2</xdr:row>
      <xdr:rowOff>76200</xdr:rowOff>
    </xdr:from>
    <xdr:to>
      <xdr:col>24</xdr:col>
      <xdr:colOff>190500</xdr:colOff>
      <xdr:row>3</xdr:row>
      <xdr:rowOff>133350</xdr:rowOff>
    </xdr:to>
    <xdr:sp macro="[0]!todaym">
      <xdr:nvSpPr>
        <xdr:cNvPr id="3" name="Прямоугольник 6"/>
        <xdr:cNvSpPr>
          <a:spLocks/>
        </xdr:cNvSpPr>
      </xdr:nvSpPr>
      <xdr:spPr>
        <a:xfrm>
          <a:off x="6677025" y="533400"/>
          <a:ext cx="1476375" cy="285750"/>
        </a:xfrm>
        <a:prstGeom prst="rect">
          <a:avLst/>
        </a:prstGeom>
        <a:solidFill>
          <a:srgbClr val="93CDD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ТЕКУЩИЙ МЕСЯЦ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latov_av\Desktop\&#1059;&#1087;&#1088;&#1072;&#1074;&#1083;&#1077;&#1085;&#1080;&#1077;%20&#1059;&#1064;&#1058;%201.8%20(&#1088;&#1077;&#1076;.%2009.10.2018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latov_av\Desktop\&#1059;&#1055;&#1056;&#1040;&#1042;&#1051;&#1045;&#1053;&#1048;&#1045;%20%20&#1059;&#1064;&#1058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ответствия"/>
      <sheetName val="Исходник"/>
      <sheetName val="Sheet2"/>
      <sheetName val="Sheet1"/>
      <sheetName val="ИЗМЕНЕНИЕ ГРАФИКА"/>
      <sheetName val="Согласие (новое)"/>
      <sheetName val="График к согласию"/>
      <sheetName val="Согласие сверхурочные"/>
      <sheetName val="Пропуск малый"/>
      <sheetName val="Пропуск большой"/>
      <sheetName val="Праздники (отношение)"/>
      <sheetName val="Праздники (график)"/>
      <sheetName val="Праздники (согласие)"/>
      <sheetName val="КУРИ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знаки"/>
      <sheetName val="Телефоны"/>
      <sheetName val="отпуска"/>
      <sheetName val="УШТ"/>
      <sheetName val="Титульный"/>
      <sheetName val="Date"/>
      <sheetName val="Праздники"/>
      <sheetName val="Заявки"/>
      <sheetName val="ИТР"/>
      <sheetName val="Черновик"/>
      <sheetName val="Выхождаемость"/>
      <sheetName val="ГРАФИК"/>
      <sheetName val="Изменение режима"/>
      <sheetName val="Изменение графика"/>
      <sheetName val="ОТГУЛЫ"/>
      <sheetName val="Больничные"/>
      <sheetName val="Лист1"/>
      <sheetName val="Отчет БЛ"/>
      <sheetName val="ПЛАН РАБОТ"/>
      <sheetName val="из графика отпусков"/>
      <sheetName val="график отпусков по алфавиту"/>
      <sheetName val="ГРАФИК (по алфавиту)"/>
      <sheetName val="ВГС"/>
      <sheetName val="УПРАВЛЕНИЕ  УШ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A124"/>
  <sheetViews>
    <sheetView zoomScalePageLayoutView="0" workbookViewId="0" topLeftCell="A85">
      <selection activeCell="F34" sqref="F34"/>
    </sheetView>
  </sheetViews>
  <sheetFormatPr defaultColWidth="9.33203125" defaultRowHeight="11.25"/>
  <cols>
    <col min="1" max="1" width="14" style="0" bestFit="1" customWidth="1"/>
  </cols>
  <sheetData>
    <row r="1" ht="11.25">
      <c r="A1" s="2">
        <v>42278</v>
      </c>
    </row>
    <row r="2" ht="11.25">
      <c r="A2" s="2">
        <v>42309</v>
      </c>
    </row>
    <row r="3" ht="11.25">
      <c r="A3" s="2">
        <v>42339</v>
      </c>
    </row>
    <row r="4" ht="11.25">
      <c r="A4" s="2">
        <v>42370</v>
      </c>
    </row>
    <row r="5" ht="11.25">
      <c r="A5" s="2">
        <v>42401</v>
      </c>
    </row>
    <row r="6" ht="11.25">
      <c r="A6" s="2">
        <v>42430</v>
      </c>
    </row>
    <row r="7" ht="11.25">
      <c r="A7" s="2">
        <v>42461</v>
      </c>
    </row>
    <row r="8" ht="11.25">
      <c r="A8" s="2">
        <v>42491</v>
      </c>
    </row>
    <row r="9" ht="11.25">
      <c r="A9" s="2">
        <v>42522</v>
      </c>
    </row>
    <row r="10" ht="11.25">
      <c r="A10" s="2">
        <v>42552</v>
      </c>
    </row>
    <row r="11" ht="11.25">
      <c r="A11" s="2">
        <v>42583</v>
      </c>
    </row>
    <row r="12" ht="11.25">
      <c r="A12" s="2">
        <v>42614</v>
      </c>
    </row>
    <row r="13" ht="11.25">
      <c r="A13" s="2">
        <v>42644</v>
      </c>
    </row>
    <row r="14" ht="11.25">
      <c r="A14" s="2">
        <v>42675</v>
      </c>
    </row>
    <row r="15" ht="11.25">
      <c r="A15" s="2">
        <v>42705</v>
      </c>
    </row>
    <row r="16" ht="11.25">
      <c r="A16" s="2">
        <v>42736</v>
      </c>
    </row>
    <row r="17" ht="11.25">
      <c r="A17" s="2">
        <v>42767</v>
      </c>
    </row>
    <row r="18" ht="11.25">
      <c r="A18" s="2">
        <v>42795</v>
      </c>
    </row>
    <row r="19" ht="11.25">
      <c r="A19" s="2">
        <v>42826</v>
      </c>
    </row>
    <row r="20" ht="11.25">
      <c r="A20" s="2">
        <v>42856</v>
      </c>
    </row>
    <row r="21" ht="11.25">
      <c r="A21" s="2">
        <v>42887</v>
      </c>
    </row>
    <row r="22" ht="11.25">
      <c r="A22" s="2">
        <v>42917</v>
      </c>
    </row>
    <row r="23" ht="11.25">
      <c r="A23" s="2">
        <v>42948</v>
      </c>
    </row>
    <row r="24" ht="11.25">
      <c r="A24" s="2">
        <v>42979</v>
      </c>
    </row>
    <row r="25" ht="11.25">
      <c r="A25" s="2">
        <v>43009</v>
      </c>
    </row>
    <row r="26" ht="11.25">
      <c r="A26" s="2">
        <v>43040</v>
      </c>
    </row>
    <row r="27" ht="11.25">
      <c r="A27" s="2">
        <v>43070</v>
      </c>
    </row>
    <row r="28" ht="11.25">
      <c r="A28" s="2">
        <v>43101</v>
      </c>
    </row>
    <row r="29" ht="11.25">
      <c r="A29" s="2">
        <v>43132</v>
      </c>
    </row>
    <row r="30" ht="11.25">
      <c r="A30" s="2">
        <v>43160</v>
      </c>
    </row>
    <row r="31" ht="11.25">
      <c r="A31" s="2">
        <v>43191</v>
      </c>
    </row>
    <row r="32" ht="11.25">
      <c r="A32" s="2">
        <v>43221</v>
      </c>
    </row>
    <row r="33" ht="11.25">
      <c r="A33" s="2">
        <v>43252</v>
      </c>
    </row>
    <row r="34" ht="11.25">
      <c r="A34" s="2">
        <v>43282</v>
      </c>
    </row>
    <row r="35" ht="11.25">
      <c r="A35" s="2">
        <v>43313</v>
      </c>
    </row>
    <row r="36" ht="11.25">
      <c r="A36" s="2">
        <v>43344</v>
      </c>
    </row>
    <row r="37" ht="11.25">
      <c r="A37" s="2">
        <v>43374</v>
      </c>
    </row>
    <row r="38" ht="11.25">
      <c r="A38" s="2">
        <v>43405</v>
      </c>
    </row>
    <row r="39" ht="11.25">
      <c r="A39" s="2">
        <v>43435</v>
      </c>
    </row>
    <row r="40" ht="11.25">
      <c r="A40" s="2">
        <v>43466</v>
      </c>
    </row>
    <row r="41" ht="11.25">
      <c r="A41" s="2">
        <v>43497</v>
      </c>
    </row>
    <row r="42" ht="11.25">
      <c r="A42" s="2">
        <v>43525</v>
      </c>
    </row>
    <row r="43" ht="11.25">
      <c r="A43" s="2">
        <v>43556</v>
      </c>
    </row>
    <row r="44" ht="11.25">
      <c r="A44" s="2">
        <v>43586</v>
      </c>
    </row>
    <row r="45" ht="11.25">
      <c r="A45" s="2">
        <v>43617</v>
      </c>
    </row>
    <row r="46" ht="11.25">
      <c r="A46" s="2">
        <v>43647</v>
      </c>
    </row>
    <row r="47" ht="11.25">
      <c r="A47" s="2">
        <v>43678</v>
      </c>
    </row>
    <row r="48" ht="11.25">
      <c r="A48" s="2">
        <v>43709</v>
      </c>
    </row>
    <row r="49" ht="11.25">
      <c r="A49" s="2">
        <v>43739</v>
      </c>
    </row>
    <row r="50" ht="11.25">
      <c r="A50" s="2">
        <v>43770</v>
      </c>
    </row>
    <row r="51" ht="11.25">
      <c r="A51" s="2">
        <v>43800</v>
      </c>
    </row>
    <row r="52" ht="11.25">
      <c r="A52" s="2">
        <v>43831</v>
      </c>
    </row>
    <row r="53" ht="11.25">
      <c r="A53" s="2">
        <v>43862</v>
      </c>
    </row>
    <row r="54" ht="11.25">
      <c r="A54" s="2">
        <v>43891</v>
      </c>
    </row>
    <row r="55" ht="11.25">
      <c r="A55" s="2">
        <v>43922</v>
      </c>
    </row>
    <row r="56" ht="11.25">
      <c r="A56" s="2">
        <v>43952</v>
      </c>
    </row>
    <row r="57" ht="11.25">
      <c r="A57" s="2">
        <v>43983</v>
      </c>
    </row>
    <row r="58" ht="11.25">
      <c r="A58" s="2">
        <v>44013</v>
      </c>
    </row>
    <row r="59" ht="11.25">
      <c r="A59" s="2">
        <v>44044</v>
      </c>
    </row>
    <row r="60" ht="11.25">
      <c r="A60" s="2">
        <v>44075</v>
      </c>
    </row>
    <row r="61" ht="11.25">
      <c r="A61" s="2">
        <v>44105</v>
      </c>
    </row>
    <row r="62" ht="11.25">
      <c r="A62" s="2">
        <v>44136</v>
      </c>
    </row>
    <row r="63" ht="11.25">
      <c r="A63" s="2">
        <v>44166</v>
      </c>
    </row>
    <row r="64" ht="11.25">
      <c r="A64" s="2">
        <v>44197</v>
      </c>
    </row>
    <row r="65" ht="11.25">
      <c r="A65" s="2">
        <v>44228</v>
      </c>
    </row>
    <row r="66" ht="11.25">
      <c r="A66" s="2">
        <v>44256</v>
      </c>
    </row>
    <row r="67" ht="11.25">
      <c r="A67" s="2">
        <v>44287</v>
      </c>
    </row>
    <row r="68" ht="11.25">
      <c r="A68" s="2">
        <v>44317</v>
      </c>
    </row>
    <row r="69" ht="11.25">
      <c r="A69" s="2">
        <v>44348</v>
      </c>
    </row>
    <row r="70" ht="11.25">
      <c r="A70" s="2">
        <v>44378</v>
      </c>
    </row>
    <row r="71" ht="11.25">
      <c r="A71" s="2">
        <v>44409</v>
      </c>
    </row>
    <row r="72" ht="11.25">
      <c r="A72" s="2">
        <v>44440</v>
      </c>
    </row>
    <row r="73" ht="11.25">
      <c r="A73" s="2">
        <v>44470</v>
      </c>
    </row>
    <row r="74" ht="11.25">
      <c r="A74" s="2">
        <v>44501</v>
      </c>
    </row>
    <row r="75" ht="11.25">
      <c r="A75" s="2">
        <v>44531</v>
      </c>
    </row>
    <row r="76" ht="11.25">
      <c r="A76" s="2">
        <v>44562</v>
      </c>
    </row>
    <row r="77" ht="11.25">
      <c r="A77" s="2">
        <v>44593</v>
      </c>
    </row>
    <row r="78" ht="11.25">
      <c r="A78" s="2">
        <v>44621</v>
      </c>
    </row>
    <row r="79" ht="11.25">
      <c r="A79" s="2">
        <v>44652</v>
      </c>
    </row>
    <row r="80" ht="11.25">
      <c r="A80" s="2">
        <v>44682</v>
      </c>
    </row>
    <row r="81" ht="11.25">
      <c r="A81" s="2">
        <v>44713</v>
      </c>
    </row>
    <row r="82" ht="11.25">
      <c r="A82" s="2">
        <v>44743</v>
      </c>
    </row>
    <row r="83" ht="11.25">
      <c r="A83" s="2">
        <v>44774</v>
      </c>
    </row>
    <row r="84" ht="11.25">
      <c r="A84" s="2">
        <v>44805</v>
      </c>
    </row>
    <row r="85" ht="11.25">
      <c r="A85" s="2">
        <v>44835</v>
      </c>
    </row>
    <row r="86" ht="11.25">
      <c r="A86" s="2">
        <v>44866</v>
      </c>
    </row>
    <row r="87" ht="11.25">
      <c r="A87" s="2">
        <v>44896</v>
      </c>
    </row>
    <row r="88" ht="11.25">
      <c r="A88" s="2">
        <v>44927</v>
      </c>
    </row>
    <row r="89" ht="11.25">
      <c r="A89" s="2">
        <v>44958</v>
      </c>
    </row>
    <row r="90" ht="11.25">
      <c r="A90" s="2">
        <v>44986</v>
      </c>
    </row>
    <row r="91" ht="11.25">
      <c r="A91" s="2">
        <v>45017</v>
      </c>
    </row>
    <row r="92" ht="11.25">
      <c r="A92" s="2">
        <v>45047</v>
      </c>
    </row>
    <row r="93" ht="11.25">
      <c r="A93" s="2">
        <v>45078</v>
      </c>
    </row>
    <row r="94" ht="11.25">
      <c r="A94" s="2">
        <v>45108</v>
      </c>
    </row>
    <row r="95" ht="11.25">
      <c r="A95" s="2">
        <v>45139</v>
      </c>
    </row>
    <row r="96" ht="11.25">
      <c r="A96" s="2">
        <v>45170</v>
      </c>
    </row>
    <row r="97" ht="11.25">
      <c r="A97" s="2">
        <v>45200</v>
      </c>
    </row>
    <row r="98" ht="11.25">
      <c r="A98" s="2">
        <v>45231</v>
      </c>
    </row>
    <row r="99" ht="11.25">
      <c r="A99" s="2">
        <v>45261</v>
      </c>
    </row>
    <row r="100" ht="11.25">
      <c r="A100" s="2">
        <v>45292</v>
      </c>
    </row>
    <row r="101" ht="11.25">
      <c r="A101" s="2">
        <v>45323</v>
      </c>
    </row>
    <row r="102" ht="11.25">
      <c r="A102" s="2">
        <v>45352</v>
      </c>
    </row>
    <row r="103" ht="11.25">
      <c r="A103" s="2">
        <v>45383</v>
      </c>
    </row>
    <row r="104" ht="11.25">
      <c r="A104" s="2">
        <v>45413</v>
      </c>
    </row>
    <row r="105" ht="11.25">
      <c r="A105" s="2">
        <v>45444</v>
      </c>
    </row>
    <row r="106" ht="11.25">
      <c r="A106" s="2">
        <v>45474</v>
      </c>
    </row>
    <row r="107" ht="11.25">
      <c r="A107" s="2">
        <v>45505</v>
      </c>
    </row>
    <row r="108" ht="11.25">
      <c r="A108" s="2">
        <v>45536</v>
      </c>
    </row>
    <row r="109" ht="11.25">
      <c r="A109" s="2">
        <v>45566</v>
      </c>
    </row>
    <row r="110" ht="11.25">
      <c r="A110" s="2">
        <v>45597</v>
      </c>
    </row>
    <row r="111" ht="11.25">
      <c r="A111" s="2">
        <v>45627</v>
      </c>
    </row>
    <row r="112" ht="11.25">
      <c r="A112" s="2">
        <v>45658</v>
      </c>
    </row>
    <row r="113" ht="11.25">
      <c r="A113" s="2">
        <v>45689</v>
      </c>
    </row>
    <row r="114" ht="11.25">
      <c r="A114" s="2">
        <v>45717</v>
      </c>
    </row>
    <row r="115" ht="11.25">
      <c r="A115" s="2">
        <v>45748</v>
      </c>
    </row>
    <row r="116" ht="11.25">
      <c r="A116" s="2">
        <v>45778</v>
      </c>
    </row>
    <row r="117" ht="11.25">
      <c r="A117" s="2">
        <v>45809</v>
      </c>
    </row>
    <row r="118" ht="11.25">
      <c r="A118" s="2">
        <v>45839</v>
      </c>
    </row>
    <row r="119" ht="11.25">
      <c r="A119" s="2">
        <v>45870</v>
      </c>
    </row>
    <row r="120" ht="11.25">
      <c r="A120" s="2">
        <v>45901</v>
      </c>
    </row>
    <row r="121" ht="11.25">
      <c r="A121" s="2">
        <v>45931</v>
      </c>
    </row>
    <row r="122" ht="11.25">
      <c r="A122" s="2">
        <v>45962</v>
      </c>
    </row>
    <row r="123" ht="11.25">
      <c r="A123" s="2">
        <v>45992</v>
      </c>
    </row>
    <row r="124" ht="11.25">
      <c r="A124" s="2">
        <v>46023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/>
  <dimension ref="A1:B5"/>
  <sheetViews>
    <sheetView zoomScalePageLayoutView="0" workbookViewId="0" topLeftCell="A1">
      <selection activeCell="B14" sqref="B14"/>
    </sheetView>
  </sheetViews>
  <sheetFormatPr defaultColWidth="9.33203125" defaultRowHeight="11.25"/>
  <cols>
    <col min="1" max="1" width="27.83203125" style="0" customWidth="1"/>
    <col min="2" max="2" width="44.66015625" style="0" bestFit="1" customWidth="1"/>
    <col min="3" max="3" width="10.16015625" style="0" bestFit="1" customWidth="1"/>
  </cols>
  <sheetData>
    <row r="1" spans="1:2" ht="20.25">
      <c r="A1" s="112">
        <v>45292</v>
      </c>
      <c r="B1" s="183" t="s">
        <v>25</v>
      </c>
    </row>
    <row r="2" spans="1:2" ht="20.25">
      <c r="A2" s="112">
        <v>45293</v>
      </c>
      <c r="B2" s="183"/>
    </row>
    <row r="3" spans="1:2" ht="20.25">
      <c r="A3" s="112">
        <v>45421</v>
      </c>
      <c r="B3" s="113" t="s">
        <v>26</v>
      </c>
    </row>
    <row r="4" spans="1:2" ht="20.25">
      <c r="A4" s="112">
        <v>45529</v>
      </c>
      <c r="B4" s="113" t="s">
        <v>27</v>
      </c>
    </row>
    <row r="5" spans="1:2" ht="20.25">
      <c r="A5" s="112">
        <v>45657</v>
      </c>
      <c r="B5" s="113" t="s">
        <v>28</v>
      </c>
    </row>
  </sheetData>
  <sheetProtection/>
  <mergeCells count="1"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rgb="FF92D050"/>
    <outlinePr summaryBelow="0" summaryRight="0"/>
  </sheetPr>
  <dimension ref="A1:BA77"/>
  <sheetViews>
    <sheetView showZeros="0" view="pageBreakPreview" zoomScale="90" zoomScaleSheetLayoutView="90" zoomScalePageLayoutView="0" workbookViewId="0" topLeftCell="A1">
      <pane ySplit="11" topLeftCell="A12" activePane="bottomLeft" state="frozen"/>
      <selection pane="topLeft" activeCell="O17" sqref="O17"/>
      <selection pane="bottomLeft" activeCell="AN7" sqref="AN7:AR8"/>
    </sheetView>
  </sheetViews>
  <sheetFormatPr defaultColWidth="10.16015625" defaultRowHeight="18" customHeight="1"/>
  <cols>
    <col min="1" max="1" width="3.16015625" style="1" customWidth="1"/>
    <col min="2" max="2" width="19" style="17" customWidth="1"/>
    <col min="3" max="3" width="7.5" style="48" customWidth="1"/>
    <col min="4" max="4" width="7.16015625" style="17" hidden="1" customWidth="1"/>
    <col min="5" max="5" width="26.16015625" style="48" customWidth="1"/>
    <col min="6" max="6" width="16.83203125" style="18" customWidth="1"/>
    <col min="7" max="7" width="12" style="6" hidden="1" customWidth="1"/>
    <col min="8" max="8" width="13.83203125" style="6" hidden="1" customWidth="1"/>
    <col min="9" max="37" width="4.16015625" style="6" customWidth="1"/>
    <col min="38" max="39" width="4.16015625" style="6" hidden="1" customWidth="1"/>
    <col min="40" max="40" width="10.83203125" style="6" customWidth="1"/>
    <col min="41" max="41" width="10.83203125" style="6" hidden="1" customWidth="1"/>
    <col min="42" max="42" width="20" style="6" customWidth="1"/>
    <col min="43" max="43" width="19.66015625" style="6" customWidth="1"/>
    <col min="44" max="44" width="8.33203125" style="6" customWidth="1"/>
    <col min="45" max="45" width="27.66015625" style="12" bestFit="1" customWidth="1"/>
    <col min="46" max="46" width="27.16015625" style="0" customWidth="1"/>
    <col min="47" max="51" width="5.33203125" style="0" customWidth="1"/>
    <col min="52" max="52" width="10.16015625" style="0" customWidth="1"/>
    <col min="53" max="53" width="0" style="0" hidden="1" customWidth="1"/>
  </cols>
  <sheetData>
    <row r="1" spans="1:47" ht="18" customHeight="1" thickBot="1">
      <c r="A1" s="13"/>
      <c r="Q1" s="234">
        <v>45352</v>
      </c>
      <c r="R1" s="235"/>
      <c r="S1" s="235"/>
      <c r="T1" s="235"/>
      <c r="U1" s="235"/>
      <c r="V1" s="235"/>
      <c r="W1" s="236"/>
      <c r="AQ1" s="171"/>
      <c r="AR1" s="299"/>
      <c r="AS1" s="299"/>
      <c r="AT1" s="170"/>
      <c r="AU1" s="6"/>
    </row>
    <row r="2" spans="1:47" ht="18" customHeight="1">
      <c r="A2" s="13"/>
      <c r="Q2" s="166"/>
      <c r="R2" s="166"/>
      <c r="S2" s="166"/>
      <c r="T2" s="166"/>
      <c r="U2" s="166"/>
      <c r="V2" s="166"/>
      <c r="W2" s="166"/>
      <c r="AQ2" s="168"/>
      <c r="AR2" s="299"/>
      <c r="AS2" s="299"/>
      <c r="AT2" s="170"/>
      <c r="AU2" s="6"/>
    </row>
    <row r="3" spans="44:47" ht="18" customHeight="1">
      <c r="AR3" s="299"/>
      <c r="AS3" s="299"/>
      <c r="AT3" s="170"/>
      <c r="AU3" s="6"/>
    </row>
    <row r="4" spans="2:53" ht="18" customHeight="1"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Q4" s="167"/>
      <c r="AR4" s="298"/>
      <c r="AS4" s="298"/>
      <c r="AT4" s="170"/>
      <c r="AU4" s="6"/>
      <c r="BA4" s="2">
        <f>J8</f>
        <v>45352</v>
      </c>
    </row>
    <row r="5" spans="2:53" ht="18" customHeight="1" hidden="1">
      <c r="B5" s="19"/>
      <c r="C5" s="49"/>
      <c r="D5" s="16"/>
      <c r="E5" s="49"/>
      <c r="F5" s="16"/>
      <c r="G5" s="15"/>
      <c r="H5" s="15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5"/>
      <c r="AO5" s="157"/>
      <c r="AP5" s="100"/>
      <c r="AQ5" s="115"/>
      <c r="AR5" s="15"/>
      <c r="AS5" s="169"/>
      <c r="AT5" s="169"/>
      <c r="BA5" s="2"/>
    </row>
    <row r="6" spans="2:53" ht="18" customHeight="1">
      <c r="B6" s="60"/>
      <c r="C6" s="49"/>
      <c r="D6" s="60"/>
      <c r="E6" s="49"/>
      <c r="F6" s="60"/>
      <c r="G6" s="60"/>
      <c r="H6" s="60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60"/>
      <c r="AO6" s="157"/>
      <c r="AP6" s="100"/>
      <c r="AQ6" s="115"/>
      <c r="AR6" s="60"/>
      <c r="AS6" s="300"/>
      <c r="AT6" s="300"/>
      <c r="BA6" s="2"/>
    </row>
    <row r="7" spans="2:46" ht="18" customHeight="1">
      <c r="B7" s="243" t="s">
        <v>3</v>
      </c>
      <c r="C7" s="212"/>
      <c r="D7" s="219"/>
      <c r="E7" s="212"/>
      <c r="F7" s="244"/>
      <c r="G7" s="218"/>
      <c r="H7" s="218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86"/>
      <c r="AO7" s="286"/>
      <c r="AP7" s="286"/>
      <c r="AQ7" s="286"/>
      <c r="AR7" s="286"/>
      <c r="AS7" s="300"/>
      <c r="AT7" s="300"/>
    </row>
    <row r="8" spans="2:46" ht="18" customHeight="1">
      <c r="B8" s="243"/>
      <c r="C8" s="212"/>
      <c r="D8" s="219"/>
      <c r="E8" s="212"/>
      <c r="F8" s="244"/>
      <c r="G8" s="218"/>
      <c r="H8" s="218"/>
      <c r="I8" s="103"/>
      <c r="J8" s="231">
        <f>Q1</f>
        <v>45352</v>
      </c>
      <c r="K8" s="231"/>
      <c r="L8" s="231"/>
      <c r="M8" s="231"/>
      <c r="N8" s="231"/>
      <c r="O8" s="231"/>
      <c r="P8" s="231"/>
      <c r="Q8" s="231"/>
      <c r="R8" s="231"/>
      <c r="S8" s="246" t="s">
        <v>0</v>
      </c>
      <c r="T8" s="246"/>
      <c r="U8" s="246"/>
      <c r="V8" s="79"/>
      <c r="W8" s="246" t="s">
        <v>1</v>
      </c>
      <c r="X8" s="246"/>
      <c r="Y8" s="105">
        <f>DAY(_XLL.КОНМЕСЯЦА(J8,0))</f>
        <v>31</v>
      </c>
      <c r="Z8" s="103"/>
      <c r="AA8" s="246" t="s">
        <v>2</v>
      </c>
      <c r="AB8" s="246"/>
      <c r="AC8" s="246"/>
      <c r="AD8" s="246">
        <f>ROWS(B12:B77)</f>
        <v>66</v>
      </c>
      <c r="AE8" s="246"/>
      <c r="AF8" s="233"/>
      <c r="AG8" s="233"/>
      <c r="AH8" s="80"/>
      <c r="AI8" s="81"/>
      <c r="AJ8" s="81"/>
      <c r="AK8" s="81"/>
      <c r="AL8" s="81"/>
      <c r="AM8" s="81"/>
      <c r="AN8" s="286"/>
      <c r="AO8" s="286"/>
      <c r="AP8" s="286"/>
      <c r="AQ8" s="286"/>
      <c r="AR8" s="286"/>
      <c r="AS8" s="300"/>
      <c r="AT8" s="300"/>
    </row>
    <row r="9" spans="2:46" s="1" customFormat="1" ht="18" customHeight="1">
      <c r="B9" s="238" t="s">
        <v>21</v>
      </c>
      <c r="C9" s="239" t="s">
        <v>4</v>
      </c>
      <c r="D9" s="239" t="s">
        <v>5</v>
      </c>
      <c r="E9" s="212" t="s">
        <v>6</v>
      </c>
      <c r="F9" s="212" t="s">
        <v>7</v>
      </c>
      <c r="G9" s="245" t="s">
        <v>8</v>
      </c>
      <c r="H9" s="82" t="s">
        <v>9</v>
      </c>
      <c r="I9" s="232">
        <f>$Q$1+0</f>
        <v>45352</v>
      </c>
      <c r="J9" s="232">
        <f aca="true" t="shared" si="0" ref="J9:AM9">IF(ISERR(I9+1),"",IF(I9+1&lt;=_XLL.КОНМЕСЯЦА($Q$1,0),I9+1,""))</f>
        <v>45353</v>
      </c>
      <c r="K9" s="232">
        <f t="shared" si="0"/>
        <v>45354</v>
      </c>
      <c r="L9" s="232">
        <f t="shared" si="0"/>
        <v>45355</v>
      </c>
      <c r="M9" s="232">
        <f t="shared" si="0"/>
        <v>45356</v>
      </c>
      <c r="N9" s="232">
        <f>IF(ISERR(M9+1),"",IF(M9+1&lt;=_XLL.КОНМЕСЯЦА($Q$1,0),M9+1,""))</f>
        <v>45357</v>
      </c>
      <c r="O9" s="232">
        <f t="shared" si="0"/>
        <v>45358</v>
      </c>
      <c r="P9" s="232">
        <f t="shared" si="0"/>
        <v>45359</v>
      </c>
      <c r="Q9" s="232">
        <f t="shared" si="0"/>
        <v>45360</v>
      </c>
      <c r="R9" s="232">
        <f t="shared" si="0"/>
        <v>45361</v>
      </c>
      <c r="S9" s="232">
        <f t="shared" si="0"/>
        <v>45362</v>
      </c>
      <c r="T9" s="232">
        <f t="shared" si="0"/>
        <v>45363</v>
      </c>
      <c r="U9" s="232">
        <f t="shared" si="0"/>
        <v>45364</v>
      </c>
      <c r="V9" s="232">
        <f t="shared" si="0"/>
        <v>45365</v>
      </c>
      <c r="W9" s="232">
        <f t="shared" si="0"/>
        <v>45366</v>
      </c>
      <c r="X9" s="232">
        <f t="shared" si="0"/>
        <v>45367</v>
      </c>
      <c r="Y9" s="232">
        <f t="shared" si="0"/>
        <v>45368</v>
      </c>
      <c r="Z9" s="232">
        <f t="shared" si="0"/>
        <v>45369</v>
      </c>
      <c r="AA9" s="232">
        <f t="shared" si="0"/>
        <v>45370</v>
      </c>
      <c r="AB9" s="232">
        <f t="shared" si="0"/>
        <v>45371</v>
      </c>
      <c r="AC9" s="232">
        <f t="shared" si="0"/>
        <v>45372</v>
      </c>
      <c r="AD9" s="232">
        <f t="shared" si="0"/>
        <v>45373</v>
      </c>
      <c r="AE9" s="232">
        <f t="shared" si="0"/>
        <v>45374</v>
      </c>
      <c r="AF9" s="232">
        <f t="shared" si="0"/>
        <v>45375</v>
      </c>
      <c r="AG9" s="232">
        <f t="shared" si="0"/>
        <v>45376</v>
      </c>
      <c r="AH9" s="232">
        <f t="shared" si="0"/>
        <v>45377</v>
      </c>
      <c r="AI9" s="232">
        <f t="shared" si="0"/>
        <v>45378</v>
      </c>
      <c r="AJ9" s="232">
        <f t="shared" si="0"/>
        <v>45379</v>
      </c>
      <c r="AK9" s="232">
        <f t="shared" si="0"/>
        <v>45380</v>
      </c>
      <c r="AL9" s="232">
        <f t="shared" si="0"/>
        <v>45381</v>
      </c>
      <c r="AM9" s="241">
        <f t="shared" si="0"/>
        <v>45382</v>
      </c>
      <c r="AN9" s="285" t="s">
        <v>10</v>
      </c>
      <c r="AO9" s="284" t="s">
        <v>11</v>
      </c>
      <c r="AP9" s="287" t="s">
        <v>24</v>
      </c>
      <c r="AQ9" s="288"/>
      <c r="AR9" s="282"/>
      <c r="AS9" s="300"/>
      <c r="AT9" s="300"/>
    </row>
    <row r="10" spans="2:46" ht="18" customHeight="1">
      <c r="B10" s="238"/>
      <c r="C10" s="239"/>
      <c r="D10" s="239"/>
      <c r="E10" s="212"/>
      <c r="F10" s="212"/>
      <c r="G10" s="245"/>
      <c r="H10" s="93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42"/>
      <c r="AN10" s="285"/>
      <c r="AO10" s="284"/>
      <c r="AP10" s="84" t="s">
        <v>22</v>
      </c>
      <c r="AQ10" s="106" t="s">
        <v>23</v>
      </c>
      <c r="AR10" s="282"/>
      <c r="AS10" s="300"/>
      <c r="AT10" s="300"/>
    </row>
    <row r="11" spans="2:46" ht="0.75" customHeight="1" thickBot="1">
      <c r="B11" s="68"/>
      <c r="C11" s="92"/>
      <c r="D11" s="69"/>
      <c r="E11" s="70"/>
      <c r="F11" s="70"/>
      <c r="G11" s="71"/>
      <c r="H11" s="72"/>
      <c r="I11" s="107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4"/>
      <c r="AM11" s="75"/>
      <c r="AN11" s="76"/>
      <c r="AO11" s="76"/>
      <c r="AP11" s="77"/>
      <c r="AQ11" s="114"/>
      <c r="AR11" s="78"/>
      <c r="AT11" s="8"/>
    </row>
    <row r="12" spans="2:47" ht="18" customHeight="1">
      <c r="B12" s="94"/>
      <c r="C12" s="202"/>
      <c r="D12" s="206"/>
      <c r="E12" s="209" t="s">
        <v>30</v>
      </c>
      <c r="F12" s="220" t="s">
        <v>31</v>
      </c>
      <c r="G12" s="230"/>
      <c r="H12" s="9"/>
      <c r="I12" s="32">
        <v>1</v>
      </c>
      <c r="J12" s="33">
        <v>2</v>
      </c>
      <c r="K12" s="33" t="s">
        <v>20</v>
      </c>
      <c r="L12" s="33" t="s">
        <v>20</v>
      </c>
      <c r="M12" s="50">
        <v>1</v>
      </c>
      <c r="N12" s="33">
        <v>2</v>
      </c>
      <c r="O12" s="33" t="s">
        <v>20</v>
      </c>
      <c r="P12" s="51" t="s">
        <v>20</v>
      </c>
      <c r="Q12" s="34">
        <v>1</v>
      </c>
      <c r="R12" s="34">
        <v>2</v>
      </c>
      <c r="S12" s="98" t="s">
        <v>20</v>
      </c>
      <c r="T12" s="34" t="s">
        <v>20</v>
      </c>
      <c r="U12" s="34">
        <v>1</v>
      </c>
      <c r="V12" s="87">
        <v>2</v>
      </c>
      <c r="W12" s="42" t="s">
        <v>20</v>
      </c>
      <c r="X12" s="34" t="s">
        <v>20</v>
      </c>
      <c r="Y12" s="34">
        <v>1</v>
      </c>
      <c r="Z12" s="34">
        <v>2</v>
      </c>
      <c r="AA12" s="34" t="s">
        <v>20</v>
      </c>
      <c r="AB12" s="34" t="s">
        <v>20</v>
      </c>
      <c r="AC12" s="34">
        <v>1</v>
      </c>
      <c r="AD12" s="34">
        <v>2</v>
      </c>
      <c r="AE12" s="34" t="s">
        <v>20</v>
      </c>
      <c r="AF12" s="34" t="s">
        <v>20</v>
      </c>
      <c r="AG12" s="34">
        <v>1</v>
      </c>
      <c r="AH12" s="34">
        <v>2</v>
      </c>
      <c r="AI12" s="34" t="s">
        <v>20</v>
      </c>
      <c r="AJ12" s="34" t="s">
        <v>20</v>
      </c>
      <c r="AK12" s="34">
        <v>1</v>
      </c>
      <c r="AL12" s="36" t="s">
        <v>20</v>
      </c>
      <c r="AM12" s="37" t="s">
        <v>20</v>
      </c>
      <c r="AN12" s="251">
        <f>COUNTIF(I12:AM12,"&lt;&gt;В")-_xlfn.COUNTIFS(I12:AM12,"&lt;&gt;В",I14:AM14,"&lt;&gt;")</f>
        <v>8</v>
      </c>
      <c r="AO12" s="251"/>
      <c r="AP12" s="281"/>
      <c r="AQ12" s="283"/>
      <c r="AR12" s="301"/>
      <c r="AS12" s="307"/>
      <c r="AT12" s="297" t="s">
        <v>31</v>
      </c>
      <c r="AU12" s="290"/>
    </row>
    <row r="13" spans="2:47" ht="18" customHeight="1" hidden="1">
      <c r="B13" s="31"/>
      <c r="C13" s="203"/>
      <c r="D13" s="207"/>
      <c r="E13" s="210"/>
      <c r="F13" s="221"/>
      <c r="G13" s="226"/>
      <c r="H13" s="10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44"/>
      <c r="W13" s="43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>
        <v>7</v>
      </c>
      <c r="AM13" s="44"/>
      <c r="AN13" s="252"/>
      <c r="AO13" s="268"/>
      <c r="AP13" s="249"/>
      <c r="AQ13" s="266"/>
      <c r="AR13" s="302"/>
      <c r="AS13" s="307"/>
      <c r="AT13" s="297"/>
      <c r="AU13" s="290"/>
    </row>
    <row r="14" spans="2:47" ht="18.75" customHeight="1" thickBot="1">
      <c r="B14" s="101"/>
      <c r="C14" s="204"/>
      <c r="D14" s="208"/>
      <c r="E14" s="211"/>
      <c r="F14" s="222"/>
      <c r="G14" s="228"/>
      <c r="H14" s="86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102"/>
      <c r="W14" s="39"/>
      <c r="X14" s="40"/>
      <c r="Y14" s="40" t="s">
        <v>19</v>
      </c>
      <c r="Z14" s="40" t="s">
        <v>19</v>
      </c>
      <c r="AA14" s="40" t="s">
        <v>19</v>
      </c>
      <c r="AB14" s="40" t="s">
        <v>19</v>
      </c>
      <c r="AC14" s="40" t="s">
        <v>19</v>
      </c>
      <c r="AD14" s="40" t="s">
        <v>19</v>
      </c>
      <c r="AE14" s="40" t="s">
        <v>19</v>
      </c>
      <c r="AF14" s="40" t="s">
        <v>19</v>
      </c>
      <c r="AG14" s="40" t="s">
        <v>19</v>
      </c>
      <c r="AH14" s="40" t="s">
        <v>19</v>
      </c>
      <c r="AI14" s="40" t="s">
        <v>19</v>
      </c>
      <c r="AJ14" s="40" t="s">
        <v>19</v>
      </c>
      <c r="AK14" s="40" t="s">
        <v>19</v>
      </c>
      <c r="AL14" s="40" t="s">
        <v>19</v>
      </c>
      <c r="AM14" s="41"/>
      <c r="AN14" s="253"/>
      <c r="AO14" s="269"/>
      <c r="AP14" s="250"/>
      <c r="AQ14" s="267"/>
      <c r="AR14" s="303"/>
      <c r="AS14" s="307"/>
      <c r="AT14" s="297"/>
      <c r="AU14" s="290"/>
    </row>
    <row r="15" spans="2:46" ht="18" customHeight="1">
      <c r="B15" s="94"/>
      <c r="C15" s="202"/>
      <c r="D15" s="206"/>
      <c r="E15" s="209" t="s">
        <v>32</v>
      </c>
      <c r="F15" s="220" t="s">
        <v>43</v>
      </c>
      <c r="G15" s="230"/>
      <c r="H15" s="20"/>
      <c r="I15" s="90">
        <v>2</v>
      </c>
      <c r="J15" s="50" t="s">
        <v>20</v>
      </c>
      <c r="K15" s="50" t="s">
        <v>20</v>
      </c>
      <c r="L15" s="50">
        <v>1</v>
      </c>
      <c r="M15" s="50">
        <v>2</v>
      </c>
      <c r="N15" s="50" t="s">
        <v>20</v>
      </c>
      <c r="O15" s="50" t="s">
        <v>20</v>
      </c>
      <c r="P15" s="50">
        <v>1</v>
      </c>
      <c r="Q15" s="50">
        <v>2</v>
      </c>
      <c r="R15" s="50" t="s">
        <v>20</v>
      </c>
      <c r="S15" s="50" t="s">
        <v>20</v>
      </c>
      <c r="T15" s="50">
        <v>1</v>
      </c>
      <c r="U15" s="50">
        <v>2</v>
      </c>
      <c r="V15" s="159" t="s">
        <v>20</v>
      </c>
      <c r="W15" s="89" t="s">
        <v>20</v>
      </c>
      <c r="X15" s="51">
        <v>1</v>
      </c>
      <c r="Y15" s="34">
        <v>2</v>
      </c>
      <c r="Z15" s="51" t="s">
        <v>20</v>
      </c>
      <c r="AA15" s="51" t="s">
        <v>20</v>
      </c>
      <c r="AB15" s="34">
        <v>1</v>
      </c>
      <c r="AC15" s="51">
        <v>2</v>
      </c>
      <c r="AD15" s="34" t="s">
        <v>20</v>
      </c>
      <c r="AE15" s="51" t="s">
        <v>20</v>
      </c>
      <c r="AF15" s="51">
        <v>1</v>
      </c>
      <c r="AG15" s="34">
        <v>2</v>
      </c>
      <c r="AH15" s="34" t="s">
        <v>20</v>
      </c>
      <c r="AI15" s="51" t="s">
        <v>20</v>
      </c>
      <c r="AJ15" s="51">
        <v>1</v>
      </c>
      <c r="AK15" s="51">
        <v>2</v>
      </c>
      <c r="AL15" s="99" t="s">
        <v>20</v>
      </c>
      <c r="AM15" s="163" t="s">
        <v>20</v>
      </c>
      <c r="AN15" s="251">
        <f>COUNTIF(I15:AM15,"&lt;&gt;В")-_xlfn.COUNTIFS(I15:AM15,"&lt;&gt;В",I17:AM17,"&lt;&gt;")</f>
        <v>15</v>
      </c>
      <c r="AO15" s="151"/>
      <c r="AP15" s="248"/>
      <c r="AQ15" s="265"/>
      <c r="AR15" s="184"/>
      <c r="AS15" s="191"/>
      <c r="AT15" s="309" t="s">
        <v>43</v>
      </c>
    </row>
    <row r="16" spans="2:46" ht="18" customHeight="1" hidden="1">
      <c r="B16" s="31"/>
      <c r="C16" s="203"/>
      <c r="D16" s="207"/>
      <c r="E16" s="210"/>
      <c r="F16" s="221"/>
      <c r="G16" s="226"/>
      <c r="H16" s="21"/>
      <c r="I16" s="57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108"/>
      <c r="W16" s="43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>
        <v>0</v>
      </c>
      <c r="AM16" s="44"/>
      <c r="AN16" s="252"/>
      <c r="AO16" s="151"/>
      <c r="AP16" s="249"/>
      <c r="AQ16" s="266"/>
      <c r="AR16" s="185"/>
      <c r="AS16" s="192"/>
      <c r="AT16" s="309"/>
    </row>
    <row r="17" spans="2:46" ht="18" customHeight="1" thickBot="1">
      <c r="B17" s="101"/>
      <c r="C17" s="204"/>
      <c r="D17" s="208"/>
      <c r="E17" s="211"/>
      <c r="F17" s="222"/>
      <c r="G17" s="228"/>
      <c r="H17" s="53"/>
      <c r="I17" s="58"/>
      <c r="J17" s="59"/>
      <c r="K17" s="59"/>
      <c r="L17" s="59"/>
      <c r="M17" s="160"/>
      <c r="N17" s="59"/>
      <c r="O17" s="59"/>
      <c r="P17" s="59"/>
      <c r="Q17" s="59"/>
      <c r="R17" s="59"/>
      <c r="S17" s="59"/>
      <c r="T17" s="59"/>
      <c r="U17" s="59"/>
      <c r="V17" s="109"/>
      <c r="W17" s="39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59"/>
      <c r="AK17" s="59"/>
      <c r="AL17" s="59"/>
      <c r="AM17" s="109"/>
      <c r="AN17" s="253"/>
      <c r="AO17" s="151"/>
      <c r="AP17" s="250"/>
      <c r="AQ17" s="267"/>
      <c r="AR17" s="186"/>
      <c r="AS17" s="193"/>
      <c r="AT17" s="309"/>
    </row>
    <row r="18" spans="2:46" ht="18" customHeight="1">
      <c r="B18" s="94"/>
      <c r="C18" s="202"/>
      <c r="D18" s="216"/>
      <c r="E18" s="209" t="s">
        <v>33</v>
      </c>
      <c r="F18" s="220" t="s">
        <v>44</v>
      </c>
      <c r="G18" s="230"/>
      <c r="H18" s="20"/>
      <c r="I18" s="56" t="s">
        <v>20</v>
      </c>
      <c r="J18" s="46">
        <v>1</v>
      </c>
      <c r="K18" s="46">
        <v>2</v>
      </c>
      <c r="L18" s="46" t="s">
        <v>20</v>
      </c>
      <c r="M18" s="46" t="s">
        <v>20</v>
      </c>
      <c r="N18" s="46">
        <v>1</v>
      </c>
      <c r="O18" s="46">
        <v>2</v>
      </c>
      <c r="P18" s="46" t="s">
        <v>20</v>
      </c>
      <c r="Q18" s="46" t="s">
        <v>20</v>
      </c>
      <c r="R18" s="46">
        <v>1</v>
      </c>
      <c r="S18" s="52">
        <v>2</v>
      </c>
      <c r="T18" s="52" t="s">
        <v>20</v>
      </c>
      <c r="U18" s="52" t="s">
        <v>20</v>
      </c>
      <c r="V18" s="95">
        <v>1</v>
      </c>
      <c r="W18" s="89">
        <v>2</v>
      </c>
      <c r="X18" s="51" t="s">
        <v>20</v>
      </c>
      <c r="Y18" s="51" t="s">
        <v>20</v>
      </c>
      <c r="Z18" s="51">
        <v>1</v>
      </c>
      <c r="AA18" s="51">
        <v>2</v>
      </c>
      <c r="AB18" s="51" t="s">
        <v>20</v>
      </c>
      <c r="AC18" s="34" t="s">
        <v>20</v>
      </c>
      <c r="AD18" s="34">
        <v>1</v>
      </c>
      <c r="AE18" s="34">
        <v>2</v>
      </c>
      <c r="AF18" s="34" t="s">
        <v>20</v>
      </c>
      <c r="AG18" s="51" t="s">
        <v>20</v>
      </c>
      <c r="AH18" s="34">
        <v>1</v>
      </c>
      <c r="AI18" s="51">
        <v>2</v>
      </c>
      <c r="AJ18" s="34" t="s">
        <v>20</v>
      </c>
      <c r="AK18" s="34" t="s">
        <v>20</v>
      </c>
      <c r="AL18" s="110" t="s">
        <v>20</v>
      </c>
      <c r="AM18" s="111" t="s">
        <v>20</v>
      </c>
      <c r="AN18" s="251">
        <f>COUNTIF(I18:AM18,"&lt;&gt;В")-_xlfn.COUNTIFS(I18:AM18,"&lt;&gt;В",I20:AM20,"&lt;&gt;")</f>
        <v>14</v>
      </c>
      <c r="AO18" s="154"/>
      <c r="AP18" s="289"/>
      <c r="AQ18" s="265"/>
      <c r="AR18" s="184"/>
      <c r="AS18" s="308"/>
      <c r="AT18" s="297" t="s">
        <v>44</v>
      </c>
    </row>
    <row r="19" spans="2:46" ht="18" customHeight="1" hidden="1">
      <c r="B19" s="31"/>
      <c r="C19" s="203"/>
      <c r="D19" s="205"/>
      <c r="E19" s="210"/>
      <c r="F19" s="221"/>
      <c r="G19" s="226"/>
      <c r="H19" s="21"/>
      <c r="I19" s="57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108"/>
      <c r="W19" s="57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108"/>
      <c r="AN19" s="252"/>
      <c r="AO19" s="152"/>
      <c r="AP19" s="249"/>
      <c r="AQ19" s="266"/>
      <c r="AR19" s="185"/>
      <c r="AS19" s="308"/>
      <c r="AT19" s="297"/>
    </row>
    <row r="20" spans="2:46" ht="18" customHeight="1" thickBot="1">
      <c r="B20" s="101"/>
      <c r="C20" s="204"/>
      <c r="D20" s="217"/>
      <c r="E20" s="211"/>
      <c r="F20" s="222"/>
      <c r="G20" s="228"/>
      <c r="H20" s="53"/>
      <c r="I20" s="58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109"/>
      <c r="W20" s="58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109"/>
      <c r="AN20" s="253"/>
      <c r="AO20" s="155"/>
      <c r="AP20" s="250"/>
      <c r="AQ20" s="267"/>
      <c r="AR20" s="186"/>
      <c r="AS20" s="308"/>
      <c r="AT20" s="297"/>
    </row>
    <row r="21" spans="2:46" ht="18" customHeight="1">
      <c r="B21" s="94"/>
      <c r="C21" s="202"/>
      <c r="D21" s="206"/>
      <c r="E21" s="209" t="s">
        <v>34</v>
      </c>
      <c r="F21" s="220" t="s">
        <v>45</v>
      </c>
      <c r="G21" s="230"/>
      <c r="H21" s="9"/>
      <c r="I21" s="32" t="s">
        <v>20</v>
      </c>
      <c r="J21" s="33" t="s">
        <v>20</v>
      </c>
      <c r="K21" s="33">
        <v>1</v>
      </c>
      <c r="L21" s="33">
        <v>2</v>
      </c>
      <c r="M21" s="50" t="s">
        <v>20</v>
      </c>
      <c r="N21" s="33" t="s">
        <v>20</v>
      </c>
      <c r="O21" s="33">
        <v>1</v>
      </c>
      <c r="P21" s="51">
        <v>2</v>
      </c>
      <c r="Q21" s="34" t="s">
        <v>20</v>
      </c>
      <c r="R21" s="34" t="s">
        <v>20</v>
      </c>
      <c r="S21" s="98">
        <v>1</v>
      </c>
      <c r="T21" s="34">
        <v>2</v>
      </c>
      <c r="U21" s="34" t="s">
        <v>20</v>
      </c>
      <c r="V21" s="87" t="s">
        <v>20</v>
      </c>
      <c r="W21" s="42">
        <v>1</v>
      </c>
      <c r="X21" s="34">
        <v>2</v>
      </c>
      <c r="Y21" s="34" t="s">
        <v>20</v>
      </c>
      <c r="Z21" s="34" t="s">
        <v>20</v>
      </c>
      <c r="AA21" s="34">
        <v>1</v>
      </c>
      <c r="AB21" s="34">
        <v>2</v>
      </c>
      <c r="AC21" s="34" t="s">
        <v>20</v>
      </c>
      <c r="AD21" s="34" t="s">
        <v>20</v>
      </c>
      <c r="AE21" s="34">
        <v>1</v>
      </c>
      <c r="AF21" s="34">
        <v>2</v>
      </c>
      <c r="AG21" s="34" t="s">
        <v>20</v>
      </c>
      <c r="AH21" s="34" t="s">
        <v>20</v>
      </c>
      <c r="AI21" s="34">
        <v>1</v>
      </c>
      <c r="AJ21" s="34">
        <v>2</v>
      </c>
      <c r="AK21" s="34" t="s">
        <v>20</v>
      </c>
      <c r="AL21" s="36" t="s">
        <v>20</v>
      </c>
      <c r="AM21" s="37" t="s">
        <v>20</v>
      </c>
      <c r="AN21" s="251">
        <f>COUNTIF(I21:AM21,"&lt;&gt;В")-_xlfn.COUNTIFS(I21:AM21,"&lt;&gt;В",I23:AM23,"&lt;&gt;")</f>
        <v>14</v>
      </c>
      <c r="AO21" s="153"/>
      <c r="AP21" s="248"/>
      <c r="AQ21" s="265"/>
      <c r="AR21" s="184"/>
      <c r="AS21" s="187"/>
      <c r="AT21" s="297" t="s">
        <v>45</v>
      </c>
    </row>
    <row r="22" spans="2:46" ht="18" customHeight="1" hidden="1">
      <c r="B22" s="31"/>
      <c r="C22" s="203"/>
      <c r="D22" s="207"/>
      <c r="E22" s="210"/>
      <c r="F22" s="221"/>
      <c r="G22" s="226"/>
      <c r="H22" s="10"/>
      <c r="I22" s="43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44"/>
      <c r="W22" s="43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44"/>
      <c r="AN22" s="252"/>
      <c r="AO22" s="152"/>
      <c r="AP22" s="249"/>
      <c r="AQ22" s="266"/>
      <c r="AR22" s="185"/>
      <c r="AS22" s="188"/>
      <c r="AT22" s="297"/>
    </row>
    <row r="23" spans="2:46" ht="18" customHeight="1" thickBot="1">
      <c r="B23" s="101"/>
      <c r="C23" s="204"/>
      <c r="D23" s="208"/>
      <c r="E23" s="211"/>
      <c r="F23" s="222"/>
      <c r="G23" s="228"/>
      <c r="H23" s="86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1"/>
      <c r="W23" s="39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1"/>
      <c r="AN23" s="253"/>
      <c r="AO23" s="155"/>
      <c r="AP23" s="250"/>
      <c r="AQ23" s="267"/>
      <c r="AR23" s="186"/>
      <c r="AS23" s="189"/>
      <c r="AT23" s="297"/>
    </row>
    <row r="24" spans="2:46" ht="18" customHeight="1">
      <c r="B24" s="94"/>
      <c r="C24" s="202"/>
      <c r="D24" s="216"/>
      <c r="E24" s="209" t="s">
        <v>35</v>
      </c>
      <c r="F24" s="220" t="s">
        <v>31</v>
      </c>
      <c r="G24" s="230"/>
      <c r="H24" s="9"/>
      <c r="I24" s="32">
        <v>1</v>
      </c>
      <c r="J24" s="33">
        <v>2</v>
      </c>
      <c r="K24" s="33" t="s">
        <v>20</v>
      </c>
      <c r="L24" s="33" t="s">
        <v>20</v>
      </c>
      <c r="M24" s="33">
        <v>1</v>
      </c>
      <c r="N24" s="34">
        <v>2</v>
      </c>
      <c r="O24" s="34" t="s">
        <v>20</v>
      </c>
      <c r="P24" s="34" t="s">
        <v>20</v>
      </c>
      <c r="Q24" s="34">
        <v>1</v>
      </c>
      <c r="R24" s="34">
        <v>2</v>
      </c>
      <c r="S24" s="35" t="s">
        <v>20</v>
      </c>
      <c r="T24" s="34" t="s">
        <v>20</v>
      </c>
      <c r="U24" s="34">
        <v>1</v>
      </c>
      <c r="V24" s="87">
        <v>2</v>
      </c>
      <c r="W24" s="42" t="s">
        <v>20</v>
      </c>
      <c r="X24" s="34" t="s">
        <v>20</v>
      </c>
      <c r="Y24" s="34">
        <v>1</v>
      </c>
      <c r="Z24" s="34">
        <v>2</v>
      </c>
      <c r="AA24" s="34" t="s">
        <v>20</v>
      </c>
      <c r="AB24" s="34" t="s">
        <v>20</v>
      </c>
      <c r="AC24" s="51">
        <v>1</v>
      </c>
      <c r="AD24" s="34">
        <v>2</v>
      </c>
      <c r="AE24" s="34" t="s">
        <v>20</v>
      </c>
      <c r="AF24" s="34" t="s">
        <v>20</v>
      </c>
      <c r="AG24" s="34">
        <v>1</v>
      </c>
      <c r="AH24" s="34">
        <v>2</v>
      </c>
      <c r="AI24" s="34" t="s">
        <v>20</v>
      </c>
      <c r="AJ24" s="34" t="s">
        <v>20</v>
      </c>
      <c r="AK24" s="34">
        <v>1</v>
      </c>
      <c r="AL24" s="36" t="s">
        <v>20</v>
      </c>
      <c r="AM24" s="37" t="s">
        <v>20</v>
      </c>
      <c r="AN24" s="251">
        <f>COUNTIF(I24:AM24,"&lt;&gt;В")-_xlfn.COUNTIFS(I24:AM24,"&lt;&gt;В",I26:AM26,"&lt;&gt;")</f>
        <v>15</v>
      </c>
      <c r="AO24" s="153"/>
      <c r="AP24" s="248"/>
      <c r="AQ24" s="265"/>
      <c r="AR24" s="184"/>
      <c r="AS24" s="187"/>
      <c r="AT24" s="297" t="s">
        <v>31</v>
      </c>
    </row>
    <row r="25" spans="2:46" ht="18" customHeight="1" hidden="1">
      <c r="B25" s="31"/>
      <c r="C25" s="203"/>
      <c r="D25" s="205"/>
      <c r="E25" s="210"/>
      <c r="F25" s="221"/>
      <c r="G25" s="226"/>
      <c r="H25" s="10"/>
      <c r="I25" s="43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44"/>
      <c r="W25" s="43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>
        <v>7</v>
      </c>
      <c r="AM25" s="44"/>
      <c r="AN25" s="252"/>
      <c r="AO25" s="152"/>
      <c r="AP25" s="249"/>
      <c r="AQ25" s="266"/>
      <c r="AR25" s="185"/>
      <c r="AS25" s="188"/>
      <c r="AT25" s="297"/>
    </row>
    <row r="26" spans="2:46" ht="18" customHeight="1" thickBot="1">
      <c r="B26" s="101"/>
      <c r="C26" s="204"/>
      <c r="D26" s="217"/>
      <c r="E26" s="211"/>
      <c r="F26" s="222"/>
      <c r="G26" s="228"/>
      <c r="H26" s="86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1"/>
      <c r="W26" s="39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1"/>
      <c r="AN26" s="253"/>
      <c r="AO26" s="156"/>
      <c r="AP26" s="250"/>
      <c r="AQ26" s="267"/>
      <c r="AR26" s="186"/>
      <c r="AS26" s="189"/>
      <c r="AT26" s="297"/>
    </row>
    <row r="27" spans="2:46" ht="18" customHeight="1">
      <c r="B27" s="94"/>
      <c r="C27" s="202"/>
      <c r="D27" s="237"/>
      <c r="E27" s="209" t="s">
        <v>36</v>
      </c>
      <c r="F27" s="220" t="s">
        <v>43</v>
      </c>
      <c r="G27" s="230"/>
      <c r="H27" s="9"/>
      <c r="I27" s="32">
        <v>2</v>
      </c>
      <c r="J27" s="33" t="s">
        <v>20</v>
      </c>
      <c r="K27" s="33" t="s">
        <v>20</v>
      </c>
      <c r="L27" s="33">
        <v>1</v>
      </c>
      <c r="M27" s="33">
        <v>2</v>
      </c>
      <c r="N27" s="34" t="s">
        <v>20</v>
      </c>
      <c r="O27" s="34" t="s">
        <v>20</v>
      </c>
      <c r="P27" s="34">
        <v>1</v>
      </c>
      <c r="Q27" s="34">
        <v>2</v>
      </c>
      <c r="R27" s="34" t="s">
        <v>20</v>
      </c>
      <c r="S27" s="35" t="s">
        <v>20</v>
      </c>
      <c r="T27" s="34">
        <v>1</v>
      </c>
      <c r="U27" s="34">
        <v>2</v>
      </c>
      <c r="V27" s="87" t="s">
        <v>20</v>
      </c>
      <c r="W27" s="42" t="s">
        <v>20</v>
      </c>
      <c r="X27" s="34">
        <v>1</v>
      </c>
      <c r="Y27" s="34">
        <v>2</v>
      </c>
      <c r="Z27" s="34" t="s">
        <v>20</v>
      </c>
      <c r="AA27" s="34" t="s">
        <v>20</v>
      </c>
      <c r="AB27" s="34">
        <v>1</v>
      </c>
      <c r="AC27" s="51">
        <v>2</v>
      </c>
      <c r="AD27" s="34" t="s">
        <v>20</v>
      </c>
      <c r="AE27" s="34" t="s">
        <v>20</v>
      </c>
      <c r="AF27" s="34">
        <v>1</v>
      </c>
      <c r="AG27" s="34">
        <v>2</v>
      </c>
      <c r="AH27" s="34" t="s">
        <v>20</v>
      </c>
      <c r="AI27" s="34" t="s">
        <v>20</v>
      </c>
      <c r="AJ27" s="34">
        <v>1</v>
      </c>
      <c r="AK27" s="34">
        <v>2</v>
      </c>
      <c r="AL27" s="36" t="s">
        <v>20</v>
      </c>
      <c r="AM27" s="37" t="s">
        <v>20</v>
      </c>
      <c r="AN27" s="251">
        <f>COUNTIF(I27:AM27,"&lt;&gt;В")-_xlfn.COUNTIFS(I27:AM27,"&lt;&gt;В",I29:AM29,"&lt;&gt;")</f>
        <v>8</v>
      </c>
      <c r="AO27" s="153"/>
      <c r="AP27" s="248"/>
      <c r="AQ27" s="265"/>
      <c r="AR27" s="184"/>
      <c r="AS27" s="187"/>
      <c r="AT27" s="297" t="s">
        <v>43</v>
      </c>
    </row>
    <row r="28" spans="2:46" ht="18" customHeight="1" hidden="1">
      <c r="B28" s="31"/>
      <c r="C28" s="203"/>
      <c r="D28" s="214"/>
      <c r="E28" s="210"/>
      <c r="F28" s="221"/>
      <c r="G28" s="226"/>
      <c r="H28" s="10"/>
      <c r="I28" s="43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44"/>
      <c r="W28" s="43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>
        <v>0</v>
      </c>
      <c r="AM28" s="44"/>
      <c r="AN28" s="252"/>
      <c r="AO28" s="152"/>
      <c r="AP28" s="249"/>
      <c r="AQ28" s="266"/>
      <c r="AR28" s="185"/>
      <c r="AS28" s="188"/>
      <c r="AT28" s="297"/>
    </row>
    <row r="29" spans="2:46" ht="18" customHeight="1" thickBot="1">
      <c r="B29" s="101"/>
      <c r="C29" s="204"/>
      <c r="D29" s="215"/>
      <c r="E29" s="211"/>
      <c r="F29" s="222"/>
      <c r="G29" s="228"/>
      <c r="H29" s="86"/>
      <c r="I29" s="39"/>
      <c r="J29" s="40"/>
      <c r="K29" s="40"/>
      <c r="L29" s="40"/>
      <c r="M29" s="40"/>
      <c r="N29" s="40"/>
      <c r="O29" s="40"/>
      <c r="P29" s="40"/>
      <c r="Q29" s="40" t="s">
        <v>19</v>
      </c>
      <c r="R29" s="40" t="s">
        <v>19</v>
      </c>
      <c r="S29" s="40" t="s">
        <v>19</v>
      </c>
      <c r="T29" s="40" t="s">
        <v>19</v>
      </c>
      <c r="U29" s="40" t="s">
        <v>19</v>
      </c>
      <c r="V29" s="41" t="s">
        <v>19</v>
      </c>
      <c r="W29" s="39" t="s">
        <v>19</v>
      </c>
      <c r="X29" s="40" t="s">
        <v>19</v>
      </c>
      <c r="Y29" s="40" t="s">
        <v>19</v>
      </c>
      <c r="Z29" s="40" t="s">
        <v>19</v>
      </c>
      <c r="AA29" s="40" t="s">
        <v>19</v>
      </c>
      <c r="AB29" s="40" t="s">
        <v>19</v>
      </c>
      <c r="AC29" s="40" t="s">
        <v>19</v>
      </c>
      <c r="AD29" s="40" t="s">
        <v>19</v>
      </c>
      <c r="AE29" s="40"/>
      <c r="AF29" s="40"/>
      <c r="AG29" s="40"/>
      <c r="AH29" s="40"/>
      <c r="AI29" s="40"/>
      <c r="AJ29" s="40"/>
      <c r="AK29" s="40"/>
      <c r="AL29" s="40"/>
      <c r="AM29" s="41"/>
      <c r="AN29" s="253"/>
      <c r="AO29" s="156"/>
      <c r="AP29" s="250"/>
      <c r="AQ29" s="267"/>
      <c r="AR29" s="186"/>
      <c r="AS29" s="189"/>
      <c r="AT29" s="297"/>
    </row>
    <row r="30" spans="2:46" ht="18" customHeight="1">
      <c r="B30" s="94"/>
      <c r="C30" s="202"/>
      <c r="D30" s="206"/>
      <c r="E30" s="209" t="s">
        <v>37</v>
      </c>
      <c r="F30" s="220" t="s">
        <v>44</v>
      </c>
      <c r="G30" s="229"/>
      <c r="H30" s="11"/>
      <c r="I30" s="32" t="s">
        <v>20</v>
      </c>
      <c r="J30" s="33">
        <v>1</v>
      </c>
      <c r="K30" s="33">
        <v>2</v>
      </c>
      <c r="L30" s="33" t="s">
        <v>20</v>
      </c>
      <c r="M30" s="33" t="s">
        <v>20</v>
      </c>
      <c r="N30" s="33">
        <v>1</v>
      </c>
      <c r="O30" s="33">
        <v>2</v>
      </c>
      <c r="P30" s="33" t="s">
        <v>20</v>
      </c>
      <c r="Q30" s="33" t="s">
        <v>20</v>
      </c>
      <c r="R30" s="33">
        <v>1</v>
      </c>
      <c r="S30" s="33">
        <v>2</v>
      </c>
      <c r="T30" s="34" t="s">
        <v>20</v>
      </c>
      <c r="U30" s="34" t="s">
        <v>20</v>
      </c>
      <c r="V30" s="95">
        <v>1</v>
      </c>
      <c r="W30" s="42">
        <v>2</v>
      </c>
      <c r="X30" s="34" t="s">
        <v>20</v>
      </c>
      <c r="Y30" s="34" t="s">
        <v>20</v>
      </c>
      <c r="Z30" s="34">
        <v>1</v>
      </c>
      <c r="AA30" s="34">
        <v>2</v>
      </c>
      <c r="AB30" s="34" t="s">
        <v>20</v>
      </c>
      <c r="AC30" s="34" t="s">
        <v>20</v>
      </c>
      <c r="AD30" s="34">
        <v>1</v>
      </c>
      <c r="AE30" s="34">
        <v>2</v>
      </c>
      <c r="AF30" s="34" t="s">
        <v>20</v>
      </c>
      <c r="AG30" s="34" t="s">
        <v>20</v>
      </c>
      <c r="AH30" s="34">
        <v>1</v>
      </c>
      <c r="AI30" s="51">
        <v>2</v>
      </c>
      <c r="AJ30" s="34" t="s">
        <v>20</v>
      </c>
      <c r="AK30" s="34" t="s">
        <v>20</v>
      </c>
      <c r="AL30" s="36" t="s">
        <v>20</v>
      </c>
      <c r="AM30" s="37" t="s">
        <v>20</v>
      </c>
      <c r="AN30" s="251">
        <f>COUNTIF(I30:AM30,"&lt;&gt;В")-_xlfn.COUNTIFS(I30:AM30,"&lt;&gt;В",I32:AM32,"&lt;&gt;")</f>
        <v>14</v>
      </c>
      <c r="AO30" s="153"/>
      <c r="AP30" s="248"/>
      <c r="AQ30" s="265"/>
      <c r="AR30" s="184"/>
      <c r="AS30" s="187"/>
      <c r="AT30" s="297" t="s">
        <v>44</v>
      </c>
    </row>
    <row r="31" spans="2:46" ht="18" customHeight="1" hidden="1">
      <c r="B31" s="31"/>
      <c r="C31" s="203"/>
      <c r="D31" s="207"/>
      <c r="E31" s="210"/>
      <c r="F31" s="221"/>
      <c r="G31" s="226"/>
      <c r="H31" s="10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44"/>
      <c r="W31" s="43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44"/>
      <c r="AN31" s="252"/>
      <c r="AO31" s="152"/>
      <c r="AP31" s="249"/>
      <c r="AQ31" s="266"/>
      <c r="AR31" s="185"/>
      <c r="AS31" s="188"/>
      <c r="AT31" s="297"/>
    </row>
    <row r="32" spans="2:46" ht="18" customHeight="1" thickBot="1">
      <c r="B32" s="101"/>
      <c r="C32" s="204"/>
      <c r="D32" s="208"/>
      <c r="E32" s="211"/>
      <c r="F32" s="222"/>
      <c r="G32" s="226"/>
      <c r="H32" s="86"/>
      <c r="I32" s="39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1"/>
      <c r="W32" s="39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1"/>
      <c r="AN32" s="253"/>
      <c r="AO32" s="156"/>
      <c r="AP32" s="250"/>
      <c r="AQ32" s="267"/>
      <c r="AR32" s="186"/>
      <c r="AS32" s="189"/>
      <c r="AT32" s="297"/>
    </row>
    <row r="33" spans="2:46" ht="18" customHeight="1">
      <c r="B33" s="94"/>
      <c r="C33" s="202"/>
      <c r="D33" s="237"/>
      <c r="E33" s="209" t="s">
        <v>38</v>
      </c>
      <c r="F33" s="220" t="s">
        <v>45</v>
      </c>
      <c r="G33" s="258"/>
      <c r="H33" s="9"/>
      <c r="I33" s="45" t="s">
        <v>20</v>
      </c>
      <c r="J33" s="45" t="s">
        <v>20</v>
      </c>
      <c r="K33" s="45">
        <v>1</v>
      </c>
      <c r="L33" s="45">
        <v>2</v>
      </c>
      <c r="M33" s="45" t="s">
        <v>20</v>
      </c>
      <c r="N33" s="45" t="s">
        <v>20</v>
      </c>
      <c r="O33" s="45">
        <v>1</v>
      </c>
      <c r="P33" s="45">
        <v>2</v>
      </c>
      <c r="Q33" s="45" t="s">
        <v>20</v>
      </c>
      <c r="R33" s="45" t="s">
        <v>20</v>
      </c>
      <c r="S33" s="47">
        <v>1</v>
      </c>
      <c r="T33" s="45">
        <v>2</v>
      </c>
      <c r="U33" s="36" t="s">
        <v>20</v>
      </c>
      <c r="V33" s="37" t="s">
        <v>20</v>
      </c>
      <c r="W33" s="88">
        <v>1</v>
      </c>
      <c r="X33" s="36">
        <v>2</v>
      </c>
      <c r="Y33" s="36" t="s">
        <v>20</v>
      </c>
      <c r="Z33" s="36" t="s">
        <v>20</v>
      </c>
      <c r="AA33" s="36">
        <v>1</v>
      </c>
      <c r="AB33" s="36">
        <v>2</v>
      </c>
      <c r="AC33" s="36" t="s">
        <v>20</v>
      </c>
      <c r="AD33" s="36" t="s">
        <v>20</v>
      </c>
      <c r="AE33" s="36">
        <v>1</v>
      </c>
      <c r="AF33" s="36">
        <v>2</v>
      </c>
      <c r="AG33" s="36" t="s">
        <v>20</v>
      </c>
      <c r="AH33" s="36" t="s">
        <v>20</v>
      </c>
      <c r="AI33" s="36">
        <v>1</v>
      </c>
      <c r="AJ33" s="36">
        <v>2</v>
      </c>
      <c r="AK33" s="36" t="s">
        <v>20</v>
      </c>
      <c r="AL33" s="36" t="s">
        <v>20</v>
      </c>
      <c r="AM33" s="37" t="s">
        <v>20</v>
      </c>
      <c r="AN33" s="251">
        <f>COUNTIF(I33:AM33,"&lt;&gt;В")-_xlfn.COUNTIFS(I33:AM33,"&lt;&gt;В",I35:AM35,"&lt;&gt;")</f>
        <v>14</v>
      </c>
      <c r="AO33" s="151"/>
      <c r="AP33" s="304"/>
      <c r="AQ33" s="277"/>
      <c r="AR33" s="184"/>
      <c r="AS33" s="191"/>
      <c r="AT33" s="194" t="s">
        <v>45</v>
      </c>
    </row>
    <row r="34" spans="2:46" ht="18" customHeight="1" hidden="1">
      <c r="B34" s="31"/>
      <c r="C34" s="203"/>
      <c r="D34" s="214"/>
      <c r="E34" s="210"/>
      <c r="F34" s="221"/>
      <c r="G34" s="259"/>
      <c r="H34" s="10"/>
      <c r="I34" s="43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44"/>
      <c r="W34" s="43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44"/>
      <c r="AN34" s="252"/>
      <c r="AO34" s="151"/>
      <c r="AP34" s="305"/>
      <c r="AQ34" s="278"/>
      <c r="AR34" s="185"/>
      <c r="AS34" s="192"/>
      <c r="AT34" s="195"/>
    </row>
    <row r="35" spans="2:46" ht="18" customHeight="1" thickBot="1">
      <c r="B35" s="101"/>
      <c r="C35" s="204"/>
      <c r="D35" s="215"/>
      <c r="E35" s="211"/>
      <c r="F35" s="222"/>
      <c r="G35" s="260"/>
      <c r="H35" s="86"/>
      <c r="I35" s="39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1"/>
      <c r="W35" s="39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1"/>
      <c r="AN35" s="253"/>
      <c r="AO35" s="151"/>
      <c r="AP35" s="306"/>
      <c r="AQ35" s="279"/>
      <c r="AR35" s="186"/>
      <c r="AS35" s="193"/>
      <c r="AT35" s="196"/>
    </row>
    <row r="36" spans="2:46" ht="18" customHeight="1">
      <c r="B36" s="94"/>
      <c r="C36" s="202"/>
      <c r="D36" s="205"/>
      <c r="E36" s="209" t="s">
        <v>39</v>
      </c>
      <c r="F36" s="220" t="s">
        <v>31</v>
      </c>
      <c r="G36" s="226"/>
      <c r="H36" s="9"/>
      <c r="I36" s="32">
        <v>1</v>
      </c>
      <c r="J36" s="33">
        <v>2</v>
      </c>
      <c r="K36" s="33" t="s">
        <v>20</v>
      </c>
      <c r="L36" s="33" t="s">
        <v>20</v>
      </c>
      <c r="M36" s="33">
        <v>1</v>
      </c>
      <c r="N36" s="33">
        <v>2</v>
      </c>
      <c r="O36" s="33" t="s">
        <v>20</v>
      </c>
      <c r="P36" s="33" t="s">
        <v>20</v>
      </c>
      <c r="Q36" s="33">
        <v>1</v>
      </c>
      <c r="R36" s="33">
        <v>2</v>
      </c>
      <c r="S36" s="50" t="s">
        <v>20</v>
      </c>
      <c r="T36" s="50" t="s">
        <v>20</v>
      </c>
      <c r="U36" s="50">
        <v>1</v>
      </c>
      <c r="V36" s="87">
        <v>2</v>
      </c>
      <c r="W36" s="89" t="s">
        <v>20</v>
      </c>
      <c r="X36" s="51" t="s">
        <v>20</v>
      </c>
      <c r="Y36" s="51">
        <v>1</v>
      </c>
      <c r="Z36" s="51">
        <v>2</v>
      </c>
      <c r="AA36" s="51" t="s">
        <v>20</v>
      </c>
      <c r="AB36" s="51" t="s">
        <v>20</v>
      </c>
      <c r="AC36" s="34">
        <v>1</v>
      </c>
      <c r="AD36" s="34">
        <v>2</v>
      </c>
      <c r="AE36" s="34" t="s">
        <v>20</v>
      </c>
      <c r="AF36" s="34" t="s">
        <v>20</v>
      </c>
      <c r="AG36" s="51">
        <v>1</v>
      </c>
      <c r="AH36" s="34">
        <v>2</v>
      </c>
      <c r="AI36" s="51" t="s">
        <v>20</v>
      </c>
      <c r="AJ36" s="34" t="s">
        <v>20</v>
      </c>
      <c r="AK36" s="34">
        <v>1</v>
      </c>
      <c r="AL36" s="36" t="s">
        <v>20</v>
      </c>
      <c r="AM36" s="37" t="s">
        <v>20</v>
      </c>
      <c r="AN36" s="251">
        <f>COUNTIF(I36:AM36,"&lt;&gt;В")-_xlfn.COUNTIFS(I36:AM36,"&lt;&gt;В",I38:AM38,"&lt;&gt;")</f>
        <v>9</v>
      </c>
      <c r="AO36" s="151"/>
      <c r="AP36" s="281"/>
      <c r="AQ36" s="277"/>
      <c r="AR36" s="184"/>
      <c r="AS36" s="191"/>
      <c r="AT36" s="194" t="s">
        <v>31</v>
      </c>
    </row>
    <row r="37" spans="2:46" ht="18" customHeight="1" hidden="1">
      <c r="B37" s="31"/>
      <c r="C37" s="203"/>
      <c r="D37" s="205"/>
      <c r="E37" s="210"/>
      <c r="F37" s="221"/>
      <c r="G37" s="226"/>
      <c r="H37" s="10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44"/>
      <c r="W37" s="43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>
        <v>7</v>
      </c>
      <c r="AM37" s="44"/>
      <c r="AN37" s="252"/>
      <c r="AO37" s="151"/>
      <c r="AP37" s="249"/>
      <c r="AQ37" s="278"/>
      <c r="AR37" s="185"/>
      <c r="AS37" s="192"/>
      <c r="AT37" s="195"/>
    </row>
    <row r="38" spans="2:46" ht="18" customHeight="1" thickBot="1">
      <c r="B38" s="101"/>
      <c r="C38" s="204"/>
      <c r="D38" s="205"/>
      <c r="E38" s="211"/>
      <c r="F38" s="222"/>
      <c r="G38" s="226"/>
      <c r="H38" s="86"/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102"/>
      <c r="W38" s="54"/>
      <c r="X38" s="55"/>
      <c r="Y38" s="55"/>
      <c r="Z38" s="55" t="s">
        <v>19</v>
      </c>
      <c r="AA38" s="55" t="s">
        <v>19</v>
      </c>
      <c r="AB38" s="55" t="s">
        <v>19</v>
      </c>
      <c r="AC38" s="55" t="s">
        <v>19</v>
      </c>
      <c r="AD38" s="55" t="s">
        <v>19</v>
      </c>
      <c r="AE38" s="55" t="s">
        <v>19</v>
      </c>
      <c r="AF38" s="55" t="s">
        <v>19</v>
      </c>
      <c r="AG38" s="55" t="s">
        <v>19</v>
      </c>
      <c r="AH38" s="55" t="s">
        <v>19</v>
      </c>
      <c r="AI38" s="55" t="s">
        <v>19</v>
      </c>
      <c r="AJ38" s="55" t="s">
        <v>19</v>
      </c>
      <c r="AK38" s="55" t="s">
        <v>19</v>
      </c>
      <c r="AL38" s="55" t="s">
        <v>19</v>
      </c>
      <c r="AM38" s="102" t="s">
        <v>19</v>
      </c>
      <c r="AN38" s="253"/>
      <c r="AO38" s="151"/>
      <c r="AP38" s="250"/>
      <c r="AQ38" s="279"/>
      <c r="AR38" s="186"/>
      <c r="AS38" s="193"/>
      <c r="AT38" s="196"/>
    </row>
    <row r="39" spans="2:46" ht="18" customHeight="1">
      <c r="B39" s="94"/>
      <c r="C39" s="262"/>
      <c r="D39" s="213"/>
      <c r="E39" s="209" t="s">
        <v>40</v>
      </c>
      <c r="F39" s="220" t="s">
        <v>43</v>
      </c>
      <c r="G39" s="261"/>
      <c r="H39" s="20"/>
      <c r="I39" s="32">
        <v>2</v>
      </c>
      <c r="J39" s="33" t="s">
        <v>20</v>
      </c>
      <c r="K39" s="33" t="s">
        <v>20</v>
      </c>
      <c r="L39" s="33">
        <v>1</v>
      </c>
      <c r="M39" s="33">
        <v>2</v>
      </c>
      <c r="N39" s="33" t="s">
        <v>20</v>
      </c>
      <c r="O39" s="33" t="s">
        <v>20</v>
      </c>
      <c r="P39" s="33">
        <v>1</v>
      </c>
      <c r="Q39" s="33">
        <v>2</v>
      </c>
      <c r="R39" s="33" t="s">
        <v>20</v>
      </c>
      <c r="S39" s="50" t="s">
        <v>20</v>
      </c>
      <c r="T39" s="50">
        <v>1</v>
      </c>
      <c r="U39" s="50">
        <v>2</v>
      </c>
      <c r="V39" s="87" t="s">
        <v>20</v>
      </c>
      <c r="W39" s="89" t="s">
        <v>20</v>
      </c>
      <c r="X39" s="51">
        <v>1</v>
      </c>
      <c r="Y39" s="51">
        <v>2</v>
      </c>
      <c r="Z39" s="51" t="s">
        <v>20</v>
      </c>
      <c r="AA39" s="51" t="s">
        <v>20</v>
      </c>
      <c r="AB39" s="51">
        <v>1</v>
      </c>
      <c r="AC39" s="34">
        <v>2</v>
      </c>
      <c r="AD39" s="34" t="s">
        <v>20</v>
      </c>
      <c r="AE39" s="34" t="s">
        <v>20</v>
      </c>
      <c r="AF39" s="34">
        <v>1</v>
      </c>
      <c r="AG39" s="51">
        <v>2</v>
      </c>
      <c r="AH39" s="34" t="s">
        <v>20</v>
      </c>
      <c r="AI39" s="51" t="s">
        <v>20</v>
      </c>
      <c r="AJ39" s="34">
        <v>1</v>
      </c>
      <c r="AK39" s="34">
        <v>2</v>
      </c>
      <c r="AL39" s="110" t="s">
        <v>20</v>
      </c>
      <c r="AM39" s="111" t="s">
        <v>20</v>
      </c>
      <c r="AN39" s="251">
        <f>COUNTIF(I39:AM39,"&lt;&gt;В")-_xlfn.COUNTIFS(I39:AM39,"&lt;&gt;В",I41:AM41,"&lt;&gt;")</f>
        <v>15</v>
      </c>
      <c r="AO39" s="151"/>
      <c r="AP39" s="291"/>
      <c r="AQ39" s="277"/>
      <c r="AR39" s="184"/>
      <c r="AS39" s="191"/>
      <c r="AT39" s="194" t="s">
        <v>43</v>
      </c>
    </row>
    <row r="40" spans="2:46" ht="18" customHeight="1" hidden="1">
      <c r="B40" s="31"/>
      <c r="C40" s="263"/>
      <c r="D40" s="214"/>
      <c r="E40" s="210"/>
      <c r="F40" s="221"/>
      <c r="G40" s="259"/>
      <c r="H40" s="21"/>
      <c r="I40" s="57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108"/>
      <c r="W40" s="57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>
        <v>0</v>
      </c>
      <c r="AM40" s="108"/>
      <c r="AN40" s="252"/>
      <c r="AO40" s="151"/>
      <c r="AP40" s="292"/>
      <c r="AQ40" s="278"/>
      <c r="AR40" s="185"/>
      <c r="AS40" s="192"/>
      <c r="AT40" s="195"/>
    </row>
    <row r="41" spans="2:46" ht="18" customHeight="1" thickBot="1">
      <c r="B41" s="101"/>
      <c r="C41" s="264"/>
      <c r="D41" s="215"/>
      <c r="E41" s="211"/>
      <c r="F41" s="222"/>
      <c r="G41" s="260"/>
      <c r="H41" s="53"/>
      <c r="I41" s="58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109"/>
      <c r="W41" s="58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109"/>
      <c r="AN41" s="253"/>
      <c r="AO41" s="151"/>
      <c r="AP41" s="293"/>
      <c r="AQ41" s="279"/>
      <c r="AR41" s="186"/>
      <c r="AS41" s="193"/>
      <c r="AT41" s="196"/>
    </row>
    <row r="42" spans="2:46" ht="18" customHeight="1">
      <c r="B42" s="94"/>
      <c r="C42" s="202"/>
      <c r="D42" s="206"/>
      <c r="E42" s="209" t="s">
        <v>41</v>
      </c>
      <c r="F42" s="220" t="s">
        <v>44</v>
      </c>
      <c r="G42" s="226"/>
      <c r="H42" s="20"/>
      <c r="I42" s="158" t="s">
        <v>20</v>
      </c>
      <c r="J42" s="52">
        <v>1</v>
      </c>
      <c r="K42" s="46">
        <v>2</v>
      </c>
      <c r="L42" s="46" t="s">
        <v>20</v>
      </c>
      <c r="M42" s="52" t="s">
        <v>20</v>
      </c>
      <c r="N42" s="52">
        <v>1</v>
      </c>
      <c r="O42" s="52">
        <v>2</v>
      </c>
      <c r="P42" s="52" t="s">
        <v>20</v>
      </c>
      <c r="Q42" s="52" t="s">
        <v>20</v>
      </c>
      <c r="R42" s="46">
        <v>1</v>
      </c>
      <c r="S42" s="52">
        <v>2</v>
      </c>
      <c r="T42" s="52" t="s">
        <v>20</v>
      </c>
      <c r="U42" s="52" t="s">
        <v>20</v>
      </c>
      <c r="V42" s="162">
        <v>1</v>
      </c>
      <c r="W42" s="89">
        <v>2</v>
      </c>
      <c r="X42" s="51" t="s">
        <v>20</v>
      </c>
      <c r="Y42" s="51" t="s">
        <v>20</v>
      </c>
      <c r="Z42" s="51">
        <v>1</v>
      </c>
      <c r="AA42" s="51">
        <v>2</v>
      </c>
      <c r="AB42" s="51" t="s">
        <v>20</v>
      </c>
      <c r="AC42" s="34" t="s">
        <v>20</v>
      </c>
      <c r="AD42" s="51">
        <v>1</v>
      </c>
      <c r="AE42" s="34">
        <v>2</v>
      </c>
      <c r="AF42" s="34" t="s">
        <v>20</v>
      </c>
      <c r="AG42" s="51" t="s">
        <v>20</v>
      </c>
      <c r="AH42" s="51">
        <v>1</v>
      </c>
      <c r="AI42" s="51">
        <v>2</v>
      </c>
      <c r="AJ42" s="34" t="s">
        <v>20</v>
      </c>
      <c r="AK42" s="51" t="s">
        <v>20</v>
      </c>
      <c r="AL42" s="110" t="s">
        <v>20</v>
      </c>
      <c r="AM42" s="111" t="s">
        <v>20</v>
      </c>
      <c r="AN42" s="251">
        <f>COUNTIF(I42:AM42,"&lt;&gt;В")-_xlfn.COUNTIFS(I42:AM42,"&lt;&gt;В",I44:AM44,"&lt;&gt;")</f>
        <v>6</v>
      </c>
      <c r="AO42" s="151"/>
      <c r="AP42" s="248"/>
      <c r="AQ42" s="271"/>
      <c r="AR42" s="184"/>
      <c r="AS42" s="191"/>
      <c r="AT42" s="194" t="s">
        <v>44</v>
      </c>
    </row>
    <row r="43" spans="2:46" ht="18" customHeight="1" hidden="1">
      <c r="B43" s="31"/>
      <c r="C43" s="203"/>
      <c r="D43" s="207"/>
      <c r="E43" s="210"/>
      <c r="F43" s="221"/>
      <c r="G43" s="226"/>
      <c r="H43" s="21"/>
      <c r="I43" s="57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108"/>
      <c r="W43" s="57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108"/>
      <c r="AN43" s="252"/>
      <c r="AO43" s="151"/>
      <c r="AP43" s="249"/>
      <c r="AQ43" s="272"/>
      <c r="AR43" s="185"/>
      <c r="AS43" s="192"/>
      <c r="AT43" s="195"/>
    </row>
    <row r="44" spans="2:46" ht="18" customHeight="1" thickBot="1">
      <c r="B44" s="101"/>
      <c r="C44" s="204"/>
      <c r="D44" s="208"/>
      <c r="E44" s="211"/>
      <c r="F44" s="222"/>
      <c r="G44" s="226"/>
      <c r="H44" s="53"/>
      <c r="I44" s="147"/>
      <c r="J44" s="148" t="s">
        <v>19</v>
      </c>
      <c r="K44" s="148" t="s">
        <v>19</v>
      </c>
      <c r="L44" s="148" t="s">
        <v>19</v>
      </c>
      <c r="M44" s="148" t="s">
        <v>19</v>
      </c>
      <c r="N44" s="148" t="s">
        <v>19</v>
      </c>
      <c r="O44" s="148" t="s">
        <v>19</v>
      </c>
      <c r="P44" s="148" t="s">
        <v>19</v>
      </c>
      <c r="Q44" s="148" t="s">
        <v>19</v>
      </c>
      <c r="R44" s="148" t="s">
        <v>19</v>
      </c>
      <c r="S44" s="148" t="s">
        <v>19</v>
      </c>
      <c r="T44" s="148" t="s">
        <v>19</v>
      </c>
      <c r="U44" s="148" t="s">
        <v>19</v>
      </c>
      <c r="V44" s="161" t="s">
        <v>19</v>
      </c>
      <c r="W44" s="58" t="s">
        <v>19</v>
      </c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109"/>
      <c r="AN44" s="253"/>
      <c r="AO44" s="151"/>
      <c r="AP44" s="250"/>
      <c r="AQ44" s="273"/>
      <c r="AR44" s="186"/>
      <c r="AS44" s="193"/>
      <c r="AT44" s="196"/>
    </row>
    <row r="45" spans="2:46" ht="18" customHeight="1">
      <c r="B45" s="94"/>
      <c r="C45" s="202"/>
      <c r="D45" s="205"/>
      <c r="E45" s="209" t="s">
        <v>42</v>
      </c>
      <c r="F45" s="220" t="s">
        <v>45</v>
      </c>
      <c r="G45" s="226"/>
      <c r="H45" s="20"/>
      <c r="I45" s="32" t="s">
        <v>20</v>
      </c>
      <c r="J45" s="33" t="s">
        <v>20</v>
      </c>
      <c r="K45" s="33">
        <v>1</v>
      </c>
      <c r="L45" s="33">
        <v>2</v>
      </c>
      <c r="M45" s="33" t="s">
        <v>20</v>
      </c>
      <c r="N45" s="33" t="s">
        <v>20</v>
      </c>
      <c r="O45" s="33">
        <v>1</v>
      </c>
      <c r="P45" s="33">
        <v>2</v>
      </c>
      <c r="Q45" s="33" t="s">
        <v>20</v>
      </c>
      <c r="R45" s="33" t="s">
        <v>20</v>
      </c>
      <c r="S45" s="50">
        <v>1</v>
      </c>
      <c r="T45" s="50">
        <v>2</v>
      </c>
      <c r="U45" s="50" t="s">
        <v>20</v>
      </c>
      <c r="V45" s="87" t="s">
        <v>20</v>
      </c>
      <c r="W45" s="89">
        <v>1</v>
      </c>
      <c r="X45" s="51">
        <v>2</v>
      </c>
      <c r="Y45" s="51" t="s">
        <v>20</v>
      </c>
      <c r="Z45" s="51" t="s">
        <v>20</v>
      </c>
      <c r="AA45" s="51">
        <v>1</v>
      </c>
      <c r="AB45" s="51">
        <v>2</v>
      </c>
      <c r="AC45" s="34" t="s">
        <v>20</v>
      </c>
      <c r="AD45" s="34" t="s">
        <v>20</v>
      </c>
      <c r="AE45" s="34">
        <v>1</v>
      </c>
      <c r="AF45" s="34">
        <v>2</v>
      </c>
      <c r="AG45" s="51" t="s">
        <v>20</v>
      </c>
      <c r="AH45" s="34" t="s">
        <v>20</v>
      </c>
      <c r="AI45" s="51">
        <v>1</v>
      </c>
      <c r="AJ45" s="34">
        <v>2</v>
      </c>
      <c r="AK45" s="34" t="s">
        <v>20</v>
      </c>
      <c r="AL45" s="110" t="s">
        <v>20</v>
      </c>
      <c r="AM45" s="111" t="s">
        <v>20</v>
      </c>
      <c r="AN45" s="251">
        <f>COUNTIF(I45:AM45,"&lt;&gt;В")-_xlfn.COUNTIFS(I45:AM45,"&lt;&gt;В",I47:AM47,"&lt;&gt;")</f>
        <v>14</v>
      </c>
      <c r="AO45" s="151"/>
      <c r="AP45" s="248"/>
      <c r="AQ45" s="271"/>
      <c r="AR45" s="184"/>
      <c r="AS45" s="191"/>
      <c r="AT45" s="194" t="s">
        <v>45</v>
      </c>
    </row>
    <row r="46" spans="2:46" ht="18" customHeight="1" hidden="1">
      <c r="B46" s="31"/>
      <c r="C46" s="203"/>
      <c r="D46" s="205"/>
      <c r="E46" s="210"/>
      <c r="F46" s="221"/>
      <c r="G46" s="226"/>
      <c r="H46" s="21"/>
      <c r="I46" s="57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108"/>
      <c r="W46" s="57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108"/>
      <c r="AN46" s="252"/>
      <c r="AO46" s="151"/>
      <c r="AP46" s="249"/>
      <c r="AQ46" s="272"/>
      <c r="AR46" s="185"/>
      <c r="AS46" s="192"/>
      <c r="AT46" s="195"/>
    </row>
    <row r="47" spans="2:46" ht="18" customHeight="1" thickBot="1">
      <c r="B47" s="101"/>
      <c r="C47" s="204"/>
      <c r="D47" s="205"/>
      <c r="E47" s="211"/>
      <c r="F47" s="222"/>
      <c r="G47" s="226"/>
      <c r="H47" s="53"/>
      <c r="I47" s="58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109"/>
      <c r="W47" s="58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109"/>
      <c r="AN47" s="253"/>
      <c r="AO47" s="151"/>
      <c r="AP47" s="250"/>
      <c r="AQ47" s="273"/>
      <c r="AR47" s="186"/>
      <c r="AS47" s="193"/>
      <c r="AT47" s="196"/>
    </row>
    <row r="48" spans="2:46" ht="18" customHeight="1">
      <c r="B48" s="94"/>
      <c r="C48" s="202"/>
      <c r="D48" s="206"/>
      <c r="E48" s="209"/>
      <c r="F48" s="223"/>
      <c r="G48" s="226"/>
      <c r="H48" s="20"/>
      <c r="I48" s="56"/>
      <c r="J48" s="46"/>
      <c r="K48" s="46"/>
      <c r="L48" s="46"/>
      <c r="M48" s="46"/>
      <c r="N48" s="46"/>
      <c r="O48" s="46"/>
      <c r="P48" s="46"/>
      <c r="Q48" s="46"/>
      <c r="R48" s="46"/>
      <c r="S48" s="52"/>
      <c r="T48" s="52"/>
      <c r="U48" s="52"/>
      <c r="V48" s="162"/>
      <c r="W48" s="89"/>
      <c r="X48" s="51"/>
      <c r="Y48" s="51"/>
      <c r="Z48" s="51"/>
      <c r="AA48" s="51"/>
      <c r="AB48" s="51"/>
      <c r="AC48" s="34"/>
      <c r="AD48" s="34"/>
      <c r="AE48" s="34"/>
      <c r="AF48" s="34"/>
      <c r="AG48" s="51"/>
      <c r="AH48" s="34"/>
      <c r="AI48" s="51"/>
      <c r="AJ48" s="34"/>
      <c r="AK48" s="34"/>
      <c r="AL48" s="110" t="s">
        <v>20</v>
      </c>
      <c r="AM48" s="111" t="s">
        <v>20</v>
      </c>
      <c r="AN48" s="251"/>
      <c r="AO48" s="151"/>
      <c r="AP48" s="248"/>
      <c r="AQ48" s="271"/>
      <c r="AR48" s="184"/>
      <c r="AS48" s="191"/>
      <c r="AT48" s="197"/>
    </row>
    <row r="49" spans="2:46" ht="18" customHeight="1" hidden="1">
      <c r="B49" s="31"/>
      <c r="C49" s="203"/>
      <c r="D49" s="207"/>
      <c r="E49" s="210"/>
      <c r="F49" s="224"/>
      <c r="G49" s="226"/>
      <c r="H49" s="21"/>
      <c r="I49" s="57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108"/>
      <c r="W49" s="57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>
        <v>7</v>
      </c>
      <c r="AM49" s="108"/>
      <c r="AN49" s="268"/>
      <c r="AO49" s="151"/>
      <c r="AP49" s="249"/>
      <c r="AQ49" s="272"/>
      <c r="AR49" s="185"/>
      <c r="AS49" s="192"/>
      <c r="AT49" s="198"/>
    </row>
    <row r="50" spans="2:46" ht="18" customHeight="1" thickBot="1">
      <c r="B50" s="101"/>
      <c r="C50" s="204"/>
      <c r="D50" s="208"/>
      <c r="E50" s="211"/>
      <c r="F50" s="225"/>
      <c r="G50" s="226"/>
      <c r="H50" s="53"/>
      <c r="I50" s="147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61"/>
      <c r="W50" s="58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109"/>
      <c r="AN50" s="270"/>
      <c r="AO50" s="151"/>
      <c r="AP50" s="250"/>
      <c r="AQ50" s="273"/>
      <c r="AR50" s="186"/>
      <c r="AS50" s="193"/>
      <c r="AT50" s="199"/>
    </row>
    <row r="51" spans="2:46" ht="18" customHeight="1">
      <c r="B51" s="94"/>
      <c r="C51" s="202"/>
      <c r="D51" s="205"/>
      <c r="E51" s="254"/>
      <c r="F51" s="223"/>
      <c r="G51" s="226"/>
      <c r="H51" s="20"/>
      <c r="I51" s="32"/>
      <c r="J51" s="33"/>
      <c r="K51" s="33"/>
      <c r="L51" s="33"/>
      <c r="M51" s="33"/>
      <c r="N51" s="33"/>
      <c r="O51" s="33"/>
      <c r="P51" s="33"/>
      <c r="Q51" s="33"/>
      <c r="R51" s="33"/>
      <c r="S51" s="50"/>
      <c r="T51" s="50"/>
      <c r="U51" s="50"/>
      <c r="V51" s="87"/>
      <c r="W51" s="89"/>
      <c r="X51" s="51"/>
      <c r="Y51" s="51"/>
      <c r="Z51" s="51"/>
      <c r="AA51" s="51"/>
      <c r="AB51" s="51"/>
      <c r="AC51" s="34"/>
      <c r="AD51" s="34"/>
      <c r="AE51" s="51"/>
      <c r="AF51" s="34"/>
      <c r="AG51" s="51"/>
      <c r="AH51" s="34"/>
      <c r="AI51" s="51"/>
      <c r="AJ51" s="34"/>
      <c r="AK51" s="34"/>
      <c r="AL51" s="110" t="s">
        <v>20</v>
      </c>
      <c r="AM51" s="111" t="s">
        <v>20</v>
      </c>
      <c r="AN51" s="251"/>
      <c r="AO51" s="151"/>
      <c r="AP51" s="248"/>
      <c r="AQ51" s="271"/>
      <c r="AR51" s="184"/>
      <c r="AS51" s="191"/>
      <c r="AT51" s="197"/>
    </row>
    <row r="52" spans="2:46" ht="18" customHeight="1" hidden="1">
      <c r="B52" s="31"/>
      <c r="C52" s="203"/>
      <c r="D52" s="205"/>
      <c r="E52" s="255"/>
      <c r="F52" s="224"/>
      <c r="G52" s="226"/>
      <c r="H52" s="21"/>
      <c r="I52" s="57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108"/>
      <c r="W52" s="57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>
        <v>0</v>
      </c>
      <c r="AM52" s="108"/>
      <c r="AN52" s="268"/>
      <c r="AO52" s="151"/>
      <c r="AP52" s="249"/>
      <c r="AQ52" s="272"/>
      <c r="AR52" s="185"/>
      <c r="AS52" s="192"/>
      <c r="AT52" s="198"/>
    </row>
    <row r="53" spans="2:46" ht="18" customHeight="1" thickBot="1">
      <c r="B53" s="101"/>
      <c r="C53" s="204"/>
      <c r="D53" s="205"/>
      <c r="E53" s="256"/>
      <c r="F53" s="225"/>
      <c r="G53" s="226"/>
      <c r="H53" s="53"/>
      <c r="I53" s="58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109"/>
      <c r="W53" s="58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109"/>
      <c r="AN53" s="270"/>
      <c r="AO53" s="151"/>
      <c r="AP53" s="250"/>
      <c r="AQ53" s="273"/>
      <c r="AR53" s="186"/>
      <c r="AS53" s="193"/>
      <c r="AT53" s="199"/>
    </row>
    <row r="54" spans="2:46" ht="18" customHeight="1">
      <c r="B54" s="94"/>
      <c r="C54" s="202"/>
      <c r="D54" s="205"/>
      <c r="E54" s="209" t="s">
        <v>47</v>
      </c>
      <c r="F54" s="223"/>
      <c r="G54" s="227"/>
      <c r="H54" s="20"/>
      <c r="I54" s="158">
        <v>1</v>
      </c>
      <c r="J54" s="52">
        <v>2</v>
      </c>
      <c r="K54" s="46" t="s">
        <v>20</v>
      </c>
      <c r="L54" s="46" t="s">
        <v>20</v>
      </c>
      <c r="M54" s="52">
        <v>1</v>
      </c>
      <c r="N54" s="52">
        <v>2</v>
      </c>
      <c r="O54" s="46" t="s">
        <v>20</v>
      </c>
      <c r="P54" s="46" t="s">
        <v>20</v>
      </c>
      <c r="Q54" s="52">
        <v>1</v>
      </c>
      <c r="R54" s="52">
        <v>2</v>
      </c>
      <c r="S54" s="52" t="s">
        <v>20</v>
      </c>
      <c r="T54" s="52" t="s">
        <v>20</v>
      </c>
      <c r="U54" s="52">
        <v>1</v>
      </c>
      <c r="V54" s="162">
        <v>2</v>
      </c>
      <c r="W54" s="89" t="s">
        <v>20</v>
      </c>
      <c r="X54" s="51" t="s">
        <v>20</v>
      </c>
      <c r="Y54" s="51">
        <v>1</v>
      </c>
      <c r="Z54" s="51">
        <v>2</v>
      </c>
      <c r="AA54" s="51" t="s">
        <v>20</v>
      </c>
      <c r="AB54" s="51" t="s">
        <v>20</v>
      </c>
      <c r="AC54" s="51">
        <v>1</v>
      </c>
      <c r="AD54" s="51">
        <v>2</v>
      </c>
      <c r="AE54" s="34" t="s">
        <v>20</v>
      </c>
      <c r="AF54" s="34" t="s">
        <v>20</v>
      </c>
      <c r="AG54" s="51">
        <v>1</v>
      </c>
      <c r="AH54" s="51">
        <v>2</v>
      </c>
      <c r="AI54" s="51" t="s">
        <v>20</v>
      </c>
      <c r="AJ54" s="34" t="s">
        <v>20</v>
      </c>
      <c r="AK54" s="51">
        <v>1</v>
      </c>
      <c r="AL54" s="110" t="s">
        <v>20</v>
      </c>
      <c r="AM54" s="111" t="s">
        <v>20</v>
      </c>
      <c r="AN54" s="257">
        <f>COUNTIF(I54:AM54,"&lt;&gt;В")-_xlfn.COUNTIFS(I54:AM54,"&lt;&gt;В",I56:AM56,"&lt;&gt;")</f>
        <v>15</v>
      </c>
      <c r="AO54" s="151"/>
      <c r="AP54" s="248"/>
      <c r="AQ54" s="271"/>
      <c r="AR54" s="184"/>
      <c r="AS54" s="191"/>
      <c r="AT54" s="294" t="s">
        <v>47</v>
      </c>
    </row>
    <row r="55" spans="2:46" ht="18" customHeight="1" hidden="1">
      <c r="B55" s="31"/>
      <c r="C55" s="203"/>
      <c r="D55" s="205"/>
      <c r="E55" s="210"/>
      <c r="F55" s="224"/>
      <c r="G55" s="226"/>
      <c r="H55" s="21"/>
      <c r="I55" s="57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108"/>
      <c r="W55" s="57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>
        <v>7</v>
      </c>
      <c r="AM55" s="108"/>
      <c r="AN55" s="252"/>
      <c r="AO55" s="151"/>
      <c r="AP55" s="249"/>
      <c r="AQ55" s="272"/>
      <c r="AR55" s="185"/>
      <c r="AS55" s="192"/>
      <c r="AT55" s="295"/>
    </row>
    <row r="56" spans="2:46" ht="18" customHeight="1" thickBot="1">
      <c r="B56" s="101"/>
      <c r="C56" s="204"/>
      <c r="D56" s="205"/>
      <c r="E56" s="211"/>
      <c r="F56" s="225"/>
      <c r="G56" s="228"/>
      <c r="H56" s="53"/>
      <c r="I56" s="58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109"/>
      <c r="W56" s="58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109"/>
      <c r="AN56" s="253"/>
      <c r="AO56" s="151"/>
      <c r="AP56" s="250"/>
      <c r="AQ56" s="273"/>
      <c r="AR56" s="186"/>
      <c r="AS56" s="193"/>
      <c r="AT56" s="296"/>
    </row>
    <row r="57" spans="2:46" ht="18" customHeight="1">
      <c r="B57" s="94"/>
      <c r="C57" s="202"/>
      <c r="D57" s="205"/>
      <c r="E57" s="209" t="s">
        <v>48</v>
      </c>
      <c r="F57" s="223"/>
      <c r="G57" s="229"/>
      <c r="H57" s="97"/>
      <c r="I57" s="32">
        <v>2</v>
      </c>
      <c r="J57" s="33" t="s">
        <v>20</v>
      </c>
      <c r="K57" s="33" t="s">
        <v>20</v>
      </c>
      <c r="L57" s="33">
        <v>1</v>
      </c>
      <c r="M57" s="33">
        <v>2</v>
      </c>
      <c r="N57" s="33" t="s">
        <v>20</v>
      </c>
      <c r="O57" s="33" t="s">
        <v>20</v>
      </c>
      <c r="P57" s="33">
        <v>1</v>
      </c>
      <c r="Q57" s="33">
        <v>2</v>
      </c>
      <c r="R57" s="33" t="s">
        <v>20</v>
      </c>
      <c r="S57" s="50" t="s">
        <v>20</v>
      </c>
      <c r="T57" s="50">
        <v>1</v>
      </c>
      <c r="U57" s="50">
        <v>2</v>
      </c>
      <c r="V57" s="87" t="s">
        <v>20</v>
      </c>
      <c r="W57" s="89" t="s">
        <v>20</v>
      </c>
      <c r="X57" s="51">
        <v>1</v>
      </c>
      <c r="Y57" s="51">
        <v>2</v>
      </c>
      <c r="Z57" s="51" t="s">
        <v>20</v>
      </c>
      <c r="AA57" s="51" t="s">
        <v>20</v>
      </c>
      <c r="AB57" s="51">
        <v>1</v>
      </c>
      <c r="AC57" s="34">
        <v>2</v>
      </c>
      <c r="AD57" s="34" t="s">
        <v>20</v>
      </c>
      <c r="AE57" s="34" t="s">
        <v>20</v>
      </c>
      <c r="AF57" s="34">
        <v>1</v>
      </c>
      <c r="AG57" s="51">
        <v>2</v>
      </c>
      <c r="AH57" s="34" t="s">
        <v>20</v>
      </c>
      <c r="AI57" s="51" t="s">
        <v>20</v>
      </c>
      <c r="AJ57" s="34">
        <v>1</v>
      </c>
      <c r="AK57" s="34">
        <v>2</v>
      </c>
      <c r="AL57" s="110" t="s">
        <v>20</v>
      </c>
      <c r="AM57" s="111" t="s">
        <v>20</v>
      </c>
      <c r="AN57" s="257">
        <f>COUNTIF(I57:AM57,"&lt;&gt;В")-_xlfn.COUNTIFS(I57:AM57,"&lt;&gt;В",I59:AM59,"&lt;&gt;")</f>
        <v>15</v>
      </c>
      <c r="AO57" s="151"/>
      <c r="AP57" s="248"/>
      <c r="AQ57" s="271"/>
      <c r="AR57" s="184"/>
      <c r="AS57" s="191"/>
      <c r="AT57" s="190" t="s">
        <v>48</v>
      </c>
    </row>
    <row r="58" spans="2:46" ht="18" customHeight="1" hidden="1">
      <c r="B58" s="31"/>
      <c r="C58" s="203"/>
      <c r="D58" s="205"/>
      <c r="E58" s="210"/>
      <c r="F58" s="224"/>
      <c r="G58" s="226"/>
      <c r="H58" s="21"/>
      <c r="I58" s="57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108"/>
      <c r="W58" s="57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>
        <v>0</v>
      </c>
      <c r="AM58" s="108"/>
      <c r="AN58" s="252"/>
      <c r="AO58" s="151"/>
      <c r="AP58" s="249"/>
      <c r="AQ58" s="272"/>
      <c r="AR58" s="185"/>
      <c r="AS58" s="192"/>
      <c r="AT58" s="190"/>
    </row>
    <row r="59" spans="2:46" ht="18" customHeight="1" thickBot="1">
      <c r="B59" s="101"/>
      <c r="C59" s="204"/>
      <c r="D59" s="205"/>
      <c r="E59" s="211"/>
      <c r="F59" s="225"/>
      <c r="G59" s="228"/>
      <c r="H59" s="53"/>
      <c r="I59" s="58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109"/>
      <c r="W59" s="58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109"/>
      <c r="AN59" s="253"/>
      <c r="AO59" s="151"/>
      <c r="AP59" s="250"/>
      <c r="AQ59" s="273"/>
      <c r="AR59" s="186"/>
      <c r="AS59" s="193"/>
      <c r="AT59" s="190"/>
    </row>
    <row r="60" spans="2:46" ht="18" customHeight="1">
      <c r="B60" s="94"/>
      <c r="C60" s="202"/>
      <c r="D60" s="205"/>
      <c r="E60" s="209" t="s">
        <v>49</v>
      </c>
      <c r="F60" s="223"/>
      <c r="G60" s="229"/>
      <c r="H60" s="97"/>
      <c r="I60" s="32" t="s">
        <v>20</v>
      </c>
      <c r="J60" s="33">
        <v>1</v>
      </c>
      <c r="K60" s="33">
        <v>2</v>
      </c>
      <c r="L60" s="33" t="s">
        <v>20</v>
      </c>
      <c r="M60" s="33" t="s">
        <v>20</v>
      </c>
      <c r="N60" s="33">
        <v>1</v>
      </c>
      <c r="O60" s="33">
        <v>2</v>
      </c>
      <c r="P60" s="33" t="s">
        <v>20</v>
      </c>
      <c r="Q60" s="33" t="s">
        <v>20</v>
      </c>
      <c r="R60" s="33">
        <v>1</v>
      </c>
      <c r="S60" s="50">
        <v>2</v>
      </c>
      <c r="T60" s="50" t="s">
        <v>20</v>
      </c>
      <c r="U60" s="50" t="s">
        <v>20</v>
      </c>
      <c r="V60" s="87">
        <v>1</v>
      </c>
      <c r="W60" s="89">
        <v>2</v>
      </c>
      <c r="X60" s="51" t="s">
        <v>20</v>
      </c>
      <c r="Y60" s="51" t="s">
        <v>20</v>
      </c>
      <c r="Z60" s="51">
        <v>1</v>
      </c>
      <c r="AA60" s="51">
        <v>2</v>
      </c>
      <c r="AB60" s="51" t="s">
        <v>20</v>
      </c>
      <c r="AC60" s="34" t="s">
        <v>20</v>
      </c>
      <c r="AD60" s="34">
        <v>1</v>
      </c>
      <c r="AE60" s="34">
        <v>2</v>
      </c>
      <c r="AF60" s="34" t="s">
        <v>20</v>
      </c>
      <c r="AG60" s="51" t="s">
        <v>20</v>
      </c>
      <c r="AH60" s="34">
        <v>1</v>
      </c>
      <c r="AI60" s="51">
        <v>2</v>
      </c>
      <c r="AJ60" s="34" t="s">
        <v>20</v>
      </c>
      <c r="AK60" s="34" t="s">
        <v>20</v>
      </c>
      <c r="AL60" s="110" t="s">
        <v>20</v>
      </c>
      <c r="AM60" s="111" t="s">
        <v>20</v>
      </c>
      <c r="AN60" s="257">
        <f>COUNTIF(I60:AM60,"&lt;&gt;В")-_xlfn.COUNTIFS(I60:AM60,"&lt;&gt;В",I62:AM62,"&lt;&gt;")</f>
        <v>14</v>
      </c>
      <c r="AO60" s="151"/>
      <c r="AP60" s="248"/>
      <c r="AQ60" s="277"/>
      <c r="AR60" s="184"/>
      <c r="AS60" s="191"/>
      <c r="AT60" s="190" t="s">
        <v>49</v>
      </c>
    </row>
    <row r="61" spans="2:46" ht="18" customHeight="1" hidden="1">
      <c r="B61" s="31"/>
      <c r="C61" s="203"/>
      <c r="D61" s="205"/>
      <c r="E61" s="210"/>
      <c r="F61" s="224"/>
      <c r="G61" s="226"/>
      <c r="H61" s="21"/>
      <c r="I61" s="57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108"/>
      <c r="W61" s="57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108"/>
      <c r="AN61" s="252"/>
      <c r="AO61" s="151"/>
      <c r="AP61" s="249"/>
      <c r="AQ61" s="278"/>
      <c r="AR61" s="185"/>
      <c r="AS61" s="192"/>
      <c r="AT61" s="190"/>
    </row>
    <row r="62" spans="2:46" ht="18" customHeight="1" thickBot="1">
      <c r="B62" s="101"/>
      <c r="C62" s="204"/>
      <c r="D62" s="205"/>
      <c r="E62" s="211"/>
      <c r="F62" s="225"/>
      <c r="G62" s="226"/>
      <c r="H62" s="53"/>
      <c r="I62" s="58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109"/>
      <c r="W62" s="58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109"/>
      <c r="AN62" s="253"/>
      <c r="AO62" s="151"/>
      <c r="AP62" s="250"/>
      <c r="AQ62" s="279"/>
      <c r="AR62" s="186"/>
      <c r="AS62" s="193"/>
      <c r="AT62" s="190"/>
    </row>
    <row r="63" spans="2:46" ht="18" customHeight="1">
      <c r="B63" s="94"/>
      <c r="C63" s="202"/>
      <c r="D63" s="206"/>
      <c r="E63" s="209" t="s">
        <v>50</v>
      </c>
      <c r="F63" s="223"/>
      <c r="G63" s="229"/>
      <c r="H63" s="97"/>
      <c r="I63" s="32" t="s">
        <v>20</v>
      </c>
      <c r="J63" s="33" t="s">
        <v>20</v>
      </c>
      <c r="K63" s="33">
        <v>1</v>
      </c>
      <c r="L63" s="33">
        <v>2</v>
      </c>
      <c r="M63" s="33" t="s">
        <v>20</v>
      </c>
      <c r="N63" s="33" t="s">
        <v>20</v>
      </c>
      <c r="O63" s="33">
        <v>1</v>
      </c>
      <c r="P63" s="33">
        <v>2</v>
      </c>
      <c r="Q63" s="33" t="s">
        <v>20</v>
      </c>
      <c r="R63" s="33" t="s">
        <v>20</v>
      </c>
      <c r="S63" s="50">
        <v>1</v>
      </c>
      <c r="T63" s="50">
        <v>2</v>
      </c>
      <c r="U63" s="50" t="s">
        <v>20</v>
      </c>
      <c r="V63" s="87" t="s">
        <v>20</v>
      </c>
      <c r="W63" s="89">
        <v>1</v>
      </c>
      <c r="X63" s="51">
        <v>2</v>
      </c>
      <c r="Y63" s="51" t="s">
        <v>20</v>
      </c>
      <c r="Z63" s="51" t="s">
        <v>20</v>
      </c>
      <c r="AA63" s="51">
        <v>1</v>
      </c>
      <c r="AB63" s="51">
        <v>2</v>
      </c>
      <c r="AC63" s="34" t="s">
        <v>20</v>
      </c>
      <c r="AD63" s="34" t="s">
        <v>20</v>
      </c>
      <c r="AE63" s="34">
        <v>1</v>
      </c>
      <c r="AF63" s="34">
        <v>2</v>
      </c>
      <c r="AG63" s="51" t="s">
        <v>20</v>
      </c>
      <c r="AH63" s="34" t="s">
        <v>20</v>
      </c>
      <c r="AI63" s="51">
        <v>1</v>
      </c>
      <c r="AJ63" s="34">
        <v>2</v>
      </c>
      <c r="AK63" s="34" t="s">
        <v>20</v>
      </c>
      <c r="AL63" s="110" t="s">
        <v>20</v>
      </c>
      <c r="AM63" s="111" t="s">
        <v>20</v>
      </c>
      <c r="AN63" s="257">
        <f>COUNTIF(I63:AM63,"&lt;&gt;В")-_xlfn.COUNTIFS(I63:AM63,"&lt;&gt;В",I65:AM65,"&lt;&gt;")</f>
        <v>14</v>
      </c>
      <c r="AO63" s="153"/>
      <c r="AP63" s="248"/>
      <c r="AQ63" s="283"/>
      <c r="AR63" s="184"/>
      <c r="AS63" s="191"/>
      <c r="AT63" s="190" t="s">
        <v>50</v>
      </c>
    </row>
    <row r="64" spans="2:46" ht="18" customHeight="1" hidden="1">
      <c r="B64" s="31"/>
      <c r="C64" s="203"/>
      <c r="D64" s="207"/>
      <c r="E64" s="210"/>
      <c r="F64" s="224"/>
      <c r="G64" s="226"/>
      <c r="H64" s="21"/>
      <c r="I64" s="57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108"/>
      <c r="W64" s="57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108"/>
      <c r="AN64" s="252"/>
      <c r="AO64" s="152"/>
      <c r="AP64" s="249"/>
      <c r="AQ64" s="266"/>
      <c r="AR64" s="185"/>
      <c r="AS64" s="192"/>
      <c r="AT64" s="190"/>
    </row>
    <row r="65" spans="2:46" ht="18" customHeight="1" thickBot="1">
      <c r="B65" s="101"/>
      <c r="C65" s="204"/>
      <c r="D65" s="208"/>
      <c r="E65" s="211"/>
      <c r="F65" s="225"/>
      <c r="G65" s="226"/>
      <c r="H65" s="53"/>
      <c r="I65" s="58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109"/>
      <c r="W65" s="58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109"/>
      <c r="AN65" s="253"/>
      <c r="AO65" s="156"/>
      <c r="AP65" s="250"/>
      <c r="AQ65" s="267"/>
      <c r="AR65" s="186"/>
      <c r="AS65" s="193"/>
      <c r="AT65" s="190"/>
    </row>
    <row r="66" spans="2:46" ht="18" customHeight="1">
      <c r="B66" s="94"/>
      <c r="C66" s="202"/>
      <c r="D66" s="206"/>
      <c r="E66" s="209" t="s">
        <v>51</v>
      </c>
      <c r="F66" s="223"/>
      <c r="G66" s="229"/>
      <c r="H66" s="97"/>
      <c r="I66" s="90">
        <v>1</v>
      </c>
      <c r="J66" s="33" t="s">
        <v>20</v>
      </c>
      <c r="K66" s="33" t="s">
        <v>20</v>
      </c>
      <c r="L66" s="50">
        <v>1</v>
      </c>
      <c r="M66" s="50">
        <v>1</v>
      </c>
      <c r="N66" s="50">
        <v>1</v>
      </c>
      <c r="O66" s="50">
        <v>1</v>
      </c>
      <c r="P66" s="50">
        <v>1</v>
      </c>
      <c r="Q66" s="33" t="s">
        <v>20</v>
      </c>
      <c r="R66" s="33" t="s">
        <v>20</v>
      </c>
      <c r="S66" s="50">
        <v>1</v>
      </c>
      <c r="T66" s="50">
        <v>1</v>
      </c>
      <c r="U66" s="50">
        <v>1</v>
      </c>
      <c r="V66" s="150">
        <v>1</v>
      </c>
      <c r="W66" s="89">
        <v>1</v>
      </c>
      <c r="X66" s="51" t="s">
        <v>20</v>
      </c>
      <c r="Y66" s="51" t="s">
        <v>20</v>
      </c>
      <c r="Z66" s="51">
        <v>1</v>
      </c>
      <c r="AA66" s="51">
        <v>1</v>
      </c>
      <c r="AB66" s="51">
        <v>1</v>
      </c>
      <c r="AC66" s="51">
        <v>1</v>
      </c>
      <c r="AD66" s="51">
        <v>1</v>
      </c>
      <c r="AE66" s="34" t="s">
        <v>20</v>
      </c>
      <c r="AF66" s="34" t="s">
        <v>20</v>
      </c>
      <c r="AG66" s="51">
        <v>1</v>
      </c>
      <c r="AH66" s="51">
        <v>1</v>
      </c>
      <c r="AI66" s="51">
        <v>1</v>
      </c>
      <c r="AJ66" s="51">
        <v>1</v>
      </c>
      <c r="AK66" s="51">
        <v>1</v>
      </c>
      <c r="AL66" s="110" t="s">
        <v>20</v>
      </c>
      <c r="AM66" s="111" t="s">
        <v>20</v>
      </c>
      <c r="AN66" s="257">
        <f>COUNTIF(I66:AM66,"&lt;&gt;В")-_xlfn.COUNTIFS(I66:AM66,"&lt;&gt;В",I68:AM68,"&lt;&gt;")</f>
        <v>8</v>
      </c>
      <c r="AO66" s="153"/>
      <c r="AP66" s="248"/>
      <c r="AQ66" s="280"/>
      <c r="AR66" s="184"/>
      <c r="AS66" s="191"/>
      <c r="AT66" s="190" t="s">
        <v>51</v>
      </c>
    </row>
    <row r="67" spans="2:46" ht="18" customHeight="1" hidden="1">
      <c r="B67" s="31"/>
      <c r="C67" s="203"/>
      <c r="D67" s="207"/>
      <c r="E67" s="210"/>
      <c r="F67" s="224"/>
      <c r="G67" s="226"/>
      <c r="H67" s="21"/>
      <c r="I67" s="57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108"/>
      <c r="W67" s="57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108"/>
      <c r="AN67" s="252"/>
      <c r="AO67" s="152"/>
      <c r="AP67" s="249"/>
      <c r="AQ67" s="275"/>
      <c r="AR67" s="185"/>
      <c r="AS67" s="192"/>
      <c r="AT67" s="190"/>
    </row>
    <row r="68" spans="2:46" ht="18" customHeight="1" thickBot="1">
      <c r="B68" s="101"/>
      <c r="C68" s="204"/>
      <c r="D68" s="208"/>
      <c r="E68" s="211"/>
      <c r="F68" s="225"/>
      <c r="G68" s="226"/>
      <c r="H68" s="53"/>
      <c r="I68" s="58"/>
      <c r="J68" s="59"/>
      <c r="K68" s="59"/>
      <c r="L68" s="59"/>
      <c r="M68" s="59"/>
      <c r="N68" s="59"/>
      <c r="O68" s="59"/>
      <c r="P68" s="59"/>
      <c r="Q68" s="59"/>
      <c r="R68" s="59" t="s">
        <v>19</v>
      </c>
      <c r="S68" s="59" t="s">
        <v>19</v>
      </c>
      <c r="T68" s="59" t="s">
        <v>19</v>
      </c>
      <c r="U68" s="59" t="s">
        <v>19</v>
      </c>
      <c r="V68" s="59" t="s">
        <v>19</v>
      </c>
      <c r="W68" s="59" t="s">
        <v>19</v>
      </c>
      <c r="X68" s="59" t="s">
        <v>19</v>
      </c>
      <c r="Y68" s="59" t="s">
        <v>19</v>
      </c>
      <c r="Z68" s="59" t="s">
        <v>19</v>
      </c>
      <c r="AA68" s="59" t="s">
        <v>19</v>
      </c>
      <c r="AB68" s="59" t="s">
        <v>19</v>
      </c>
      <c r="AC68" s="59" t="s">
        <v>19</v>
      </c>
      <c r="AD68" s="59" t="s">
        <v>19</v>
      </c>
      <c r="AE68" s="59" t="s">
        <v>19</v>
      </c>
      <c r="AF68" s="59" t="s">
        <v>19</v>
      </c>
      <c r="AG68" s="59" t="s">
        <v>19</v>
      </c>
      <c r="AH68" s="59" t="s">
        <v>19</v>
      </c>
      <c r="AI68" s="59" t="s">
        <v>19</v>
      </c>
      <c r="AJ68" s="59"/>
      <c r="AK68" s="59"/>
      <c r="AL68" s="59"/>
      <c r="AM68" s="109"/>
      <c r="AN68" s="253"/>
      <c r="AO68" s="156"/>
      <c r="AP68" s="250"/>
      <c r="AQ68" s="276"/>
      <c r="AR68" s="186"/>
      <c r="AS68" s="193"/>
      <c r="AT68" s="190"/>
    </row>
    <row r="69" spans="2:46" ht="18" customHeight="1">
      <c r="B69" s="94"/>
      <c r="C69" s="202"/>
      <c r="D69" s="216"/>
      <c r="E69" s="209"/>
      <c r="F69" s="223"/>
      <c r="G69" s="227"/>
      <c r="H69" s="20"/>
      <c r="I69" s="32"/>
      <c r="J69" s="33"/>
      <c r="K69" s="33"/>
      <c r="L69" s="33"/>
      <c r="M69" s="33"/>
      <c r="N69" s="33"/>
      <c r="O69" s="143"/>
      <c r="P69" s="143"/>
      <c r="Q69" s="143"/>
      <c r="R69" s="143"/>
      <c r="S69" s="146"/>
      <c r="T69" s="146"/>
      <c r="U69" s="146"/>
      <c r="V69" s="164"/>
      <c r="W69" s="89"/>
      <c r="X69" s="51"/>
      <c r="Y69" s="51"/>
      <c r="Z69" s="51"/>
      <c r="AA69" s="51"/>
      <c r="AB69" s="51"/>
      <c r="AC69" s="34"/>
      <c r="AD69" s="34"/>
      <c r="AE69" s="34"/>
      <c r="AF69" s="34"/>
      <c r="AG69" s="51"/>
      <c r="AH69" s="34"/>
      <c r="AI69" s="51"/>
      <c r="AJ69" s="34"/>
      <c r="AK69" s="34"/>
      <c r="AL69" s="110" t="s">
        <v>20</v>
      </c>
      <c r="AM69" s="111" t="s">
        <v>20</v>
      </c>
      <c r="AN69" s="257"/>
      <c r="AO69" s="153"/>
      <c r="AP69" s="248"/>
      <c r="AQ69" s="274"/>
      <c r="AR69" s="184"/>
      <c r="AS69" s="187"/>
      <c r="AT69" s="200"/>
    </row>
    <row r="70" spans="2:46" ht="18" customHeight="1" hidden="1">
      <c r="B70" s="31"/>
      <c r="C70" s="203"/>
      <c r="D70" s="205"/>
      <c r="E70" s="210"/>
      <c r="F70" s="224"/>
      <c r="G70" s="226"/>
      <c r="H70" s="21"/>
      <c r="I70" s="57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108"/>
      <c r="W70" s="57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108"/>
      <c r="AN70" s="252"/>
      <c r="AO70" s="152"/>
      <c r="AP70" s="249"/>
      <c r="AQ70" s="275"/>
      <c r="AR70" s="185"/>
      <c r="AS70" s="188"/>
      <c r="AT70" s="201"/>
    </row>
    <row r="71" spans="2:46" ht="18" customHeight="1" thickBot="1">
      <c r="B71" s="101"/>
      <c r="C71" s="204"/>
      <c r="D71" s="217"/>
      <c r="E71" s="211"/>
      <c r="F71" s="225"/>
      <c r="G71" s="228"/>
      <c r="H71" s="53"/>
      <c r="I71" s="58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109"/>
      <c r="W71" s="58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109"/>
      <c r="AN71" s="253"/>
      <c r="AO71" s="155"/>
      <c r="AP71" s="250"/>
      <c r="AQ71" s="276"/>
      <c r="AR71" s="186"/>
      <c r="AS71" s="189"/>
      <c r="AT71" s="201"/>
    </row>
    <row r="72" spans="2:46" ht="18" customHeight="1">
      <c r="B72" s="94"/>
      <c r="C72" s="202"/>
      <c r="D72" s="216"/>
      <c r="E72" s="209"/>
      <c r="F72" s="223"/>
      <c r="G72" s="227"/>
      <c r="H72" s="20"/>
      <c r="I72" s="32"/>
      <c r="J72" s="33"/>
      <c r="K72" s="33"/>
      <c r="L72" s="33"/>
      <c r="M72" s="33"/>
      <c r="N72" s="33"/>
      <c r="O72" s="33"/>
      <c r="P72" s="33"/>
      <c r="Q72" s="33"/>
      <c r="R72" s="33"/>
      <c r="S72" s="50"/>
      <c r="T72" s="50"/>
      <c r="U72" s="50"/>
      <c r="V72" s="87"/>
      <c r="W72" s="89"/>
      <c r="X72" s="51"/>
      <c r="Y72" s="51"/>
      <c r="Z72" s="51"/>
      <c r="AA72" s="51"/>
      <c r="AB72" s="51"/>
      <c r="AC72" s="34"/>
      <c r="AD72" s="34"/>
      <c r="AE72" s="51"/>
      <c r="AF72" s="34"/>
      <c r="AG72" s="165"/>
      <c r="AH72" s="165"/>
      <c r="AI72" s="165"/>
      <c r="AJ72" s="165"/>
      <c r="AK72" s="165"/>
      <c r="AL72" s="165" t="s">
        <v>20</v>
      </c>
      <c r="AM72" s="165" t="s">
        <v>20</v>
      </c>
      <c r="AN72" s="251"/>
      <c r="AO72" s="153"/>
      <c r="AP72" s="248"/>
      <c r="AQ72" s="274"/>
      <c r="AR72" s="184"/>
      <c r="AS72" s="187"/>
      <c r="AT72" s="200"/>
    </row>
    <row r="73" spans="2:46" ht="18" customHeight="1" hidden="1">
      <c r="B73" s="31"/>
      <c r="C73" s="203"/>
      <c r="D73" s="205"/>
      <c r="E73" s="210"/>
      <c r="F73" s="224"/>
      <c r="G73" s="226"/>
      <c r="H73" s="21"/>
      <c r="I73" s="57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108"/>
      <c r="W73" s="57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108"/>
      <c r="AN73" s="268"/>
      <c r="AO73" s="152"/>
      <c r="AP73" s="249"/>
      <c r="AQ73" s="275"/>
      <c r="AR73" s="185"/>
      <c r="AS73" s="188"/>
      <c r="AT73" s="201"/>
    </row>
    <row r="74" spans="2:46" ht="18" customHeight="1" thickBot="1">
      <c r="B74" s="101"/>
      <c r="C74" s="204"/>
      <c r="D74" s="217"/>
      <c r="E74" s="211"/>
      <c r="F74" s="225"/>
      <c r="G74" s="228"/>
      <c r="H74" s="53"/>
      <c r="I74" s="58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109"/>
      <c r="W74" s="58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109"/>
      <c r="AN74" s="270"/>
      <c r="AO74" s="155"/>
      <c r="AP74" s="250"/>
      <c r="AQ74" s="276"/>
      <c r="AR74" s="186"/>
      <c r="AS74" s="189"/>
      <c r="AT74" s="201"/>
    </row>
    <row r="75" spans="2:46" ht="18" customHeight="1">
      <c r="B75" s="94"/>
      <c r="C75" s="202"/>
      <c r="D75" s="216"/>
      <c r="E75" s="209"/>
      <c r="F75" s="247"/>
      <c r="G75" s="227"/>
      <c r="H75" s="20"/>
      <c r="I75" s="32"/>
      <c r="J75" s="33"/>
      <c r="K75" s="33"/>
      <c r="L75" s="33"/>
      <c r="M75" s="33"/>
      <c r="N75" s="33"/>
      <c r="O75" s="33"/>
      <c r="P75" s="33"/>
      <c r="Q75" s="33"/>
      <c r="R75" s="33"/>
      <c r="S75" s="50"/>
      <c r="T75" s="50"/>
      <c r="U75" s="50"/>
      <c r="V75" s="87"/>
      <c r="W75" s="89"/>
      <c r="X75" s="51"/>
      <c r="Y75" s="51"/>
      <c r="Z75" s="51"/>
      <c r="AA75" s="51"/>
      <c r="AB75" s="51"/>
      <c r="AC75" s="34"/>
      <c r="AD75" s="34"/>
      <c r="AE75" s="34"/>
      <c r="AF75" s="34"/>
      <c r="AG75" s="51"/>
      <c r="AH75" s="34"/>
      <c r="AI75" s="51"/>
      <c r="AJ75" s="34"/>
      <c r="AK75" s="34"/>
      <c r="AL75" s="110"/>
      <c r="AM75" s="111"/>
      <c r="AN75" s="251"/>
      <c r="AO75" s="153"/>
      <c r="AP75" s="248"/>
      <c r="AQ75" s="265"/>
      <c r="AR75" s="184"/>
      <c r="AS75" s="187"/>
      <c r="AT75" s="200"/>
    </row>
    <row r="76" spans="2:46" ht="18" customHeight="1" hidden="1">
      <c r="B76" s="31"/>
      <c r="C76" s="203"/>
      <c r="D76" s="205"/>
      <c r="E76" s="210"/>
      <c r="F76" s="224"/>
      <c r="G76" s="226"/>
      <c r="H76" s="21"/>
      <c r="I76" s="57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108"/>
      <c r="W76" s="57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108"/>
      <c r="AN76" s="268"/>
      <c r="AO76" s="152"/>
      <c r="AP76" s="249"/>
      <c r="AQ76" s="266"/>
      <c r="AR76" s="185"/>
      <c r="AS76" s="188"/>
      <c r="AT76" s="201"/>
    </row>
    <row r="77" spans="2:46" ht="18" customHeight="1" thickBot="1">
      <c r="B77" s="101"/>
      <c r="C77" s="204"/>
      <c r="D77" s="217"/>
      <c r="E77" s="211"/>
      <c r="F77" s="225"/>
      <c r="G77" s="228"/>
      <c r="H77" s="53"/>
      <c r="I77" s="58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109"/>
      <c r="W77" s="58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109"/>
      <c r="AN77" s="270"/>
      <c r="AO77" s="155"/>
      <c r="AP77" s="250"/>
      <c r="AQ77" s="267"/>
      <c r="AR77" s="186"/>
      <c r="AS77" s="189"/>
      <c r="AT77" s="201"/>
    </row>
  </sheetData>
  <sheetProtection formatCells="0" formatColumns="0" formatRows="0" insertColumns="0" insertRows="0" insertHyperlinks="0" deleteColumns="0" deleteRows="0" sort="0" autoFilter="0" pivotTables="0"/>
  <mergeCells count="307">
    <mergeCell ref="AT60:AT62"/>
    <mergeCell ref="AR12:AR14"/>
    <mergeCell ref="AP33:AP35"/>
    <mergeCell ref="AP66:AP68"/>
    <mergeCell ref="AR18:AR20"/>
    <mergeCell ref="AR24:AR26"/>
    <mergeCell ref="AP48:AP50"/>
    <mergeCell ref="AT27:AT29"/>
    <mergeCell ref="AT12:AT14"/>
    <mergeCell ref="AT18:AT20"/>
    <mergeCell ref="AT21:AT23"/>
    <mergeCell ref="AS12:AS14"/>
    <mergeCell ref="AS15:AS17"/>
    <mergeCell ref="AS21:AS23"/>
    <mergeCell ref="AS18:AS20"/>
    <mergeCell ref="AT15:AT17"/>
    <mergeCell ref="AS45:AS47"/>
    <mergeCell ref="AS24:AS26"/>
    <mergeCell ref="AT57:AT59"/>
    <mergeCell ref="AT33:AT35"/>
    <mergeCell ref="AR33:AR35"/>
    <mergeCell ref="AS57:AS59"/>
    <mergeCell ref="AR4:AS4"/>
    <mergeCell ref="AR3:AS3"/>
    <mergeCell ref="AR2:AS2"/>
    <mergeCell ref="AR1:AS1"/>
    <mergeCell ref="AS6:AT10"/>
    <mergeCell ref="AN42:AN44"/>
    <mergeCell ref="AN45:AN47"/>
    <mergeCell ref="AN48:AN50"/>
    <mergeCell ref="AN51:AN53"/>
    <mergeCell ref="AU12:AU14"/>
    <mergeCell ref="AS69:AS71"/>
    <mergeCell ref="AT69:AT71"/>
    <mergeCell ref="AP27:AP29"/>
    <mergeCell ref="AP54:AP56"/>
    <mergeCell ref="AP39:AP41"/>
    <mergeCell ref="AQ63:AQ65"/>
    <mergeCell ref="AN60:AN62"/>
    <mergeCell ref="AP30:AP32"/>
    <mergeCell ref="AR39:AR41"/>
    <mergeCell ref="AT45:AT47"/>
    <mergeCell ref="AS51:AS53"/>
    <mergeCell ref="AS60:AS62"/>
    <mergeCell ref="AT54:AT56"/>
    <mergeCell ref="AS36:AS38"/>
    <mergeCell ref="AS27:AS29"/>
    <mergeCell ref="AT51:AT53"/>
    <mergeCell ref="AT24:AT26"/>
    <mergeCell ref="AT36:AT38"/>
    <mergeCell ref="AT30:AT32"/>
    <mergeCell ref="AR66:AR68"/>
    <mergeCell ref="AR54:AR56"/>
    <mergeCell ref="AQ54:AQ56"/>
    <mergeCell ref="AN75:AN77"/>
    <mergeCell ref="AN69:AN71"/>
    <mergeCell ref="AN63:AN65"/>
    <mergeCell ref="AP51:AP53"/>
    <mergeCell ref="AN66:AN68"/>
    <mergeCell ref="AP45:AP47"/>
    <mergeCell ref="AP60:AP62"/>
    <mergeCell ref="AR36:AR38"/>
    <mergeCell ref="AQ39:AQ41"/>
    <mergeCell ref="AP57:AP59"/>
    <mergeCell ref="AQ36:AQ38"/>
    <mergeCell ref="AR45:AR47"/>
    <mergeCell ref="AR63:AR65"/>
    <mergeCell ref="AP36:AP38"/>
    <mergeCell ref="AQ42:AQ44"/>
    <mergeCell ref="AQ48:AQ50"/>
    <mergeCell ref="AR15:AR17"/>
    <mergeCell ref="AQ24:AQ26"/>
    <mergeCell ref="AQ30:AQ32"/>
    <mergeCell ref="AP12:AP14"/>
    <mergeCell ref="AR9:AR10"/>
    <mergeCell ref="N9:N10"/>
    <mergeCell ref="Q9:Q10"/>
    <mergeCell ref="AR27:AR29"/>
    <mergeCell ref="AQ12:AQ14"/>
    <mergeCell ref="AQ15:AQ17"/>
    <mergeCell ref="AP24:AP26"/>
    <mergeCell ref="AR21:AR23"/>
    <mergeCell ref="AQ27:AQ29"/>
    <mergeCell ref="AQ21:AQ23"/>
    <mergeCell ref="AP21:AP23"/>
    <mergeCell ref="AO9:AO10"/>
    <mergeCell ref="Y9:Y10"/>
    <mergeCell ref="AN9:AN10"/>
    <mergeCell ref="AF9:AF10"/>
    <mergeCell ref="S9:S10"/>
    <mergeCell ref="AJ9:AJ10"/>
    <mergeCell ref="AH9:AH10"/>
    <mergeCell ref="T9:T10"/>
    <mergeCell ref="P9:P10"/>
    <mergeCell ref="AQ75:AQ77"/>
    <mergeCell ref="AQ69:AQ71"/>
    <mergeCell ref="AQ60:AQ62"/>
    <mergeCell ref="AQ66:AQ68"/>
    <mergeCell ref="AQ72:AQ74"/>
    <mergeCell ref="AA8:AC8"/>
    <mergeCell ref="V9:V10"/>
    <mergeCell ref="L9:L10"/>
    <mergeCell ref="AA9:AA10"/>
    <mergeCell ref="AN7:AR8"/>
    <mergeCell ref="R9:R10"/>
    <mergeCell ref="U9:U10"/>
    <mergeCell ref="AL9:AL10"/>
    <mergeCell ref="X9:X10"/>
    <mergeCell ref="AE9:AE10"/>
    <mergeCell ref="AP42:AP44"/>
    <mergeCell ref="AP69:AP71"/>
    <mergeCell ref="AQ45:AQ47"/>
    <mergeCell ref="AP75:AP77"/>
    <mergeCell ref="AR30:AR32"/>
    <mergeCell ref="AP9:AQ9"/>
    <mergeCell ref="AP18:AP20"/>
    <mergeCell ref="AR42:AR44"/>
    <mergeCell ref="AQ51:AQ53"/>
    <mergeCell ref="AN72:AN74"/>
    <mergeCell ref="AP72:AP74"/>
    <mergeCell ref="AQ57:AQ59"/>
    <mergeCell ref="F63:F65"/>
    <mergeCell ref="E72:E74"/>
    <mergeCell ref="F72:F74"/>
    <mergeCell ref="G66:G68"/>
    <mergeCell ref="G60:G62"/>
    <mergeCell ref="E66:E68"/>
    <mergeCell ref="G57:G59"/>
    <mergeCell ref="AQ18:AQ20"/>
    <mergeCell ref="AN12:AN14"/>
    <mergeCell ref="G54:G56"/>
    <mergeCell ref="C54:C56"/>
    <mergeCell ref="F51:F53"/>
    <mergeCell ref="AO12:AO14"/>
    <mergeCell ref="D33:D35"/>
    <mergeCell ref="E48:E50"/>
    <mergeCell ref="D42:D44"/>
    <mergeCell ref="F39:F41"/>
    <mergeCell ref="D12:D14"/>
    <mergeCell ref="G15:G17"/>
    <mergeCell ref="AN54:AN56"/>
    <mergeCell ref="G48:G50"/>
    <mergeCell ref="G45:G47"/>
    <mergeCell ref="C45:C47"/>
    <mergeCell ref="C48:C50"/>
    <mergeCell ref="D36:D38"/>
    <mergeCell ref="G30:G32"/>
    <mergeCell ref="G18:G20"/>
    <mergeCell ref="F54:F56"/>
    <mergeCell ref="AQ33:AQ35"/>
    <mergeCell ref="AN33:AN35"/>
    <mergeCell ref="AN36:AN38"/>
    <mergeCell ref="C63:C65"/>
    <mergeCell ref="C66:C68"/>
    <mergeCell ref="E57:E59"/>
    <mergeCell ref="C57:C59"/>
    <mergeCell ref="F60:F62"/>
    <mergeCell ref="AP63:AP65"/>
    <mergeCell ref="AP15:AP17"/>
    <mergeCell ref="G51:G53"/>
    <mergeCell ref="AN15:AN17"/>
    <mergeCell ref="AN18:AN20"/>
    <mergeCell ref="AN21:AN23"/>
    <mergeCell ref="AN24:AN26"/>
    <mergeCell ref="AN27:AN29"/>
    <mergeCell ref="AN30:AN32"/>
    <mergeCell ref="AN39:AN41"/>
    <mergeCell ref="E51:E53"/>
    <mergeCell ref="D21:D23"/>
    <mergeCell ref="E24:E26"/>
    <mergeCell ref="G42:G44"/>
    <mergeCell ref="AN57:AN59"/>
    <mergeCell ref="D51:D53"/>
    <mergeCell ref="G33:G35"/>
    <mergeCell ref="G39:G41"/>
    <mergeCell ref="E54:E56"/>
    <mergeCell ref="G72:G74"/>
    <mergeCell ref="C75:C77"/>
    <mergeCell ref="D75:D77"/>
    <mergeCell ref="E75:E77"/>
    <mergeCell ref="F75:F77"/>
    <mergeCell ref="C72:C74"/>
    <mergeCell ref="D72:D74"/>
    <mergeCell ref="D66:D68"/>
    <mergeCell ref="F66:F68"/>
    <mergeCell ref="C69:C71"/>
    <mergeCell ref="F69:F71"/>
    <mergeCell ref="E69:E71"/>
    <mergeCell ref="G75:G77"/>
    <mergeCell ref="B9:B10"/>
    <mergeCell ref="C9:C10"/>
    <mergeCell ref="D9:D10"/>
    <mergeCell ref="I7:V7"/>
    <mergeCell ref="W7:AM7"/>
    <mergeCell ref="M9:M10"/>
    <mergeCell ref="AG9:AG10"/>
    <mergeCell ref="AK9:AK10"/>
    <mergeCell ref="AI9:AI10"/>
    <mergeCell ref="Z9:Z10"/>
    <mergeCell ref="AM9:AM10"/>
    <mergeCell ref="I9:I10"/>
    <mergeCell ref="E9:E10"/>
    <mergeCell ref="O9:O10"/>
    <mergeCell ref="B7:B8"/>
    <mergeCell ref="AC9:AC10"/>
    <mergeCell ref="W9:W10"/>
    <mergeCell ref="AD9:AD10"/>
    <mergeCell ref="F7:F8"/>
    <mergeCell ref="G9:G10"/>
    <mergeCell ref="AD8:AE8"/>
    <mergeCell ref="S8:U8"/>
    <mergeCell ref="W8:X8"/>
    <mergeCell ref="F9:F10"/>
    <mergeCell ref="J8:R8"/>
    <mergeCell ref="AB9:AB10"/>
    <mergeCell ref="AF8:AG8"/>
    <mergeCell ref="Q1:W1"/>
    <mergeCell ref="F21:F23"/>
    <mergeCell ref="F18:F20"/>
    <mergeCell ref="E21:E23"/>
    <mergeCell ref="J9:J10"/>
    <mergeCell ref="C30:C32"/>
    <mergeCell ref="G27:G29"/>
    <mergeCell ref="E18:E20"/>
    <mergeCell ref="F15:F17"/>
    <mergeCell ref="G24:G26"/>
    <mergeCell ref="D15:D17"/>
    <mergeCell ref="E15:E17"/>
    <mergeCell ref="C7:C8"/>
    <mergeCell ref="D27:D29"/>
    <mergeCell ref="F12:F14"/>
    <mergeCell ref="E12:E14"/>
    <mergeCell ref="C18:C20"/>
    <mergeCell ref="K9:K10"/>
    <mergeCell ref="H7:H8"/>
    <mergeCell ref="E30:E32"/>
    <mergeCell ref="G12:G14"/>
    <mergeCell ref="G7:G8"/>
    <mergeCell ref="D7:D8"/>
    <mergeCell ref="F24:F26"/>
    <mergeCell ref="F48:F50"/>
    <mergeCell ref="F27:F29"/>
    <mergeCell ref="F45:F47"/>
    <mergeCell ref="G36:G38"/>
    <mergeCell ref="D63:D65"/>
    <mergeCell ref="G69:G71"/>
    <mergeCell ref="F33:F35"/>
    <mergeCell ref="G63:G65"/>
    <mergeCell ref="D57:D59"/>
    <mergeCell ref="G21:G23"/>
    <mergeCell ref="D24:D26"/>
    <mergeCell ref="F42:F44"/>
    <mergeCell ref="F36:F38"/>
    <mergeCell ref="F30:F32"/>
    <mergeCell ref="D69:D71"/>
    <mergeCell ref="E36:E38"/>
    <mergeCell ref="E33:E35"/>
    <mergeCell ref="F57:F59"/>
    <mergeCell ref="E63:E65"/>
    <mergeCell ref="E60:E62"/>
    <mergeCell ref="C15:C17"/>
    <mergeCell ref="C24:C26"/>
    <mergeCell ref="D60:D62"/>
    <mergeCell ref="D45:D47"/>
    <mergeCell ref="D48:D50"/>
    <mergeCell ref="E45:E47"/>
    <mergeCell ref="E27:E29"/>
    <mergeCell ref="E7:E8"/>
    <mergeCell ref="D54:D56"/>
    <mergeCell ref="D39:D41"/>
    <mergeCell ref="E39:E41"/>
    <mergeCell ref="C12:C14"/>
    <mergeCell ref="C42:C44"/>
    <mergeCell ref="C21:C23"/>
    <mergeCell ref="D18:D20"/>
    <mergeCell ref="D30:D32"/>
    <mergeCell ref="E42:E44"/>
    <mergeCell ref="C36:C38"/>
    <mergeCell ref="C60:C62"/>
    <mergeCell ref="C33:C35"/>
    <mergeCell ref="C39:C41"/>
    <mergeCell ref="C51:C53"/>
    <mergeCell ref="C27:C29"/>
    <mergeCell ref="AR72:AR74"/>
    <mergeCell ref="AR69:AR71"/>
    <mergeCell ref="AR75:AR77"/>
    <mergeCell ref="AS72:AS74"/>
    <mergeCell ref="AR60:AR62"/>
    <mergeCell ref="AS30:AS32"/>
    <mergeCell ref="AT66:AT68"/>
    <mergeCell ref="AS42:AS44"/>
    <mergeCell ref="AS63:AS65"/>
    <mergeCell ref="AS66:AS68"/>
    <mergeCell ref="AT63:AT65"/>
    <mergeCell ref="AS75:AS77"/>
    <mergeCell ref="AS54:AS56"/>
    <mergeCell ref="AR48:AR50"/>
    <mergeCell ref="AR51:AR53"/>
    <mergeCell ref="AT39:AT41"/>
    <mergeCell ref="AT42:AT44"/>
    <mergeCell ref="AT48:AT50"/>
    <mergeCell ref="AR57:AR59"/>
    <mergeCell ref="AS48:AS50"/>
    <mergeCell ref="AT72:AT74"/>
    <mergeCell ref="AT75:AT77"/>
    <mergeCell ref="AS39:AS41"/>
    <mergeCell ref="AS33:AS35"/>
  </mergeCells>
  <conditionalFormatting sqref="I12:AK104">
    <cfRule type="cellIs" priority="46" dxfId="27" operator="equal">
      <formula>"ОТ"</formula>
    </cfRule>
  </conditionalFormatting>
  <conditionalFormatting sqref="I9:AM77">
    <cfRule type="expression" priority="63" dxfId="14">
      <formula>WEEKDAY(I$9,2)=6</formula>
    </cfRule>
    <cfRule type="expression" priority="64" dxfId="13">
      <formula>WEEKDAY(I$9,2)=7</formula>
    </cfRule>
    <cfRule type="expression" priority="66" dxfId="16">
      <formula>WEEKDAY(I$9,2)&lt;&gt;0</formula>
    </cfRule>
  </conditionalFormatting>
  <conditionalFormatting sqref="AN12:AN47">
    <cfRule type="cellIs" priority="67" dxfId="16" operator="equal">
      <formula>0</formula>
    </cfRule>
    <cfRule type="cellIs" priority="68" dxfId="18" operator="lessThan">
      <formula>$AT$2</formula>
    </cfRule>
    <cfRule type="cellIs" priority="1032" dxfId="17" operator="greaterThan">
      <formula>$AT$2</formula>
    </cfRule>
    <cfRule type="cellIs" priority="1033" dxfId="16" operator="equal">
      <formula>$AT$2</formula>
    </cfRule>
  </conditionalFormatting>
  <conditionalFormatting sqref="AN48:AN71">
    <cfRule type="cellIs" priority="1034" dxfId="16" operator="equal">
      <formula>0</formula>
    </cfRule>
    <cfRule type="cellIs" priority="1035" dxfId="18" operator="lessThan">
      <formula>$AT$1</formula>
    </cfRule>
    <cfRule type="cellIs" priority="1036" dxfId="17" operator="greaterThan">
      <formula>$AT$1</formula>
    </cfRule>
    <cfRule type="cellIs" priority="1037" dxfId="16" operator="equal">
      <formula>$AT$1</formula>
    </cfRule>
  </conditionalFormatting>
  <dataValidations count="1">
    <dataValidation type="list" allowBlank="1" showInputMessage="1" showErrorMessage="1" sqref="AS12:AS18 AS69:AS77 AS66 AS21:AS54 AS57 AS60 AS63">
      <formula1>Мастера</formula1>
    </dataValidation>
  </dataValidations>
  <printOptions horizontalCentered="1"/>
  <pageMargins left="0.31496062992125984" right="0.31496062992125984" top="0.4724409448818898" bottom="0.35433070866141736" header="0.31496062992125984" footer="0.31496062992125984"/>
  <pageSetup errors="blank" horizontalDpi="600" verticalDpi="600" orientation="portrait" pageOrder="overThenDown" paperSize="9" scale="94" r:id="rId2"/>
  <colBreaks count="1" manualBreakCount="1">
    <brk id="22" min="4" max="121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AY44"/>
  <sheetViews>
    <sheetView tabSelected="1" view="pageBreakPreview" zoomScale="115" zoomScaleNormal="115" zoomScaleSheetLayoutView="115" zoomScalePageLayoutView="0" workbookViewId="0" topLeftCell="A1">
      <pane ySplit="7" topLeftCell="A8" activePane="bottomLeft" state="frozen"/>
      <selection pane="topLeft" activeCell="O17" sqref="O17"/>
      <selection pane="bottomLeft" activeCell="AI9" sqref="AI9"/>
    </sheetView>
  </sheetViews>
  <sheetFormatPr defaultColWidth="9.33203125" defaultRowHeight="11.25"/>
  <cols>
    <col min="1" max="1" width="2.33203125" style="0" customWidth="1"/>
    <col min="2" max="2" width="19.66015625" style="0" customWidth="1"/>
    <col min="3" max="3" width="21.83203125" style="0" bestFit="1" customWidth="1"/>
    <col min="4" max="4" width="4.66015625" style="3" customWidth="1"/>
    <col min="5" max="31" width="5.33203125" style="3" customWidth="1"/>
    <col min="32" max="34" width="5" style="3" customWidth="1"/>
    <col min="35" max="35" width="10.33203125" style="0" customWidth="1"/>
    <col min="36" max="36" width="0" style="0" hidden="1" customWidth="1"/>
  </cols>
  <sheetData>
    <row r="1" spans="18:51" ht="18.75" thickBot="1">
      <c r="R1" s="234">
        <v>45352</v>
      </c>
      <c r="S1" s="235"/>
      <c r="T1" s="235"/>
      <c r="U1" s="235"/>
      <c r="V1" s="235"/>
      <c r="W1" s="236"/>
      <c r="AY1" s="67">
        <v>38</v>
      </c>
    </row>
    <row r="4" ht="11.25" hidden="1"/>
    <row r="5" spans="3:37" ht="13.5" thickBot="1">
      <c r="C5" s="4"/>
      <c r="D5" s="5"/>
      <c r="E5" s="5"/>
      <c r="F5" s="5"/>
      <c r="G5" s="322">
        <f>R1</f>
        <v>45352</v>
      </c>
      <c r="H5" s="323"/>
      <c r="I5" s="323"/>
      <c r="J5" s="323"/>
      <c r="K5" s="323"/>
      <c r="L5" s="323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4"/>
      <c r="AJ5" s="4"/>
      <c r="AK5" s="4"/>
    </row>
    <row r="6" spans="2:37" ht="28.5">
      <c r="B6" s="182" t="s">
        <v>52</v>
      </c>
      <c r="C6" s="316" t="s">
        <v>12</v>
      </c>
      <c r="D6" s="319">
        <f>$R$1+0</f>
        <v>45352</v>
      </c>
      <c r="E6" s="321">
        <f aca="true" t="shared" si="0" ref="E6:AF6">IF(ISERR(D6+1),"",IF(D6+1&lt;=_XLL.КОНМЕСЯЦА($R$1,0),D6+1,""))</f>
        <v>45353</v>
      </c>
      <c r="F6" s="312">
        <f t="shared" si="0"/>
        <v>45354</v>
      </c>
      <c r="G6" s="312">
        <f t="shared" si="0"/>
        <v>45355</v>
      </c>
      <c r="H6" s="312">
        <f t="shared" si="0"/>
        <v>45356</v>
      </c>
      <c r="I6" s="312">
        <f t="shared" si="0"/>
        <v>45357</v>
      </c>
      <c r="J6" s="312">
        <f t="shared" si="0"/>
        <v>45358</v>
      </c>
      <c r="K6" s="312">
        <f t="shared" si="0"/>
        <v>45359</v>
      </c>
      <c r="L6" s="312">
        <f t="shared" si="0"/>
        <v>45360</v>
      </c>
      <c r="M6" s="312">
        <f t="shared" si="0"/>
        <v>45361</v>
      </c>
      <c r="N6" s="312">
        <f t="shared" si="0"/>
        <v>45362</v>
      </c>
      <c r="O6" s="312">
        <f t="shared" si="0"/>
        <v>45363</v>
      </c>
      <c r="P6" s="312">
        <f t="shared" si="0"/>
        <v>45364</v>
      </c>
      <c r="Q6" s="312">
        <f t="shared" si="0"/>
        <v>45365</v>
      </c>
      <c r="R6" s="312">
        <f t="shared" si="0"/>
        <v>45366</v>
      </c>
      <c r="S6" s="312">
        <f t="shared" si="0"/>
        <v>45367</v>
      </c>
      <c r="T6" s="312">
        <f t="shared" si="0"/>
        <v>45368</v>
      </c>
      <c r="U6" s="312">
        <f t="shared" si="0"/>
        <v>45369</v>
      </c>
      <c r="V6" s="312">
        <f t="shared" si="0"/>
        <v>45370</v>
      </c>
      <c r="W6" s="312">
        <f t="shared" si="0"/>
        <v>45371</v>
      </c>
      <c r="X6" s="312">
        <f t="shared" si="0"/>
        <v>45372</v>
      </c>
      <c r="Y6" s="312">
        <f t="shared" si="0"/>
        <v>45373</v>
      </c>
      <c r="Z6" s="312">
        <f t="shared" si="0"/>
        <v>45374</v>
      </c>
      <c r="AA6" s="312">
        <f t="shared" si="0"/>
        <v>45375</v>
      </c>
      <c r="AB6" s="312">
        <f t="shared" si="0"/>
        <v>45376</v>
      </c>
      <c r="AC6" s="312">
        <f t="shared" si="0"/>
        <v>45377</v>
      </c>
      <c r="AD6" s="312">
        <f t="shared" si="0"/>
        <v>45378</v>
      </c>
      <c r="AE6" s="312">
        <f t="shared" si="0"/>
        <v>45379</v>
      </c>
      <c r="AF6" s="312">
        <f t="shared" si="0"/>
        <v>45380</v>
      </c>
      <c r="AG6" s="312">
        <f>IF(ISERR(AF6+1),"",IF(AF6+1&lt;=_XLL.КОНМЕСЯЦА($R$1,0),AF6+1,""))</f>
        <v>45381</v>
      </c>
      <c r="AH6" s="314">
        <f>IF(ISERR(AG6+1),"",IF(AG6+1&lt;=_XLL.КОНМЕСЯЦА($R$1,0),AG6+1,""))</f>
        <v>45382</v>
      </c>
      <c r="AI6" s="310" t="s">
        <v>13</v>
      </c>
      <c r="AJ6" s="4"/>
      <c r="AK6" s="4"/>
    </row>
    <row r="7" spans="3:37" ht="15" customHeight="1" thickBot="1">
      <c r="C7" s="317"/>
      <c r="D7" s="320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5"/>
      <c r="AI7" s="311"/>
      <c r="AJ7" s="14"/>
      <c r="AK7" s="14"/>
    </row>
    <row r="8" spans="3:37" ht="15" customHeight="1">
      <c r="C8" s="28" t="s">
        <v>14</v>
      </c>
      <c r="D8" s="117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5"/>
      <c r="AI8" s="174">
        <f>SUM(D8:AH8)</f>
        <v>0</v>
      </c>
      <c r="AJ8" s="4"/>
      <c r="AK8" s="4"/>
    </row>
    <row r="9" spans="3:37" ht="15" customHeight="1">
      <c r="C9" s="29" t="s">
        <v>15</v>
      </c>
      <c r="D9" s="118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6"/>
      <c r="AI9" s="61">
        <f>SUM(D9:AH9)</f>
        <v>0</v>
      </c>
      <c r="AJ9" s="4"/>
      <c r="AK9" s="4"/>
    </row>
    <row r="10" spans="3:37" ht="15" customHeight="1">
      <c r="C10" s="29" t="s">
        <v>16</v>
      </c>
      <c r="D10" s="118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6"/>
      <c r="AI10" s="61">
        <f>SUM(D10:AH10)</f>
        <v>0</v>
      </c>
      <c r="AJ10" s="4"/>
      <c r="AK10" s="4"/>
    </row>
    <row r="11" spans="3:37" ht="15" customHeight="1" thickBot="1">
      <c r="C11" s="29" t="s">
        <v>29</v>
      </c>
      <c r="D11" s="119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3"/>
      <c r="AI11" s="61">
        <f>SUM(D11:AH11)</f>
        <v>0</v>
      </c>
      <c r="AJ11" s="4"/>
      <c r="AK11" s="4"/>
    </row>
    <row r="12" spans="3:37" ht="15" customHeight="1">
      <c r="C12" s="28" t="s">
        <v>17</v>
      </c>
      <c r="D12" s="120">
        <f>SUM(D8:D11)</f>
        <v>0</v>
      </c>
      <c r="E12" s="116">
        <f aca="true" t="shared" si="1" ref="E12:AE12">SUM(E8:E11)</f>
        <v>0</v>
      </c>
      <c r="F12" s="116">
        <f t="shared" si="1"/>
        <v>0</v>
      </c>
      <c r="G12" s="116">
        <f t="shared" si="1"/>
        <v>0</v>
      </c>
      <c r="H12" s="116">
        <f t="shared" si="1"/>
        <v>0</v>
      </c>
      <c r="I12" s="116">
        <f t="shared" si="1"/>
        <v>0</v>
      </c>
      <c r="J12" s="116">
        <f t="shared" si="1"/>
        <v>0</v>
      </c>
      <c r="K12" s="116">
        <f t="shared" si="1"/>
        <v>0</v>
      </c>
      <c r="L12" s="116">
        <f t="shared" si="1"/>
        <v>0</v>
      </c>
      <c r="M12" s="116">
        <f t="shared" si="1"/>
        <v>0</v>
      </c>
      <c r="N12" s="116">
        <f t="shared" si="1"/>
        <v>0</v>
      </c>
      <c r="O12" s="116">
        <f t="shared" si="1"/>
        <v>0</v>
      </c>
      <c r="P12" s="116">
        <f t="shared" si="1"/>
        <v>0</v>
      </c>
      <c r="Q12" s="116">
        <f t="shared" si="1"/>
        <v>0</v>
      </c>
      <c r="R12" s="121">
        <f t="shared" si="1"/>
        <v>0</v>
      </c>
      <c r="S12" s="120">
        <f t="shared" si="1"/>
        <v>0</v>
      </c>
      <c r="T12" s="116">
        <f t="shared" si="1"/>
        <v>0</v>
      </c>
      <c r="U12" s="116">
        <f t="shared" si="1"/>
        <v>0</v>
      </c>
      <c r="V12" s="116">
        <f t="shared" si="1"/>
        <v>0</v>
      </c>
      <c r="W12" s="116">
        <f t="shared" si="1"/>
        <v>0</v>
      </c>
      <c r="X12" s="116">
        <f t="shared" si="1"/>
        <v>0</v>
      </c>
      <c r="Y12" s="116">
        <f t="shared" si="1"/>
        <v>0</v>
      </c>
      <c r="Z12" s="116">
        <f t="shared" si="1"/>
        <v>0</v>
      </c>
      <c r="AA12" s="116">
        <f t="shared" si="1"/>
        <v>0</v>
      </c>
      <c r="AB12" s="116">
        <f t="shared" si="1"/>
        <v>0</v>
      </c>
      <c r="AC12" s="116">
        <f t="shared" si="1"/>
        <v>0</v>
      </c>
      <c r="AD12" s="116">
        <f t="shared" si="1"/>
        <v>0</v>
      </c>
      <c r="AE12" s="116">
        <f t="shared" si="1"/>
        <v>0</v>
      </c>
      <c r="AF12" s="116">
        <f>SUM(AF8:AF11)</f>
        <v>0</v>
      </c>
      <c r="AG12" s="116">
        <f>SUM(AG8:AG11)</f>
        <v>0</v>
      </c>
      <c r="AH12" s="116">
        <f>SUM(AH8:AH11)</f>
        <v>0</v>
      </c>
      <c r="AI12" s="63">
        <f>SUM(D12:AH12)</f>
        <v>0</v>
      </c>
      <c r="AJ12" s="4"/>
      <c r="AK12" s="4"/>
    </row>
    <row r="13" spans="3:37" ht="15" customHeight="1" thickBot="1">
      <c r="C13" s="30" t="s">
        <v>18</v>
      </c>
      <c r="D13" s="119">
        <f>IF(D12=0,0,D8/D12*100)</f>
        <v>0</v>
      </c>
      <c r="E13" s="122">
        <f aca="true" t="shared" si="2" ref="E13:AE13">IF(E12=0,0,E8/E12*100)</f>
        <v>0</v>
      </c>
      <c r="F13" s="122">
        <f t="shared" si="2"/>
        <v>0</v>
      </c>
      <c r="G13" s="122">
        <f t="shared" si="2"/>
        <v>0</v>
      </c>
      <c r="H13" s="122">
        <f t="shared" si="2"/>
        <v>0</v>
      </c>
      <c r="I13" s="122">
        <f t="shared" si="2"/>
        <v>0</v>
      </c>
      <c r="J13" s="122">
        <f t="shared" si="2"/>
        <v>0</v>
      </c>
      <c r="K13" s="122">
        <f t="shared" si="2"/>
        <v>0</v>
      </c>
      <c r="L13" s="122">
        <f t="shared" si="2"/>
        <v>0</v>
      </c>
      <c r="M13" s="122">
        <f t="shared" si="2"/>
        <v>0</v>
      </c>
      <c r="N13" s="122">
        <f t="shared" si="2"/>
        <v>0</v>
      </c>
      <c r="O13" s="122">
        <f t="shared" si="2"/>
        <v>0</v>
      </c>
      <c r="P13" s="122">
        <f t="shared" si="2"/>
        <v>0</v>
      </c>
      <c r="Q13" s="122">
        <f t="shared" si="2"/>
        <v>0</v>
      </c>
      <c r="R13" s="123">
        <f t="shared" si="2"/>
        <v>0</v>
      </c>
      <c r="S13" s="119">
        <f t="shared" si="2"/>
        <v>0</v>
      </c>
      <c r="T13" s="122">
        <f t="shared" si="2"/>
        <v>0</v>
      </c>
      <c r="U13" s="122">
        <f t="shared" si="2"/>
        <v>0</v>
      </c>
      <c r="V13" s="122">
        <f t="shared" si="2"/>
        <v>0</v>
      </c>
      <c r="W13" s="122">
        <f t="shared" si="2"/>
        <v>0</v>
      </c>
      <c r="X13" s="122">
        <f t="shared" si="2"/>
        <v>0</v>
      </c>
      <c r="Y13" s="122">
        <f t="shared" si="2"/>
        <v>0</v>
      </c>
      <c r="Z13" s="122">
        <f t="shared" si="2"/>
        <v>0</v>
      </c>
      <c r="AA13" s="122">
        <f t="shared" si="2"/>
        <v>0</v>
      </c>
      <c r="AB13" s="122">
        <f t="shared" si="2"/>
        <v>0</v>
      </c>
      <c r="AC13" s="122">
        <f t="shared" si="2"/>
        <v>0</v>
      </c>
      <c r="AD13" s="122">
        <f t="shared" si="2"/>
        <v>0</v>
      </c>
      <c r="AE13" s="122">
        <f t="shared" si="2"/>
        <v>0</v>
      </c>
      <c r="AF13" s="122">
        <f>IF(AF12=0,0,AF8/AF12*100)</f>
        <v>0</v>
      </c>
      <c r="AG13" s="122">
        <f>IF(AG12=0,0,AG8/AG12*100)</f>
        <v>0</v>
      </c>
      <c r="AH13" s="122">
        <f>IF(AH12=0,0,AH8/AH12*100)</f>
        <v>0</v>
      </c>
      <c r="AI13" s="64">
        <f>IF(AI12=0,0,AI8/AI12*100)</f>
        <v>0</v>
      </c>
      <c r="AJ13" s="4"/>
      <c r="AK13" s="4"/>
    </row>
    <row r="14" spans="4:34" ht="11.25"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</row>
    <row r="15" spans="3:37" ht="12.75">
      <c r="C15" s="318" t="s">
        <v>46</v>
      </c>
      <c r="D15" s="318"/>
      <c r="E15" s="124"/>
      <c r="F15" s="124"/>
      <c r="G15" s="149"/>
      <c r="H15" s="149"/>
      <c r="I15" s="149"/>
      <c r="J15" s="149"/>
      <c r="K15" s="149"/>
      <c r="L15" s="125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4"/>
      <c r="AJ15" s="4"/>
      <c r="AK15" s="4"/>
    </row>
    <row r="16" spans="3:37" ht="13.5" thickBot="1">
      <c r="C16" s="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4"/>
      <c r="AJ16" s="4"/>
      <c r="AK16" s="4"/>
    </row>
    <row r="17" spans="3:37" ht="15" customHeight="1" thickBot="1">
      <c r="C17" s="25" t="s">
        <v>12</v>
      </c>
      <c r="D17" s="126">
        <v>1</v>
      </c>
      <c r="E17" s="127">
        <v>2</v>
      </c>
      <c r="F17" s="127">
        <v>3</v>
      </c>
      <c r="G17" s="127">
        <v>4</v>
      </c>
      <c r="H17" s="127">
        <v>5</v>
      </c>
      <c r="I17" s="127">
        <v>6</v>
      </c>
      <c r="J17" s="127">
        <v>7</v>
      </c>
      <c r="K17" s="127">
        <v>8</v>
      </c>
      <c r="L17" s="127">
        <v>9</v>
      </c>
      <c r="M17" s="127">
        <v>10</v>
      </c>
      <c r="N17" s="127">
        <v>11</v>
      </c>
      <c r="O17" s="127">
        <v>12</v>
      </c>
      <c r="P17" s="127">
        <v>13</v>
      </c>
      <c r="Q17" s="128">
        <v>14</v>
      </c>
      <c r="R17" s="129">
        <v>15</v>
      </c>
      <c r="S17" s="127">
        <v>16</v>
      </c>
      <c r="T17" s="127">
        <v>17</v>
      </c>
      <c r="U17" s="127">
        <v>18</v>
      </c>
      <c r="V17" s="127">
        <v>19</v>
      </c>
      <c r="W17" s="127">
        <v>20</v>
      </c>
      <c r="X17" s="127">
        <v>21</v>
      </c>
      <c r="Y17" s="127">
        <v>22</v>
      </c>
      <c r="Z17" s="127">
        <v>23</v>
      </c>
      <c r="AA17" s="127">
        <v>24</v>
      </c>
      <c r="AB17" s="127">
        <v>25</v>
      </c>
      <c r="AC17" s="127">
        <v>26</v>
      </c>
      <c r="AD17" s="127">
        <v>27</v>
      </c>
      <c r="AE17" s="127">
        <v>28</v>
      </c>
      <c r="AF17" s="127">
        <v>29</v>
      </c>
      <c r="AG17" s="127">
        <v>30</v>
      </c>
      <c r="AH17" s="130">
        <v>31</v>
      </c>
      <c r="AI17" s="26" t="s">
        <v>13</v>
      </c>
      <c r="AJ17" s="4"/>
      <c r="AK17" s="4"/>
    </row>
    <row r="18" spans="3:37" ht="15" customHeight="1" thickBot="1">
      <c r="C18" s="22" t="s">
        <v>14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63">
        <f>SUM(D18:AH18)</f>
        <v>0</v>
      </c>
      <c r="AJ18" s="4"/>
      <c r="AK18" s="4"/>
    </row>
    <row r="19" spans="3:37" ht="15" customHeight="1" thickBot="1">
      <c r="C19" s="23" t="s">
        <v>15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63">
        <f>SUM(D19:AH19)</f>
        <v>0</v>
      </c>
      <c r="AJ19" s="4"/>
      <c r="AK19" s="4"/>
    </row>
    <row r="20" spans="3:37" ht="15" customHeight="1" thickBot="1">
      <c r="C20" s="23" t="s">
        <v>16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63">
        <f>SUM(D20:AH20)</f>
        <v>0</v>
      </c>
      <c r="AJ20" s="4"/>
      <c r="AK20" s="4"/>
    </row>
    <row r="21" spans="3:37" ht="15" customHeight="1" thickBot="1">
      <c r="C21" s="23" t="s">
        <v>29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63">
        <f>SUM(D21:AH21)</f>
        <v>0</v>
      </c>
      <c r="AJ21" s="4"/>
      <c r="AK21" s="4"/>
    </row>
    <row r="22" spans="3:37" ht="15" customHeight="1">
      <c r="C22" s="22" t="s">
        <v>17</v>
      </c>
      <c r="D22" s="131">
        <f aca="true" t="shared" si="3" ref="D22:AF22">SUM(D18:D21)</f>
        <v>0</v>
      </c>
      <c r="E22" s="134">
        <f t="shared" si="3"/>
        <v>0</v>
      </c>
      <c r="F22" s="134">
        <f t="shared" si="3"/>
        <v>0</v>
      </c>
      <c r="G22" s="134">
        <f t="shared" si="3"/>
        <v>0</v>
      </c>
      <c r="H22" s="134">
        <f t="shared" si="3"/>
        <v>0</v>
      </c>
      <c r="I22" s="134">
        <f t="shared" si="3"/>
        <v>0</v>
      </c>
      <c r="J22" s="134">
        <f t="shared" si="3"/>
        <v>0</v>
      </c>
      <c r="K22" s="134">
        <f t="shared" si="3"/>
        <v>0</v>
      </c>
      <c r="L22" s="134">
        <f t="shared" si="3"/>
        <v>0</v>
      </c>
      <c r="M22" s="134">
        <f t="shared" si="3"/>
        <v>0</v>
      </c>
      <c r="N22" s="134">
        <f t="shared" si="3"/>
        <v>0</v>
      </c>
      <c r="O22" s="134">
        <f t="shared" si="3"/>
        <v>0</v>
      </c>
      <c r="P22" s="134">
        <f t="shared" si="3"/>
        <v>0</v>
      </c>
      <c r="Q22" s="135">
        <f t="shared" si="3"/>
        <v>0</v>
      </c>
      <c r="R22" s="117">
        <f t="shared" si="3"/>
        <v>0</v>
      </c>
      <c r="S22" s="134">
        <f t="shared" si="3"/>
        <v>0</v>
      </c>
      <c r="T22" s="134">
        <f t="shared" si="3"/>
        <v>0</v>
      </c>
      <c r="U22" s="134">
        <f t="shared" si="3"/>
        <v>0</v>
      </c>
      <c r="V22" s="134">
        <f t="shared" si="3"/>
        <v>0</v>
      </c>
      <c r="W22" s="134">
        <f t="shared" si="3"/>
        <v>0</v>
      </c>
      <c r="X22" s="134">
        <f t="shared" si="3"/>
        <v>0</v>
      </c>
      <c r="Y22" s="134">
        <f t="shared" si="3"/>
        <v>0</v>
      </c>
      <c r="Z22" s="134">
        <f t="shared" si="3"/>
        <v>0</v>
      </c>
      <c r="AA22" s="134">
        <f t="shared" si="3"/>
        <v>0</v>
      </c>
      <c r="AB22" s="134">
        <f t="shared" si="3"/>
        <v>0</v>
      </c>
      <c r="AC22" s="134">
        <f t="shared" si="3"/>
        <v>0</v>
      </c>
      <c r="AD22" s="134">
        <f t="shared" si="3"/>
        <v>0</v>
      </c>
      <c r="AE22" s="134">
        <f t="shared" si="3"/>
        <v>0</v>
      </c>
      <c r="AF22" s="134">
        <f t="shared" si="3"/>
        <v>0</v>
      </c>
      <c r="AG22" s="134">
        <f>SUM(AG18:AG21)</f>
        <v>0</v>
      </c>
      <c r="AH22" s="134">
        <f>SUM(AH18:AH21)</f>
        <v>0</v>
      </c>
      <c r="AI22" s="63">
        <f>SUM(D22:AH22)</f>
        <v>0</v>
      </c>
      <c r="AJ22" s="4"/>
      <c r="AK22" s="4"/>
    </row>
    <row r="23" spans="3:37" ht="15" customHeight="1" thickBot="1">
      <c r="C23" s="24" t="s">
        <v>18</v>
      </c>
      <c r="D23" s="136">
        <f aca="true" t="shared" si="4" ref="D23:AF23">IF(D22=0,0,D18/D22*100)</f>
        <v>0</v>
      </c>
      <c r="E23" s="122">
        <f t="shared" si="4"/>
        <v>0</v>
      </c>
      <c r="F23" s="122">
        <f t="shared" si="4"/>
        <v>0</v>
      </c>
      <c r="G23" s="122">
        <f t="shared" si="4"/>
        <v>0</v>
      </c>
      <c r="H23" s="122">
        <f t="shared" si="4"/>
        <v>0</v>
      </c>
      <c r="I23" s="122">
        <f t="shared" si="4"/>
        <v>0</v>
      </c>
      <c r="J23" s="122">
        <f t="shared" si="4"/>
        <v>0</v>
      </c>
      <c r="K23" s="122">
        <f t="shared" si="4"/>
        <v>0</v>
      </c>
      <c r="L23" s="122">
        <f t="shared" si="4"/>
        <v>0</v>
      </c>
      <c r="M23" s="122">
        <f t="shared" si="4"/>
        <v>0</v>
      </c>
      <c r="N23" s="122">
        <f t="shared" si="4"/>
        <v>0</v>
      </c>
      <c r="O23" s="122">
        <f t="shared" si="4"/>
        <v>0</v>
      </c>
      <c r="P23" s="122">
        <f t="shared" si="4"/>
        <v>0</v>
      </c>
      <c r="Q23" s="123">
        <f t="shared" si="4"/>
        <v>0</v>
      </c>
      <c r="R23" s="119">
        <f t="shared" si="4"/>
        <v>0</v>
      </c>
      <c r="S23" s="122">
        <f t="shared" si="4"/>
        <v>0</v>
      </c>
      <c r="T23" s="122">
        <f t="shared" si="4"/>
        <v>0</v>
      </c>
      <c r="U23" s="122">
        <f t="shared" si="4"/>
        <v>0</v>
      </c>
      <c r="V23" s="122">
        <f t="shared" si="4"/>
        <v>0</v>
      </c>
      <c r="W23" s="122">
        <f t="shared" si="4"/>
        <v>0</v>
      </c>
      <c r="X23" s="122">
        <f t="shared" si="4"/>
        <v>0</v>
      </c>
      <c r="Y23" s="122">
        <f t="shared" si="4"/>
        <v>0</v>
      </c>
      <c r="Z23" s="122">
        <f t="shared" si="4"/>
        <v>0</v>
      </c>
      <c r="AA23" s="122">
        <f t="shared" si="4"/>
        <v>0</v>
      </c>
      <c r="AB23" s="122">
        <f t="shared" si="4"/>
        <v>0</v>
      </c>
      <c r="AC23" s="122">
        <f t="shared" si="4"/>
        <v>0</v>
      </c>
      <c r="AD23" s="122">
        <f t="shared" si="4"/>
        <v>0</v>
      </c>
      <c r="AE23" s="122">
        <f t="shared" si="4"/>
        <v>0</v>
      </c>
      <c r="AF23" s="122">
        <f t="shared" si="4"/>
        <v>0</v>
      </c>
      <c r="AG23" s="122">
        <f>IF(AG22=0,0,AG18/AG22*100)</f>
        <v>0</v>
      </c>
      <c r="AH23" s="122">
        <f>IF(AH22=0,0,AH18/AH22*100)</f>
        <v>0</v>
      </c>
      <c r="AI23" s="64">
        <f>IF(AI22=0,0,AI18/AI22*100)</f>
        <v>0</v>
      </c>
      <c r="AJ23" s="4"/>
      <c r="AK23" s="4"/>
    </row>
    <row r="24" spans="4:34" ht="12" thickBot="1"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</row>
    <row r="25" spans="2:37" ht="13.5" thickBot="1">
      <c r="B25" s="7"/>
      <c r="C25" s="25" t="s">
        <v>12</v>
      </c>
      <c r="D25" s="177">
        <v>1</v>
      </c>
      <c r="E25" s="178">
        <v>2</v>
      </c>
      <c r="F25" s="178">
        <v>3</v>
      </c>
      <c r="G25" s="178">
        <v>4</v>
      </c>
      <c r="H25" s="178">
        <v>5</v>
      </c>
      <c r="I25" s="178">
        <v>6</v>
      </c>
      <c r="J25" s="178">
        <v>7</v>
      </c>
      <c r="K25" s="178">
        <v>8</v>
      </c>
      <c r="L25" s="178">
        <v>9</v>
      </c>
      <c r="M25" s="178">
        <v>10</v>
      </c>
      <c r="N25" s="178">
        <v>11</v>
      </c>
      <c r="O25" s="178">
        <v>12</v>
      </c>
      <c r="P25" s="178">
        <v>13</v>
      </c>
      <c r="Q25" s="179">
        <v>14</v>
      </c>
      <c r="R25" s="180">
        <v>15</v>
      </c>
      <c r="S25" s="178">
        <v>16</v>
      </c>
      <c r="T25" s="178">
        <v>17</v>
      </c>
      <c r="U25" s="178">
        <v>18</v>
      </c>
      <c r="V25" s="178">
        <v>19</v>
      </c>
      <c r="W25" s="178">
        <v>20</v>
      </c>
      <c r="X25" s="178">
        <v>21</v>
      </c>
      <c r="Y25" s="178">
        <v>22</v>
      </c>
      <c r="Z25" s="178">
        <v>23</v>
      </c>
      <c r="AA25" s="178">
        <v>24</v>
      </c>
      <c r="AB25" s="178">
        <v>25</v>
      </c>
      <c r="AC25" s="178">
        <v>26</v>
      </c>
      <c r="AD25" s="178">
        <v>27</v>
      </c>
      <c r="AE25" s="178">
        <v>28</v>
      </c>
      <c r="AF25" s="178">
        <v>29</v>
      </c>
      <c r="AG25" s="178">
        <v>30</v>
      </c>
      <c r="AH25" s="181">
        <v>31</v>
      </c>
      <c r="AI25" s="26" t="s">
        <v>13</v>
      </c>
      <c r="AJ25" s="7"/>
      <c r="AK25" s="7"/>
    </row>
    <row r="26" spans="2:36" ht="12.75">
      <c r="B26" s="91" t="s">
        <v>31</v>
      </c>
      <c r="C26" s="29" t="s">
        <v>14</v>
      </c>
      <c r="D26" s="117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5"/>
      <c r="AI26" s="61">
        <f>SUM(D26:AH26)</f>
        <v>0</v>
      </c>
      <c r="AJ26" s="61">
        <f>SUM(D26:K26)</f>
        <v>0</v>
      </c>
    </row>
    <row r="27" spans="2:36" ht="12.75">
      <c r="B27" s="96"/>
      <c r="C27" s="29" t="s">
        <v>15</v>
      </c>
      <c r="D27" s="118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6"/>
      <c r="AI27" s="61">
        <f>SUM(D27:AH27)</f>
        <v>0</v>
      </c>
      <c r="AJ27" s="61">
        <f aca="true" t="shared" si="5" ref="AJ27:AJ43">SUM(D27:K27)</f>
        <v>0</v>
      </c>
    </row>
    <row r="28" spans="2:36" ht="12.75">
      <c r="B28" s="96"/>
      <c r="C28" s="29" t="s">
        <v>16</v>
      </c>
      <c r="D28" s="118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6"/>
      <c r="AI28" s="61">
        <f>SUM(D28:AH28)</f>
        <v>0</v>
      </c>
      <c r="AJ28" s="61">
        <f t="shared" si="5"/>
        <v>0</v>
      </c>
    </row>
    <row r="29" spans="2:36" ht="13.5" thickBot="1">
      <c r="B29" s="96"/>
      <c r="C29" s="29" t="s">
        <v>29</v>
      </c>
      <c r="D29" s="119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3"/>
      <c r="AI29" s="61">
        <f>SUM(D29:AH29)</f>
        <v>0</v>
      </c>
      <c r="AJ29" s="61"/>
    </row>
    <row r="30" spans="2:36" ht="13.5" thickBot="1">
      <c r="B30" s="7"/>
      <c r="C30" s="2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65"/>
      <c r="AJ30" s="61">
        <f t="shared" si="5"/>
        <v>0</v>
      </c>
    </row>
    <row r="31" spans="2:36" ht="12.75">
      <c r="B31" s="91" t="s">
        <v>43</v>
      </c>
      <c r="C31" s="28" t="s">
        <v>14</v>
      </c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72">
        <f>SUM(D31:AH31)</f>
        <v>0</v>
      </c>
      <c r="AJ31" s="61">
        <f t="shared" si="5"/>
        <v>0</v>
      </c>
    </row>
    <row r="32" spans="2:36" ht="12.75">
      <c r="B32" s="96"/>
      <c r="C32" s="29" t="s">
        <v>15</v>
      </c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73">
        <f>SUM(D32:AH32)</f>
        <v>0</v>
      </c>
      <c r="AJ32" s="61">
        <f t="shared" si="5"/>
        <v>0</v>
      </c>
    </row>
    <row r="33" spans="2:36" ht="13.5" thickBot="1">
      <c r="B33" s="96"/>
      <c r="C33" s="29" t="s">
        <v>16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73">
        <f>SUM(D33:AH33)</f>
        <v>0</v>
      </c>
      <c r="AJ33" s="61">
        <f t="shared" si="5"/>
        <v>0</v>
      </c>
    </row>
    <row r="34" spans="2:36" ht="13.5" thickBot="1">
      <c r="B34" s="96"/>
      <c r="C34" s="29" t="s">
        <v>29</v>
      </c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61">
        <f>SUM(D34:AH34)</f>
        <v>0</v>
      </c>
      <c r="AJ34" s="61"/>
    </row>
    <row r="35" spans="2:36" ht="13.5" thickBot="1">
      <c r="B35" s="7"/>
      <c r="C35" s="27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65"/>
      <c r="AJ35" s="61">
        <f t="shared" si="5"/>
        <v>0</v>
      </c>
    </row>
    <row r="36" spans="2:36" ht="12.75">
      <c r="B36" s="91" t="s">
        <v>44</v>
      </c>
      <c r="C36" s="28" t="s">
        <v>14</v>
      </c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72">
        <f>SUM(D36:AH36)</f>
        <v>0</v>
      </c>
      <c r="AJ36" s="61">
        <f t="shared" si="5"/>
        <v>0</v>
      </c>
    </row>
    <row r="37" spans="2:36" ht="12.75">
      <c r="B37" s="96"/>
      <c r="C37" s="29" t="s">
        <v>15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73">
        <f>SUM(D37:AH37)</f>
        <v>0</v>
      </c>
      <c r="AJ37" s="61">
        <f t="shared" si="5"/>
        <v>0</v>
      </c>
    </row>
    <row r="38" spans="2:36" ht="13.5" thickBot="1">
      <c r="B38" s="96"/>
      <c r="C38" s="29" t="s">
        <v>16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73">
        <f>SUM(D38:AH38)</f>
        <v>0</v>
      </c>
      <c r="AJ38" s="61">
        <f t="shared" si="5"/>
        <v>0</v>
      </c>
    </row>
    <row r="39" spans="2:36" ht="13.5" thickBot="1">
      <c r="B39" s="96"/>
      <c r="C39" s="29" t="s">
        <v>29</v>
      </c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61">
        <f>SUM(D39:AH39)</f>
        <v>0</v>
      </c>
      <c r="AJ39" s="61"/>
    </row>
    <row r="40" spans="2:36" ht="13.5" thickBot="1">
      <c r="B40" s="7"/>
      <c r="C40" s="27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66"/>
      <c r="AJ40" s="61">
        <f t="shared" si="5"/>
        <v>0</v>
      </c>
    </row>
    <row r="41" spans="2:36" ht="12.75">
      <c r="B41" s="91" t="s">
        <v>45</v>
      </c>
      <c r="C41" s="28" t="s">
        <v>14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62">
        <f>SUM(D41:AH41)</f>
        <v>0</v>
      </c>
      <c r="AJ41" s="61">
        <f t="shared" si="5"/>
        <v>0</v>
      </c>
    </row>
    <row r="42" spans="2:36" ht="12.75">
      <c r="B42" s="91"/>
      <c r="C42" s="29" t="s">
        <v>15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61">
        <f>SUM(D42:AH42)</f>
        <v>0</v>
      </c>
      <c r="AJ42" s="61">
        <f t="shared" si="5"/>
        <v>0</v>
      </c>
    </row>
    <row r="43" spans="3:36" ht="13.5" thickBot="1">
      <c r="C43" s="29" t="s">
        <v>16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61">
        <f>SUM(D43:AH43)</f>
        <v>0</v>
      </c>
      <c r="AJ43" s="61">
        <f t="shared" si="5"/>
        <v>0</v>
      </c>
    </row>
    <row r="44" spans="3:36" ht="13.5" thickBot="1">
      <c r="C44" s="29" t="s">
        <v>29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61">
        <f>SUM(D44:AH44)</f>
        <v>0</v>
      </c>
      <c r="AJ44" s="61"/>
    </row>
  </sheetData>
  <sheetProtection selectLockedCells="1" selectUnlockedCells="1"/>
  <mergeCells count="36">
    <mergeCell ref="C15:D15"/>
    <mergeCell ref="R1:W1"/>
    <mergeCell ref="I6:I7"/>
    <mergeCell ref="J6:J7"/>
    <mergeCell ref="K6:K7"/>
    <mergeCell ref="V6:V7"/>
    <mergeCell ref="D6:D7"/>
    <mergeCell ref="E6:E7"/>
    <mergeCell ref="F6:F7"/>
    <mergeCell ref="G5:L5"/>
    <mergeCell ref="H6:H7"/>
    <mergeCell ref="AE6:AE7"/>
    <mergeCell ref="AF6:AF7"/>
    <mergeCell ref="W6:W7"/>
    <mergeCell ref="X6:X7"/>
    <mergeCell ref="Y6:Y7"/>
    <mergeCell ref="Z6:Z7"/>
    <mergeCell ref="AA6:AA7"/>
    <mergeCell ref="AB6:AB7"/>
    <mergeCell ref="AC6:AC7"/>
    <mergeCell ref="AI6:AI7"/>
    <mergeCell ref="AG6:AG7"/>
    <mergeCell ref="AH6:AH7"/>
    <mergeCell ref="C6:C7"/>
    <mergeCell ref="Q6:Q7"/>
    <mergeCell ref="R6:R7"/>
    <mergeCell ref="S6:S7"/>
    <mergeCell ref="T6:T7"/>
    <mergeCell ref="U6:U7"/>
    <mergeCell ref="L6:L7"/>
    <mergeCell ref="M6:M7"/>
    <mergeCell ref="N6:N7"/>
    <mergeCell ref="O6:O7"/>
    <mergeCell ref="P6:P7"/>
    <mergeCell ref="G6:G7"/>
    <mergeCell ref="AD6:AD7"/>
  </mergeCells>
  <conditionalFormatting sqref="E15:AH15 D6:AH14 D16:AH44">
    <cfRule type="expression" priority="21" dxfId="14">
      <formula>WEEKDAY(D$6,2)=6</formula>
    </cfRule>
    <cfRule type="expression" priority="22" dxfId="13">
      <formula>WEEKDAY(D$6,2)=7</formula>
    </cfRule>
    <cfRule type="expression" priority="978" dxfId="12">
      <formula>WEEKDAY(D$6,2)&lt;&gt;0</formula>
    </cfRule>
  </conditionalFormatting>
  <conditionalFormatting sqref="D26:AH28">
    <cfRule type="cellIs" priority="17" dxfId="28" operator="greaterThan">
      <formula>5</formula>
    </cfRule>
    <cfRule type="cellIs" priority="18" dxfId="29" operator="equal">
      <formula>5</formula>
    </cfRule>
    <cfRule type="cellIs" priority="19" dxfId="30" operator="lessThan">
      <formula>5</formula>
    </cfRule>
  </conditionalFormatting>
  <conditionalFormatting sqref="D31:AH33">
    <cfRule type="cellIs" priority="14" dxfId="30" operator="lessThan">
      <formula>3</formula>
    </cfRule>
    <cfRule type="cellIs" priority="15" dxfId="28" operator="greaterThan">
      <formula>3</formula>
    </cfRule>
    <cfRule type="cellIs" priority="16" dxfId="29" operator="equal">
      <formula>3</formula>
    </cfRule>
  </conditionalFormatting>
  <conditionalFormatting sqref="D36:AH38">
    <cfRule type="cellIs" priority="11" dxfId="30" operator="lessThan">
      <formula>8</formula>
    </cfRule>
    <cfRule type="cellIs" priority="12" dxfId="31" operator="greaterThan">
      <formula>8</formula>
    </cfRule>
    <cfRule type="cellIs" priority="13" dxfId="29" operator="equal">
      <formula>8</formula>
    </cfRule>
  </conditionalFormatting>
  <conditionalFormatting sqref="D41:AH43">
    <cfRule type="cellIs" priority="6" dxfId="29" operator="greaterThan">
      <formula>0</formula>
    </cfRule>
    <cfRule type="cellIs" priority="7" dxfId="3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r:id="rId1"/>
  <colBreaks count="1" manualBreakCount="1">
    <brk id="15" min="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Магамбетов А.М.</dc:creator>
  <cp:keywords/>
  <dc:description/>
  <cp:lastModifiedBy>Jester</cp:lastModifiedBy>
  <cp:lastPrinted>2024-01-02T05:30:36Z</cp:lastPrinted>
  <dcterms:created xsi:type="dcterms:W3CDTF">2016-01-10T12:58:21Z</dcterms:created>
  <dcterms:modified xsi:type="dcterms:W3CDTF">2024-02-04T17:49:49Z</dcterms:modified>
  <cp:category/>
  <cp:version/>
  <cp:contentType/>
  <cp:contentStatus/>
</cp:coreProperties>
</file>