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AD01059-6C72-4708-B659-C447502F050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2" state="hidden" r:id="rId1"/>
    <sheet name="ККЗ№2" sheetId="4" r:id="rId2"/>
    <sheet name="ККЗ№1" sheetId="3" r:id="rId3"/>
    <sheet name="заявка суточная" sheetId="5" r:id="rId4"/>
  </sheets>
  <definedNames>
    <definedName name="_xlnm.Print_Area" localSheetId="2">ККЗ№1!$A$2:$X$82</definedName>
    <definedName name="_xlnm.Print_Area" localSheetId="1">ККЗ№2!$A$3:$X$97</definedName>
  </definedNames>
  <calcPr calcId="181029"/>
</workbook>
</file>

<file path=xl/calcChain.xml><?xml version="1.0" encoding="utf-8"?>
<calcChain xmlns="http://schemas.openxmlformats.org/spreadsheetml/2006/main">
  <c r="F14" i="5" l="1"/>
  <c r="G14" i="5"/>
  <c r="D14" i="5"/>
  <c r="D13" i="5"/>
  <c r="D12" i="5"/>
  <c r="N14" i="5"/>
  <c r="O14" i="5"/>
  <c r="L14" i="5"/>
  <c r="L13" i="5"/>
  <c r="L12" i="5"/>
  <c r="L11" i="5"/>
  <c r="D11" i="5"/>
  <c r="D8" i="5"/>
  <c r="D9" i="5"/>
  <c r="D10" i="5"/>
  <c r="L8" i="5"/>
  <c r="L9" i="5"/>
  <c r="L10" i="5"/>
  <c r="L7" i="5"/>
  <c r="L6" i="5"/>
  <c r="O5" i="5"/>
  <c r="N6" i="5" s="1"/>
  <c r="O6" i="5" s="1"/>
  <c r="N7" i="5" s="1"/>
  <c r="O7" i="5" s="1"/>
  <c r="N8" i="5" s="1"/>
  <c r="O8" i="5" s="1"/>
  <c r="N9" i="5" s="1"/>
  <c r="O9" i="5" s="1"/>
  <c r="N10" i="5" s="1"/>
  <c r="O10" i="5" s="1"/>
  <c r="N11" i="5" s="1"/>
  <c r="O11" i="5" s="1"/>
  <c r="N12" i="5" s="1"/>
  <c r="O12" i="5" s="1"/>
  <c r="N13" i="5" s="1"/>
  <c r="O13" i="5" s="1"/>
  <c r="L5" i="5"/>
  <c r="D6" i="5"/>
  <c r="D7" i="5"/>
  <c r="D5" i="5"/>
  <c r="G5" i="5"/>
  <c r="F6" i="5" s="1"/>
  <c r="G6" i="5" s="1"/>
  <c r="F7" i="5" s="1"/>
  <c r="G7" i="5" s="1"/>
  <c r="F8" i="5" s="1"/>
  <c r="G8" i="5" s="1"/>
  <c r="F9" i="5" s="1"/>
  <c r="G9" i="5" s="1"/>
  <c r="F10" i="5" s="1"/>
  <c r="G10" i="5" s="1"/>
  <c r="F11" i="5" s="1"/>
  <c r="G11" i="5" s="1"/>
  <c r="F12" i="5" s="1"/>
  <c r="G12" i="5" s="1"/>
  <c r="F13" i="5" s="1"/>
  <c r="G13" i="5" s="1"/>
  <c r="C4" i="3" l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B4" i="3"/>
  <c r="F23" i="3"/>
  <c r="F22" i="3" s="1"/>
  <c r="B67" i="4"/>
  <c r="B96" i="4"/>
  <c r="B95" i="4"/>
  <c r="B94" i="4"/>
  <c r="C94" i="4"/>
  <c r="D94" i="4"/>
  <c r="E94" i="4"/>
  <c r="F94" i="4"/>
  <c r="G94" i="4"/>
  <c r="H94" i="4"/>
  <c r="I94" i="4"/>
  <c r="J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C95" i="4"/>
  <c r="F95" i="4"/>
  <c r="G95" i="4"/>
  <c r="H95" i="4"/>
  <c r="I95" i="4"/>
  <c r="J95" i="4"/>
  <c r="K95" i="4"/>
  <c r="L95" i="4"/>
  <c r="M95" i="4"/>
  <c r="O95" i="4"/>
  <c r="P95" i="4"/>
  <c r="R95" i="4"/>
  <c r="S95" i="4"/>
  <c r="T95" i="4"/>
  <c r="U95" i="4"/>
  <c r="V95" i="4"/>
  <c r="W95" i="4"/>
  <c r="X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B58" i="3"/>
  <c r="B73" i="4"/>
  <c r="B93" i="4" s="1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C22" i="3"/>
  <c r="D22" i="3"/>
  <c r="E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B22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B14" i="3"/>
  <c r="K52" i="4"/>
  <c r="K94" i="4" s="1"/>
  <c r="D53" i="4"/>
  <c r="D95" i="4" s="1"/>
  <c r="E53" i="4"/>
  <c r="E95" i="4" s="1"/>
  <c r="N53" i="4"/>
  <c r="N95" i="4" s="1"/>
  <c r="Q53" i="4"/>
  <c r="Q95" i="4" s="1"/>
  <c r="C66" i="4"/>
  <c r="C58" i="3" l="1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G65" i="3"/>
  <c r="B61" i="3" l="1"/>
  <c r="P65" i="3"/>
  <c r="P61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X65" i="3"/>
  <c r="W65" i="3"/>
  <c r="V65" i="3"/>
  <c r="U65" i="3"/>
  <c r="T65" i="3"/>
  <c r="S65" i="3"/>
  <c r="R65" i="3"/>
  <c r="Q65" i="3"/>
  <c r="O65" i="3"/>
  <c r="N65" i="3"/>
  <c r="M65" i="3"/>
  <c r="L65" i="3"/>
  <c r="K65" i="3"/>
  <c r="J65" i="3"/>
  <c r="I65" i="3"/>
  <c r="H65" i="3"/>
  <c r="F65" i="3"/>
  <c r="E65" i="3"/>
  <c r="D65" i="3"/>
  <c r="C65" i="3"/>
  <c r="B65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X61" i="3"/>
  <c r="W61" i="3"/>
  <c r="V61" i="3"/>
  <c r="U61" i="3"/>
  <c r="T61" i="3"/>
  <c r="S61" i="3"/>
  <c r="R61" i="3"/>
  <c r="Q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X38" i="3"/>
  <c r="X77" i="3" s="1"/>
  <c r="W38" i="3"/>
  <c r="W77" i="3" s="1"/>
  <c r="V38" i="3"/>
  <c r="V77" i="3" s="1"/>
  <c r="U38" i="3"/>
  <c r="U77" i="3" s="1"/>
  <c r="T38" i="3"/>
  <c r="T77" i="3" s="1"/>
  <c r="S38" i="3"/>
  <c r="S77" i="3" s="1"/>
  <c r="R38" i="3"/>
  <c r="R77" i="3" s="1"/>
  <c r="Q38" i="3"/>
  <c r="Q77" i="3" s="1"/>
  <c r="P38" i="3"/>
  <c r="P77" i="3" s="1"/>
  <c r="O38" i="3"/>
  <c r="O77" i="3" s="1"/>
  <c r="N38" i="3"/>
  <c r="N77" i="3" s="1"/>
  <c r="M38" i="3"/>
  <c r="M77" i="3" s="1"/>
  <c r="L38" i="3"/>
  <c r="L77" i="3" s="1"/>
  <c r="K38" i="3"/>
  <c r="K77" i="3" s="1"/>
  <c r="J38" i="3"/>
  <c r="J77" i="3" s="1"/>
  <c r="I38" i="3"/>
  <c r="I77" i="3" s="1"/>
  <c r="H38" i="3"/>
  <c r="H77" i="3" s="1"/>
  <c r="G38" i="3"/>
  <c r="G77" i="3" s="1"/>
  <c r="F38" i="3"/>
  <c r="F77" i="3" s="1"/>
  <c r="E38" i="3"/>
  <c r="E77" i="3" s="1"/>
  <c r="D38" i="3"/>
  <c r="D77" i="3" s="1"/>
  <c r="C38" i="3"/>
  <c r="C77" i="3" s="1"/>
  <c r="B77" i="3"/>
  <c r="E76" i="3"/>
  <c r="D76" i="3"/>
  <c r="C76" i="3"/>
  <c r="B7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B30" i="3" l="1"/>
  <c r="B39" i="3" s="1"/>
  <c r="C30" i="3"/>
  <c r="C39" i="3" s="1"/>
  <c r="G30" i="3"/>
  <c r="G39" i="3" s="1"/>
  <c r="K30" i="3"/>
  <c r="K39" i="3" s="1"/>
  <c r="O30" i="3"/>
  <c r="O39" i="3" s="1"/>
  <c r="S30" i="3"/>
  <c r="S39" i="3" s="1"/>
  <c r="W30" i="3"/>
  <c r="W39" i="3" s="1"/>
  <c r="H30" i="3"/>
  <c r="H39" i="3" s="1"/>
  <c r="L30" i="3"/>
  <c r="L39" i="3" s="1"/>
  <c r="P30" i="3"/>
  <c r="P39" i="3" s="1"/>
  <c r="T30" i="3"/>
  <c r="T39" i="3" s="1"/>
  <c r="X30" i="3"/>
  <c r="X39" i="3" s="1"/>
  <c r="D30" i="3"/>
  <c r="D39" i="3" s="1"/>
  <c r="E30" i="3"/>
  <c r="E39" i="3" s="1"/>
  <c r="I30" i="3"/>
  <c r="I39" i="3" s="1"/>
  <c r="M30" i="3"/>
  <c r="M39" i="3" s="1"/>
  <c r="Q30" i="3"/>
  <c r="Q39" i="3" s="1"/>
  <c r="U30" i="3"/>
  <c r="U39" i="3" s="1"/>
  <c r="F30" i="3"/>
  <c r="F39" i="3" s="1"/>
  <c r="J30" i="3"/>
  <c r="J39" i="3" s="1"/>
  <c r="N30" i="3"/>
  <c r="N39" i="3" s="1"/>
  <c r="R30" i="3"/>
  <c r="R39" i="3" s="1"/>
  <c r="V30" i="3"/>
  <c r="V39" i="3" s="1"/>
  <c r="B80" i="3"/>
  <c r="F80" i="3"/>
  <c r="J80" i="3"/>
  <c r="E79" i="3"/>
  <c r="I79" i="3"/>
  <c r="M79" i="3"/>
  <c r="Q79" i="3"/>
  <c r="U79" i="3"/>
  <c r="C80" i="3"/>
  <c r="G80" i="3"/>
  <c r="K80" i="3"/>
  <c r="O80" i="3"/>
  <c r="S80" i="3"/>
  <c r="W80" i="3"/>
  <c r="B79" i="3"/>
  <c r="F79" i="3"/>
  <c r="J79" i="3"/>
  <c r="N79" i="3"/>
  <c r="R79" i="3"/>
  <c r="V79" i="3"/>
  <c r="D80" i="3"/>
  <c r="H80" i="3"/>
  <c r="L80" i="3"/>
  <c r="P80" i="3"/>
  <c r="T80" i="3"/>
  <c r="X80" i="3"/>
  <c r="C79" i="3"/>
  <c r="G79" i="3"/>
  <c r="K79" i="3"/>
  <c r="S79" i="3"/>
  <c r="E80" i="3"/>
  <c r="M80" i="3"/>
  <c r="Q80" i="3"/>
  <c r="U80" i="3"/>
  <c r="D79" i="3"/>
  <c r="H79" i="3"/>
  <c r="L79" i="3"/>
  <c r="P79" i="3"/>
  <c r="T79" i="3"/>
  <c r="X79" i="3"/>
  <c r="I80" i="3"/>
  <c r="I82" i="3" s="1"/>
  <c r="I1" i="3" s="1"/>
  <c r="N80" i="3"/>
  <c r="R80" i="3"/>
  <c r="V80" i="3"/>
  <c r="W79" i="3"/>
  <c r="O79" i="3"/>
  <c r="C32" i="4"/>
  <c r="F82" i="3" l="1"/>
  <c r="D82" i="3"/>
  <c r="D1" i="3" s="1"/>
  <c r="B82" i="3"/>
  <c r="B1" i="3" s="1"/>
  <c r="C82" i="3"/>
  <c r="C1" i="3" s="1"/>
  <c r="T82" i="3"/>
  <c r="T1" i="3" s="1"/>
  <c r="S82" i="3"/>
  <c r="S1" i="3" s="1"/>
  <c r="P82" i="3"/>
  <c r="P1" i="3" s="1"/>
  <c r="E82" i="3"/>
  <c r="E1" i="3" s="1"/>
  <c r="K82" i="3"/>
  <c r="K1" i="3" s="1"/>
  <c r="M82" i="3"/>
  <c r="M1" i="3" s="1"/>
  <c r="N82" i="3"/>
  <c r="N1" i="3" s="1"/>
  <c r="G82" i="3"/>
  <c r="G1" i="3" s="1"/>
  <c r="F1" i="3"/>
  <c r="W82" i="3"/>
  <c r="W1" i="3" s="1"/>
  <c r="O82" i="3"/>
  <c r="O1" i="3" s="1"/>
  <c r="L82" i="3"/>
  <c r="L1" i="3" s="1"/>
  <c r="Q82" i="3"/>
  <c r="Q1" i="3" s="1"/>
  <c r="J82" i="3"/>
  <c r="J1" i="3" s="1"/>
  <c r="U82" i="3"/>
  <c r="U1" i="3" s="1"/>
  <c r="X82" i="3"/>
  <c r="X1" i="3" s="1"/>
  <c r="H82" i="3"/>
  <c r="H1" i="3" s="1"/>
  <c r="V82" i="3"/>
  <c r="V1" i="3" s="1"/>
  <c r="R82" i="3"/>
  <c r="R1" i="3" s="1"/>
  <c r="C31" i="4" l="1"/>
  <c r="D31" i="4" s="1"/>
  <c r="E31" i="4" s="1"/>
  <c r="F31" i="4" s="1"/>
  <c r="G31" i="4" s="1"/>
  <c r="H31" i="4" s="1"/>
  <c r="I31" i="4" s="1"/>
  <c r="J31" i="4" s="1"/>
  <c r="C42" i="4"/>
  <c r="D42" i="4" s="1"/>
  <c r="E42" i="4" s="1"/>
  <c r="C41" i="4"/>
  <c r="D41" i="4" s="1"/>
  <c r="E41" i="4" s="1"/>
  <c r="C40" i="4"/>
  <c r="D40" i="4" s="1"/>
  <c r="E40" i="4" s="1"/>
  <c r="C39" i="4"/>
  <c r="D39" i="4" s="1"/>
  <c r="E39" i="4" s="1"/>
  <c r="C38" i="4"/>
  <c r="D38" i="4" s="1"/>
  <c r="E38" i="4" s="1"/>
  <c r="C37" i="4"/>
  <c r="D37" i="4" s="1"/>
  <c r="E37" i="4" s="1"/>
  <c r="C36" i="4"/>
  <c r="D36" i="4" s="1"/>
  <c r="B43" i="4"/>
  <c r="B34" i="4"/>
  <c r="C30" i="4"/>
  <c r="D30" i="4" s="1"/>
  <c r="E30" i="4" s="1"/>
  <c r="F30" i="4" s="1"/>
  <c r="G30" i="4" s="1"/>
  <c r="H30" i="4" s="1"/>
  <c r="I30" i="4" s="1"/>
  <c r="J30" i="4" s="1"/>
  <c r="K30" i="4" s="1"/>
  <c r="L30" i="4" s="1"/>
  <c r="M30" i="4" s="1"/>
  <c r="N30" i="4" s="1"/>
  <c r="O30" i="4" s="1"/>
  <c r="C33" i="4"/>
  <c r="D33" i="4" s="1"/>
  <c r="E33" i="4" s="1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C29" i="4"/>
  <c r="D29" i="4" s="1"/>
  <c r="E29" i="4" s="1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B22" i="4"/>
  <c r="C22" i="4"/>
  <c r="D22" i="4"/>
  <c r="E22" i="4"/>
  <c r="B13" i="4"/>
  <c r="C13" i="4"/>
  <c r="C24" i="4" s="1"/>
  <c r="D13" i="4"/>
  <c r="E13" i="4"/>
  <c r="E24" i="4" s="1"/>
  <c r="K64" i="4"/>
  <c r="D49" i="4"/>
  <c r="E49" i="4"/>
  <c r="Q49" i="4"/>
  <c r="B49" i="4"/>
  <c r="C49" i="4"/>
  <c r="F49" i="4"/>
  <c r="G49" i="4"/>
  <c r="H49" i="4"/>
  <c r="I49" i="4"/>
  <c r="J49" i="4"/>
  <c r="L49" i="4"/>
  <c r="M49" i="4"/>
  <c r="O49" i="4"/>
  <c r="P49" i="4"/>
  <c r="R49" i="4"/>
  <c r="S49" i="4"/>
  <c r="T49" i="4"/>
  <c r="U49" i="4"/>
  <c r="V49" i="4"/>
  <c r="W49" i="4"/>
  <c r="X49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B64" i="4"/>
  <c r="C64" i="4"/>
  <c r="D64" i="4"/>
  <c r="E64" i="4"/>
  <c r="F64" i="4"/>
  <c r="G64" i="4"/>
  <c r="H64" i="4"/>
  <c r="I64" i="4"/>
  <c r="J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B65" i="4"/>
  <c r="C65" i="4"/>
  <c r="F65" i="4"/>
  <c r="G65" i="4"/>
  <c r="H65" i="4"/>
  <c r="I65" i="4"/>
  <c r="J65" i="4"/>
  <c r="K65" i="4"/>
  <c r="L65" i="4"/>
  <c r="M65" i="4"/>
  <c r="O65" i="4"/>
  <c r="P65" i="4"/>
  <c r="R65" i="4"/>
  <c r="S65" i="4"/>
  <c r="T65" i="4"/>
  <c r="U65" i="4"/>
  <c r="V65" i="4"/>
  <c r="W65" i="4"/>
  <c r="X65" i="4"/>
  <c r="B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B87" i="4"/>
  <c r="C67" i="4"/>
  <c r="C87" i="4" s="1"/>
  <c r="D67" i="4"/>
  <c r="D87" i="4" s="1"/>
  <c r="E67" i="4"/>
  <c r="E87" i="4" s="1"/>
  <c r="F67" i="4"/>
  <c r="F87" i="4" s="1"/>
  <c r="G67" i="4"/>
  <c r="G87" i="4" s="1"/>
  <c r="H67" i="4"/>
  <c r="H87" i="4" s="1"/>
  <c r="I67" i="4"/>
  <c r="I87" i="4" s="1"/>
  <c r="J67" i="4"/>
  <c r="J87" i="4" s="1"/>
  <c r="K67" i="4"/>
  <c r="K87" i="4" s="1"/>
  <c r="L67" i="4"/>
  <c r="L87" i="4" s="1"/>
  <c r="M67" i="4"/>
  <c r="M87" i="4" s="1"/>
  <c r="N67" i="4"/>
  <c r="N87" i="4" s="1"/>
  <c r="O67" i="4"/>
  <c r="O87" i="4" s="1"/>
  <c r="P67" i="4"/>
  <c r="P87" i="4" s="1"/>
  <c r="Q67" i="4"/>
  <c r="Q87" i="4" s="1"/>
  <c r="R67" i="4"/>
  <c r="R87" i="4" s="1"/>
  <c r="S67" i="4"/>
  <c r="S87" i="4" s="1"/>
  <c r="T67" i="4"/>
  <c r="T87" i="4" s="1"/>
  <c r="U67" i="4"/>
  <c r="U87" i="4" s="1"/>
  <c r="V67" i="4"/>
  <c r="V87" i="4" s="1"/>
  <c r="W67" i="4"/>
  <c r="W87" i="4" s="1"/>
  <c r="X67" i="4"/>
  <c r="X87" i="4" s="1"/>
  <c r="B68" i="4"/>
  <c r="B88" i="4" s="1"/>
  <c r="C68" i="4"/>
  <c r="C88" i="4" s="1"/>
  <c r="D68" i="4"/>
  <c r="D88" i="4" s="1"/>
  <c r="E68" i="4"/>
  <c r="E88" i="4" s="1"/>
  <c r="F68" i="4"/>
  <c r="F88" i="4" s="1"/>
  <c r="G68" i="4"/>
  <c r="G88" i="4" s="1"/>
  <c r="H68" i="4"/>
  <c r="H88" i="4" s="1"/>
  <c r="I68" i="4"/>
  <c r="I88" i="4" s="1"/>
  <c r="J68" i="4"/>
  <c r="J88" i="4" s="1"/>
  <c r="K68" i="4"/>
  <c r="K88" i="4" s="1"/>
  <c r="L68" i="4"/>
  <c r="L88" i="4" s="1"/>
  <c r="M68" i="4"/>
  <c r="M88" i="4" s="1"/>
  <c r="N68" i="4"/>
  <c r="N88" i="4" s="1"/>
  <c r="O68" i="4"/>
  <c r="O88" i="4" s="1"/>
  <c r="P68" i="4"/>
  <c r="P88" i="4" s="1"/>
  <c r="Q68" i="4"/>
  <c r="Q88" i="4" s="1"/>
  <c r="R68" i="4"/>
  <c r="R88" i="4" s="1"/>
  <c r="S68" i="4"/>
  <c r="S88" i="4" s="1"/>
  <c r="T68" i="4"/>
  <c r="T88" i="4" s="1"/>
  <c r="U68" i="4"/>
  <c r="U88" i="4" s="1"/>
  <c r="V68" i="4"/>
  <c r="V88" i="4" s="1"/>
  <c r="W68" i="4"/>
  <c r="W88" i="4" s="1"/>
  <c r="X68" i="4"/>
  <c r="X88" i="4" s="1"/>
  <c r="B69" i="4"/>
  <c r="B89" i="4" s="1"/>
  <c r="C69" i="4"/>
  <c r="C89" i="4" s="1"/>
  <c r="D69" i="4"/>
  <c r="D89" i="4" s="1"/>
  <c r="E69" i="4"/>
  <c r="E89" i="4" s="1"/>
  <c r="F69" i="4"/>
  <c r="F89" i="4" s="1"/>
  <c r="G69" i="4"/>
  <c r="G89" i="4" s="1"/>
  <c r="H69" i="4"/>
  <c r="H89" i="4" s="1"/>
  <c r="I69" i="4"/>
  <c r="I89" i="4" s="1"/>
  <c r="J69" i="4"/>
  <c r="J89" i="4" s="1"/>
  <c r="K69" i="4"/>
  <c r="K89" i="4" s="1"/>
  <c r="L69" i="4"/>
  <c r="L89" i="4" s="1"/>
  <c r="M69" i="4"/>
  <c r="M89" i="4" s="1"/>
  <c r="N69" i="4"/>
  <c r="N89" i="4" s="1"/>
  <c r="O69" i="4"/>
  <c r="O89" i="4" s="1"/>
  <c r="P69" i="4"/>
  <c r="P89" i="4" s="1"/>
  <c r="Q69" i="4"/>
  <c r="Q89" i="4" s="1"/>
  <c r="R69" i="4"/>
  <c r="R89" i="4" s="1"/>
  <c r="S69" i="4"/>
  <c r="S89" i="4" s="1"/>
  <c r="T69" i="4"/>
  <c r="T89" i="4" s="1"/>
  <c r="U69" i="4"/>
  <c r="U89" i="4" s="1"/>
  <c r="V69" i="4"/>
  <c r="V89" i="4" s="1"/>
  <c r="W69" i="4"/>
  <c r="W89" i="4" s="1"/>
  <c r="X69" i="4"/>
  <c r="X89" i="4" s="1"/>
  <c r="B70" i="4"/>
  <c r="B90" i="4" s="1"/>
  <c r="C70" i="4"/>
  <c r="C90" i="4" s="1"/>
  <c r="D70" i="4"/>
  <c r="D90" i="4" s="1"/>
  <c r="E70" i="4"/>
  <c r="E90" i="4" s="1"/>
  <c r="F70" i="4"/>
  <c r="F90" i="4" s="1"/>
  <c r="G70" i="4"/>
  <c r="G90" i="4" s="1"/>
  <c r="H70" i="4"/>
  <c r="H90" i="4" s="1"/>
  <c r="I70" i="4"/>
  <c r="I90" i="4" s="1"/>
  <c r="J70" i="4"/>
  <c r="J90" i="4" s="1"/>
  <c r="K70" i="4"/>
  <c r="K90" i="4" s="1"/>
  <c r="L70" i="4"/>
  <c r="L90" i="4" s="1"/>
  <c r="M70" i="4"/>
  <c r="M90" i="4" s="1"/>
  <c r="N70" i="4"/>
  <c r="N90" i="4" s="1"/>
  <c r="O70" i="4"/>
  <c r="O90" i="4" s="1"/>
  <c r="P70" i="4"/>
  <c r="P90" i="4" s="1"/>
  <c r="Q70" i="4"/>
  <c r="Q90" i="4" s="1"/>
  <c r="R70" i="4"/>
  <c r="R90" i="4" s="1"/>
  <c r="S70" i="4"/>
  <c r="S90" i="4" s="1"/>
  <c r="T70" i="4"/>
  <c r="T90" i="4" s="1"/>
  <c r="U70" i="4"/>
  <c r="U90" i="4" s="1"/>
  <c r="V70" i="4"/>
  <c r="V90" i="4" s="1"/>
  <c r="W70" i="4"/>
  <c r="W90" i="4" s="1"/>
  <c r="X70" i="4"/>
  <c r="X90" i="4" s="1"/>
  <c r="B71" i="4"/>
  <c r="B91" i="4" s="1"/>
  <c r="C71" i="4"/>
  <c r="C91" i="4" s="1"/>
  <c r="D71" i="4"/>
  <c r="D91" i="4" s="1"/>
  <c r="E71" i="4"/>
  <c r="E91" i="4" s="1"/>
  <c r="F71" i="4"/>
  <c r="F91" i="4" s="1"/>
  <c r="G71" i="4"/>
  <c r="G91" i="4" s="1"/>
  <c r="H71" i="4"/>
  <c r="H91" i="4" s="1"/>
  <c r="I71" i="4"/>
  <c r="I91" i="4" s="1"/>
  <c r="J71" i="4"/>
  <c r="J91" i="4" s="1"/>
  <c r="K71" i="4"/>
  <c r="K91" i="4" s="1"/>
  <c r="L71" i="4"/>
  <c r="L91" i="4" s="1"/>
  <c r="M71" i="4"/>
  <c r="M91" i="4" s="1"/>
  <c r="N71" i="4"/>
  <c r="N91" i="4" s="1"/>
  <c r="O71" i="4"/>
  <c r="O91" i="4" s="1"/>
  <c r="P71" i="4"/>
  <c r="P91" i="4" s="1"/>
  <c r="Q71" i="4"/>
  <c r="Q91" i="4" s="1"/>
  <c r="R71" i="4"/>
  <c r="R91" i="4" s="1"/>
  <c r="S71" i="4"/>
  <c r="S91" i="4" s="1"/>
  <c r="T71" i="4"/>
  <c r="T91" i="4" s="1"/>
  <c r="U71" i="4"/>
  <c r="U91" i="4" s="1"/>
  <c r="V71" i="4"/>
  <c r="V91" i="4" s="1"/>
  <c r="W71" i="4"/>
  <c r="W91" i="4" s="1"/>
  <c r="X71" i="4"/>
  <c r="X91" i="4" s="1"/>
  <c r="B72" i="4"/>
  <c r="B92" i="4" s="1"/>
  <c r="C72" i="4"/>
  <c r="C92" i="4" s="1"/>
  <c r="D72" i="4"/>
  <c r="D92" i="4" s="1"/>
  <c r="E72" i="4"/>
  <c r="E92" i="4" s="1"/>
  <c r="F72" i="4"/>
  <c r="F92" i="4" s="1"/>
  <c r="G72" i="4"/>
  <c r="G92" i="4" s="1"/>
  <c r="H72" i="4"/>
  <c r="H92" i="4" s="1"/>
  <c r="I72" i="4"/>
  <c r="I92" i="4" s="1"/>
  <c r="J72" i="4"/>
  <c r="J92" i="4" s="1"/>
  <c r="K72" i="4"/>
  <c r="K92" i="4" s="1"/>
  <c r="L72" i="4"/>
  <c r="L92" i="4" s="1"/>
  <c r="M72" i="4"/>
  <c r="M92" i="4" s="1"/>
  <c r="N72" i="4"/>
  <c r="N92" i="4" s="1"/>
  <c r="O72" i="4"/>
  <c r="O92" i="4" s="1"/>
  <c r="P72" i="4"/>
  <c r="P92" i="4" s="1"/>
  <c r="Q72" i="4"/>
  <c r="Q92" i="4" s="1"/>
  <c r="R72" i="4"/>
  <c r="R92" i="4" s="1"/>
  <c r="S72" i="4"/>
  <c r="S92" i="4" s="1"/>
  <c r="T72" i="4"/>
  <c r="T92" i="4" s="1"/>
  <c r="U72" i="4"/>
  <c r="U92" i="4" s="1"/>
  <c r="V72" i="4"/>
  <c r="V92" i="4" s="1"/>
  <c r="W72" i="4"/>
  <c r="W92" i="4" s="1"/>
  <c r="X72" i="4"/>
  <c r="X92" i="4" s="1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F13" i="4"/>
  <c r="D24" i="4" l="1"/>
  <c r="B63" i="4"/>
  <c r="X97" i="4"/>
  <c r="X1" i="4" s="1"/>
  <c r="P97" i="4"/>
  <c r="P1" i="4" s="1"/>
  <c r="H97" i="4"/>
  <c r="H1" i="4" s="1"/>
  <c r="W97" i="4"/>
  <c r="W1" i="4" s="1"/>
  <c r="S97" i="4"/>
  <c r="S1" i="4" s="1"/>
  <c r="O97" i="4"/>
  <c r="O1" i="4" s="1"/>
  <c r="K97" i="4"/>
  <c r="K1" i="4" s="1"/>
  <c r="G97" i="4"/>
  <c r="G1" i="4" s="1"/>
  <c r="C97" i="4"/>
  <c r="C1" i="4" s="1"/>
  <c r="L97" i="4"/>
  <c r="L1" i="4" s="1"/>
  <c r="V97" i="4"/>
  <c r="V1" i="4" s="1"/>
  <c r="R97" i="4"/>
  <c r="R1" i="4" s="1"/>
  <c r="N97" i="4"/>
  <c r="N1" i="4" s="1"/>
  <c r="J97" i="4"/>
  <c r="J1" i="4" s="1"/>
  <c r="F97" i="4"/>
  <c r="F1" i="4" s="1"/>
  <c r="B97" i="4"/>
  <c r="B1" i="4" s="1"/>
  <c r="T97" i="4"/>
  <c r="T1" i="4" s="1"/>
  <c r="D97" i="4"/>
  <c r="D1" i="4" s="1"/>
  <c r="U97" i="4"/>
  <c r="U1" i="4" s="1"/>
  <c r="Q97" i="4"/>
  <c r="Q1" i="4" s="1"/>
  <c r="M97" i="4"/>
  <c r="M1" i="4" s="1"/>
  <c r="I97" i="4"/>
  <c r="I1" i="4" s="1"/>
  <c r="E97" i="4"/>
  <c r="E1" i="4" s="1"/>
  <c r="D65" i="4"/>
  <c r="C43" i="4"/>
  <c r="D43" i="4" s="1"/>
  <c r="E43" i="4" s="1"/>
  <c r="T63" i="4"/>
  <c r="B24" i="4"/>
  <c r="P33" i="4"/>
  <c r="Q33" i="4" s="1"/>
  <c r="R33" i="4" s="1"/>
  <c r="S33" i="4" s="1"/>
  <c r="T33" i="4" s="1"/>
  <c r="U33" i="4" s="1"/>
  <c r="V33" i="4" s="1"/>
  <c r="W33" i="4" s="1"/>
  <c r="X33" i="4" s="1"/>
  <c r="N65" i="4"/>
  <c r="K49" i="4"/>
  <c r="K63" i="4" s="1"/>
  <c r="P30" i="4"/>
  <c r="Q30" i="4" s="1"/>
  <c r="R30" i="4" s="1"/>
  <c r="S30" i="4" s="1"/>
  <c r="T30" i="4" s="1"/>
  <c r="U30" i="4" s="1"/>
  <c r="V30" i="4" s="1"/>
  <c r="W30" i="4" s="1"/>
  <c r="X30" i="4" s="1"/>
  <c r="Q65" i="4"/>
  <c r="X63" i="4"/>
  <c r="D32" i="4"/>
  <c r="E32" i="4" s="1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K31" i="4"/>
  <c r="L31" i="4" s="1"/>
  <c r="M31" i="4" s="1"/>
  <c r="N31" i="4" s="1"/>
  <c r="O31" i="4" s="1"/>
  <c r="B45" i="4"/>
  <c r="Q63" i="4"/>
  <c r="C34" i="4"/>
  <c r="E36" i="4"/>
  <c r="P63" i="4"/>
  <c r="L63" i="4"/>
  <c r="W63" i="4"/>
  <c r="S63" i="4"/>
  <c r="O63" i="4"/>
  <c r="G63" i="4"/>
  <c r="N49" i="4"/>
  <c r="N63" i="4" s="1"/>
  <c r="I63" i="4"/>
  <c r="E63" i="4"/>
  <c r="J63" i="4"/>
  <c r="F63" i="4"/>
  <c r="U63" i="4"/>
  <c r="M63" i="4"/>
  <c r="H63" i="4"/>
  <c r="E65" i="4"/>
  <c r="C63" i="4"/>
  <c r="V63" i="4"/>
  <c r="R63" i="4"/>
  <c r="D63" i="4"/>
  <c r="C45" i="4" l="1"/>
  <c r="P32" i="4"/>
  <c r="Q32" i="4" s="1"/>
  <c r="R32" i="4" s="1"/>
  <c r="S32" i="4" s="1"/>
  <c r="T32" i="4" s="1"/>
  <c r="U32" i="4" s="1"/>
  <c r="V32" i="4" s="1"/>
  <c r="W32" i="4" s="1"/>
  <c r="X32" i="4" s="1"/>
  <c r="P31" i="4"/>
  <c r="Q31" i="4" s="1"/>
  <c r="R31" i="4" s="1"/>
  <c r="S31" i="4" s="1"/>
  <c r="T31" i="4" s="1"/>
  <c r="U31" i="4" s="1"/>
  <c r="V31" i="4" s="1"/>
  <c r="W31" i="4" s="1"/>
  <c r="X31" i="4" s="1"/>
  <c r="D34" i="4"/>
  <c r="E34" i="4" s="1"/>
  <c r="F34" i="4" s="1"/>
  <c r="I13" i="4"/>
  <c r="G22" i="4"/>
  <c r="F22" i="4"/>
  <c r="F36" i="4"/>
  <c r="G36" i="4" s="1"/>
  <c r="H36" i="4" s="1"/>
  <c r="I36" i="4" s="1"/>
  <c r="J36" i="4" s="1"/>
  <c r="K36" i="4" s="1"/>
  <c r="L36" i="4" s="1"/>
  <c r="M36" i="4" s="1"/>
  <c r="N36" i="4" s="1"/>
  <c r="O36" i="4" s="1"/>
  <c r="F37" i="4"/>
  <c r="G37" i="4" s="1"/>
  <c r="H37" i="4" s="1"/>
  <c r="I37" i="4" s="1"/>
  <c r="J37" i="4" s="1"/>
  <c r="K37" i="4" s="1"/>
  <c r="L37" i="4" s="1"/>
  <c r="M37" i="4" s="1"/>
  <c r="N37" i="4" s="1"/>
  <c r="O37" i="4" s="1"/>
  <c r="F38" i="4"/>
  <c r="G38" i="4" s="1"/>
  <c r="H38" i="4" s="1"/>
  <c r="I38" i="4" s="1"/>
  <c r="J38" i="4" s="1"/>
  <c r="K38" i="4" s="1"/>
  <c r="L38" i="4" s="1"/>
  <c r="M38" i="4" s="1"/>
  <c r="N38" i="4" s="1"/>
  <c r="O38" i="4" s="1"/>
  <c r="F39" i="4"/>
  <c r="G39" i="4" s="1"/>
  <c r="H39" i="4" s="1"/>
  <c r="I39" i="4" s="1"/>
  <c r="J39" i="4" s="1"/>
  <c r="K39" i="4" s="1"/>
  <c r="L39" i="4" s="1"/>
  <c r="M39" i="4" s="1"/>
  <c r="N39" i="4" s="1"/>
  <c r="O39" i="4" s="1"/>
  <c r="F40" i="4"/>
  <c r="G40" i="4" s="1"/>
  <c r="F41" i="4"/>
  <c r="G41" i="4" s="1"/>
  <c r="H41" i="4" s="1"/>
  <c r="I41" i="4" s="1"/>
  <c r="J41" i="4" s="1"/>
  <c r="K41" i="4" s="1"/>
  <c r="L41" i="4" s="1"/>
  <c r="M41" i="4" s="1"/>
  <c r="N41" i="4" s="1"/>
  <c r="O41" i="4" s="1"/>
  <c r="F42" i="4"/>
  <c r="G42" i="4" s="1"/>
  <c r="H42" i="4" s="1"/>
  <c r="I42" i="4" s="1"/>
  <c r="J42" i="4" s="1"/>
  <c r="K42" i="4" s="1"/>
  <c r="L42" i="4" s="1"/>
  <c r="M42" i="4" s="1"/>
  <c r="N42" i="4" s="1"/>
  <c r="O42" i="4" s="1"/>
  <c r="D45" i="4" l="1"/>
  <c r="E45" i="4"/>
  <c r="P38" i="4"/>
  <c r="Q38" i="4" s="1"/>
  <c r="R38" i="4" s="1"/>
  <c r="S38" i="4" s="1"/>
  <c r="T38" i="4" s="1"/>
  <c r="U38" i="4" s="1"/>
  <c r="V38" i="4" s="1"/>
  <c r="W38" i="4" s="1"/>
  <c r="X38" i="4" s="1"/>
  <c r="P41" i="4"/>
  <c r="Q41" i="4" s="1"/>
  <c r="R41" i="4" s="1"/>
  <c r="S41" i="4" s="1"/>
  <c r="T41" i="4" s="1"/>
  <c r="U41" i="4" s="1"/>
  <c r="V41" i="4" s="1"/>
  <c r="W41" i="4" s="1"/>
  <c r="X41" i="4" s="1"/>
  <c r="P37" i="4"/>
  <c r="Q37" i="4" s="1"/>
  <c r="R37" i="4" s="1"/>
  <c r="S37" i="4" s="1"/>
  <c r="T37" i="4" s="1"/>
  <c r="U37" i="4" s="1"/>
  <c r="V37" i="4" s="1"/>
  <c r="W37" i="4" s="1"/>
  <c r="X37" i="4" s="1"/>
  <c r="P42" i="4"/>
  <c r="Q42" i="4" s="1"/>
  <c r="R42" i="4" s="1"/>
  <c r="S42" i="4" s="1"/>
  <c r="T42" i="4" s="1"/>
  <c r="U42" i="4" s="1"/>
  <c r="V42" i="4" s="1"/>
  <c r="W42" i="4" s="1"/>
  <c r="X42" i="4" s="1"/>
  <c r="P36" i="4"/>
  <c r="Q36" i="4" s="1"/>
  <c r="P39" i="4"/>
  <c r="Q39" i="4" s="1"/>
  <c r="R39" i="4" s="1"/>
  <c r="S39" i="4" s="1"/>
  <c r="T39" i="4" s="1"/>
  <c r="U39" i="4" s="1"/>
  <c r="V39" i="4" s="1"/>
  <c r="W39" i="4" s="1"/>
  <c r="X39" i="4" s="1"/>
  <c r="H40" i="4"/>
  <c r="I40" i="4" s="1"/>
  <c r="J40" i="4" s="1"/>
  <c r="K40" i="4" s="1"/>
  <c r="L40" i="4" s="1"/>
  <c r="M40" i="4" s="1"/>
  <c r="N40" i="4" s="1"/>
  <c r="O40" i="4" s="1"/>
  <c r="R36" i="4" l="1"/>
  <c r="S36" i="4" s="1"/>
  <c r="T36" i="4" s="1"/>
  <c r="U36" i="4" s="1"/>
  <c r="V36" i="4" s="1"/>
  <c r="W36" i="4" s="1"/>
  <c r="X36" i="4" s="1"/>
  <c r="P40" i="4"/>
  <c r="Q40" i="4" s="1"/>
  <c r="R40" i="4" s="1"/>
  <c r="S40" i="4" s="1"/>
  <c r="T40" i="4" s="1"/>
  <c r="U40" i="4" s="1"/>
  <c r="V40" i="4" s="1"/>
  <c r="W40" i="4" s="1"/>
  <c r="X40" i="4" s="1"/>
  <c r="X22" i="4" l="1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I24" i="4" s="1"/>
  <c r="H22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H13" i="4"/>
  <c r="G13" i="4"/>
  <c r="G34" i="4" s="1"/>
  <c r="H34" i="4" l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G24" i="4"/>
  <c r="F24" i="4"/>
  <c r="K24" i="4"/>
  <c r="O24" i="4"/>
  <c r="S24" i="4"/>
  <c r="W24" i="4"/>
  <c r="L24" i="4"/>
  <c r="T24" i="4"/>
  <c r="X24" i="4"/>
  <c r="H24" i="4"/>
  <c r="M24" i="4"/>
  <c r="Q24" i="4"/>
  <c r="U24" i="4"/>
  <c r="N24" i="4"/>
  <c r="J24" i="4"/>
  <c r="V24" i="4"/>
  <c r="R24" i="4"/>
  <c r="P24" i="4"/>
  <c r="F43" i="4" l="1"/>
  <c r="G43" i="4" s="1"/>
  <c r="H43" i="4" s="1"/>
  <c r="I43" i="4" s="1"/>
  <c r="J43" i="4" s="1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F45" i="4" l="1"/>
  <c r="AG23" i="2"/>
  <c r="AG24" i="2"/>
  <c r="AH24" i="2" s="1"/>
  <c r="AG25" i="2"/>
  <c r="AG26" i="2"/>
  <c r="AH26" i="2" s="1"/>
  <c r="AG27" i="2"/>
  <c r="AG28" i="2"/>
  <c r="AG22" i="2"/>
  <c r="W28" i="2"/>
  <c r="AH28" i="2" s="1"/>
  <c r="W27" i="2"/>
  <c r="W26" i="2"/>
  <c r="W25" i="2"/>
  <c r="W24" i="2"/>
  <c r="W23" i="2"/>
  <c r="W22" i="2"/>
  <c r="L23" i="2"/>
  <c r="L24" i="2"/>
  <c r="L25" i="2"/>
  <c r="L26" i="2"/>
  <c r="L27" i="2"/>
  <c r="L28" i="2"/>
  <c r="L22" i="2"/>
  <c r="C29" i="2"/>
  <c r="D29" i="2"/>
  <c r="E29" i="2"/>
  <c r="F29" i="2"/>
  <c r="G29" i="2"/>
  <c r="H29" i="2"/>
  <c r="I29" i="2"/>
  <c r="J29" i="2"/>
  <c r="K29" i="2"/>
  <c r="M29" i="2"/>
  <c r="N29" i="2"/>
  <c r="O29" i="2"/>
  <c r="P29" i="2"/>
  <c r="Q29" i="2"/>
  <c r="R29" i="2"/>
  <c r="S29" i="2"/>
  <c r="T29" i="2"/>
  <c r="U29" i="2"/>
  <c r="V29" i="2"/>
  <c r="X29" i="2"/>
  <c r="Y29" i="2"/>
  <c r="Z29" i="2"/>
  <c r="AA29" i="2"/>
  <c r="AB29" i="2"/>
  <c r="AC29" i="2"/>
  <c r="AD29" i="2"/>
  <c r="AE29" i="2"/>
  <c r="AF29" i="2"/>
  <c r="B29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B9" i="2"/>
  <c r="B10" i="2"/>
  <c r="B8" i="2"/>
  <c r="B4" i="2"/>
  <c r="C5" i="2"/>
  <c r="D5" i="2"/>
  <c r="E5" i="2"/>
  <c r="F5" i="2"/>
  <c r="G5" i="2"/>
  <c r="H5" i="2"/>
  <c r="I5" i="2"/>
  <c r="J5" i="2"/>
  <c r="K5" i="2"/>
  <c r="M5" i="2"/>
  <c r="N5" i="2"/>
  <c r="O5" i="2"/>
  <c r="P5" i="2"/>
  <c r="Q5" i="2"/>
  <c r="R5" i="2"/>
  <c r="S5" i="2"/>
  <c r="T5" i="2"/>
  <c r="U5" i="2"/>
  <c r="V5" i="2"/>
  <c r="X5" i="2"/>
  <c r="Y5" i="2"/>
  <c r="Z5" i="2"/>
  <c r="AA5" i="2"/>
  <c r="AB5" i="2"/>
  <c r="AC5" i="2"/>
  <c r="AD5" i="2"/>
  <c r="AE5" i="2"/>
  <c r="AF5" i="2"/>
  <c r="C6" i="2"/>
  <c r="D6" i="2"/>
  <c r="E6" i="2"/>
  <c r="F6" i="2"/>
  <c r="G6" i="2"/>
  <c r="H6" i="2"/>
  <c r="I6" i="2"/>
  <c r="J6" i="2"/>
  <c r="K6" i="2"/>
  <c r="M6" i="2"/>
  <c r="N6" i="2"/>
  <c r="O6" i="2"/>
  <c r="P6" i="2"/>
  <c r="Q6" i="2"/>
  <c r="R6" i="2"/>
  <c r="S6" i="2"/>
  <c r="T6" i="2"/>
  <c r="U6" i="2"/>
  <c r="V6" i="2"/>
  <c r="X6" i="2"/>
  <c r="Y6" i="2"/>
  <c r="Z6" i="2"/>
  <c r="AA6" i="2"/>
  <c r="AB6" i="2"/>
  <c r="AC6" i="2"/>
  <c r="AD6" i="2"/>
  <c r="AE6" i="2"/>
  <c r="AF6" i="2"/>
  <c r="C7" i="2"/>
  <c r="D7" i="2"/>
  <c r="E7" i="2"/>
  <c r="F7" i="2"/>
  <c r="G7" i="2"/>
  <c r="H7" i="2"/>
  <c r="I7" i="2"/>
  <c r="J7" i="2"/>
  <c r="K7" i="2"/>
  <c r="M7" i="2"/>
  <c r="N7" i="2"/>
  <c r="O7" i="2"/>
  <c r="P7" i="2"/>
  <c r="Q7" i="2"/>
  <c r="R7" i="2"/>
  <c r="S7" i="2"/>
  <c r="T7" i="2"/>
  <c r="U7" i="2"/>
  <c r="V7" i="2"/>
  <c r="X7" i="2"/>
  <c r="Y7" i="2"/>
  <c r="Z7" i="2"/>
  <c r="AA7" i="2"/>
  <c r="AB7" i="2"/>
  <c r="AC7" i="2"/>
  <c r="AD7" i="2"/>
  <c r="AE7" i="2"/>
  <c r="AF7" i="2"/>
  <c r="M8" i="2"/>
  <c r="N8" i="2"/>
  <c r="O8" i="2"/>
  <c r="P8" i="2"/>
  <c r="Q8" i="2"/>
  <c r="R8" i="2"/>
  <c r="S8" i="2"/>
  <c r="T8" i="2"/>
  <c r="U8" i="2"/>
  <c r="V8" i="2"/>
  <c r="X8" i="2"/>
  <c r="Y8" i="2"/>
  <c r="Z8" i="2"/>
  <c r="AA8" i="2"/>
  <c r="AB8" i="2"/>
  <c r="AC8" i="2"/>
  <c r="AD8" i="2"/>
  <c r="AE8" i="2"/>
  <c r="AF8" i="2"/>
  <c r="M9" i="2"/>
  <c r="N9" i="2"/>
  <c r="O9" i="2"/>
  <c r="P9" i="2"/>
  <c r="Q9" i="2"/>
  <c r="R9" i="2"/>
  <c r="S9" i="2"/>
  <c r="T9" i="2"/>
  <c r="U9" i="2"/>
  <c r="V9" i="2"/>
  <c r="X9" i="2"/>
  <c r="Y9" i="2"/>
  <c r="Z9" i="2"/>
  <c r="AA9" i="2"/>
  <c r="AB9" i="2"/>
  <c r="AC9" i="2"/>
  <c r="AD9" i="2"/>
  <c r="AE9" i="2"/>
  <c r="AF9" i="2"/>
  <c r="M10" i="2"/>
  <c r="N10" i="2"/>
  <c r="O10" i="2"/>
  <c r="P10" i="2"/>
  <c r="Q10" i="2"/>
  <c r="R10" i="2"/>
  <c r="S10" i="2"/>
  <c r="T10" i="2"/>
  <c r="U10" i="2"/>
  <c r="V10" i="2"/>
  <c r="X10" i="2"/>
  <c r="Y10" i="2"/>
  <c r="Z10" i="2"/>
  <c r="AA10" i="2"/>
  <c r="AB10" i="2"/>
  <c r="AC10" i="2"/>
  <c r="AD10" i="2"/>
  <c r="AE10" i="2"/>
  <c r="AF10" i="2"/>
  <c r="M4" i="2"/>
  <c r="N4" i="2"/>
  <c r="N11" i="2" s="1"/>
  <c r="N13" i="2" s="1"/>
  <c r="O4" i="2"/>
  <c r="P4" i="2"/>
  <c r="Q4" i="2"/>
  <c r="R4" i="2"/>
  <c r="R11" i="2" s="1"/>
  <c r="R13" i="2" s="1"/>
  <c r="S4" i="2"/>
  <c r="T4" i="2"/>
  <c r="U4" i="2"/>
  <c r="V4" i="2"/>
  <c r="V11" i="2" s="1"/>
  <c r="V13" i="2" s="1"/>
  <c r="X4" i="2"/>
  <c r="Y4" i="2"/>
  <c r="Z4" i="2"/>
  <c r="AA4" i="2"/>
  <c r="AA11" i="2" s="1"/>
  <c r="AA13" i="2" s="1"/>
  <c r="AB4" i="2"/>
  <c r="AC4" i="2"/>
  <c r="AD4" i="2"/>
  <c r="AE4" i="2"/>
  <c r="AE11" i="2" s="1"/>
  <c r="AE13" i="2" s="1"/>
  <c r="AF4" i="2"/>
  <c r="B7" i="2"/>
  <c r="B6" i="2"/>
  <c r="B5" i="2"/>
  <c r="D4" i="2"/>
  <c r="E4" i="2"/>
  <c r="F4" i="2"/>
  <c r="G4" i="2"/>
  <c r="H4" i="2"/>
  <c r="I4" i="2"/>
  <c r="J4" i="2"/>
  <c r="K4" i="2"/>
  <c r="C4" i="2"/>
  <c r="W10" i="2"/>
  <c r="L10" i="2"/>
  <c r="W9" i="2"/>
  <c r="L9" i="2"/>
  <c r="W8" i="2"/>
  <c r="L8" i="2"/>
  <c r="W7" i="2"/>
  <c r="L7" i="2"/>
  <c r="W6" i="2"/>
  <c r="L6" i="2"/>
  <c r="W5" i="2"/>
  <c r="L5" i="2"/>
  <c r="W4" i="2"/>
  <c r="L4" i="2"/>
  <c r="AH22" i="2" l="1"/>
  <c r="AH25" i="2"/>
  <c r="L29" i="2"/>
  <c r="AH27" i="2"/>
  <c r="AH23" i="2"/>
  <c r="J11" i="2"/>
  <c r="J13" i="2" s="1"/>
  <c r="F11" i="2"/>
  <c r="F13" i="2" s="1"/>
  <c r="AD11" i="2"/>
  <c r="AD13" i="2" s="1"/>
  <c r="Z11" i="2"/>
  <c r="Z13" i="2" s="1"/>
  <c r="U11" i="2"/>
  <c r="U13" i="2" s="1"/>
  <c r="Q11" i="2"/>
  <c r="Q13" i="2" s="1"/>
  <c r="M11" i="2"/>
  <c r="M13" i="2" s="1"/>
  <c r="S11" i="2"/>
  <c r="S13" i="2" s="1"/>
  <c r="O11" i="2"/>
  <c r="O13" i="2" s="1"/>
  <c r="AC11" i="2"/>
  <c r="AC13" i="2" s="1"/>
  <c r="Y11" i="2"/>
  <c r="Y13" i="2" s="1"/>
  <c r="T11" i="2"/>
  <c r="T13" i="2" s="1"/>
  <c r="P11" i="2"/>
  <c r="P13" i="2" s="1"/>
  <c r="AF11" i="2"/>
  <c r="AF13" i="2" s="1"/>
  <c r="AB11" i="2"/>
  <c r="AB13" i="2" s="1"/>
  <c r="X11" i="2"/>
  <c r="X13" i="2" s="1"/>
  <c r="K11" i="2"/>
  <c r="K13" i="2" s="1"/>
  <c r="G11" i="2"/>
  <c r="G13" i="2" s="1"/>
  <c r="C11" i="2"/>
  <c r="C13" i="2" s="1"/>
  <c r="G45" i="4"/>
  <c r="D11" i="2"/>
  <c r="D13" i="2" s="1"/>
  <c r="B11" i="2"/>
  <c r="B13" i="2" s="1"/>
  <c r="H11" i="2"/>
  <c r="H13" i="2" s="1"/>
  <c r="AG29" i="2"/>
  <c r="I11" i="2"/>
  <c r="I13" i="2" s="1"/>
  <c r="E11" i="2"/>
  <c r="E13" i="2" s="1"/>
  <c r="W29" i="2"/>
  <c r="W11" i="2"/>
  <c r="W13" i="2" s="1"/>
  <c r="L11" i="2"/>
  <c r="L13" i="2" s="1"/>
  <c r="AH29" i="2" l="1"/>
  <c r="H45" i="4"/>
  <c r="I45" i="4" l="1"/>
  <c r="J45" i="4" l="1"/>
  <c r="K45" i="4" l="1"/>
  <c r="L45" i="4" l="1"/>
  <c r="M45" i="4" l="1"/>
  <c r="N45" i="4" l="1"/>
  <c r="O45" i="4" l="1"/>
  <c r="P45" i="4" l="1"/>
  <c r="Q45" i="4" l="1"/>
  <c r="R45" i="4" l="1"/>
  <c r="S45" i="4" l="1"/>
  <c r="T45" i="4" l="1"/>
  <c r="U45" i="4" l="1"/>
  <c r="V45" i="4" l="1"/>
  <c r="W45" i="4" l="1"/>
  <c r="X45" i="4" l="1"/>
</calcChain>
</file>

<file path=xl/sharedStrings.xml><?xml version="1.0" encoding="utf-8"?>
<sst xmlns="http://schemas.openxmlformats.org/spreadsheetml/2006/main" count="229" uniqueCount="110">
  <si>
    <t>Виды к/кормов (Рецепты )</t>
  </si>
  <si>
    <t>Кол-во кормов,тн.</t>
  </si>
  <si>
    <t>ПК - 0  Престартер кр.</t>
  </si>
  <si>
    <t>ПК - 2      Старт     гр.</t>
  </si>
  <si>
    <t>ПК - 5-1   Рост       гр.</t>
  </si>
  <si>
    <t>ПК - 5-2   Рост      гр.</t>
  </si>
  <si>
    <t>ПК - 6-1  Финиш      гр.</t>
  </si>
  <si>
    <t>ПК - 6-2  Финиш     гр.</t>
  </si>
  <si>
    <t>ПК - 6-3  Финиш     гр.</t>
  </si>
  <si>
    <t>ПК - 2 R Рост  кр</t>
  </si>
  <si>
    <t xml:space="preserve">ПК - 5 R Рост    кр </t>
  </si>
  <si>
    <t xml:space="preserve">ПК - 4 R Рост кр   </t>
  </si>
  <si>
    <t>ПК - 1 - R  предкладка кр</t>
  </si>
  <si>
    <t xml:space="preserve">ПК - 1 - 1 R 1-фаза кр   </t>
  </si>
  <si>
    <t>ПК - 1 - 2 R 2-фаза кр</t>
  </si>
  <si>
    <t>ПК - 1 - 3 R  ( Петухи ) кр</t>
  </si>
  <si>
    <t>ПК - 1 - 3 R  ( Петухи ) гр</t>
  </si>
  <si>
    <t>Производительность</t>
  </si>
  <si>
    <t>Итого НЧЭ+Пермь на 2 линии</t>
  </si>
  <si>
    <t>24 часа доступное время</t>
  </si>
  <si>
    <t>Пермь</t>
  </si>
  <si>
    <t>ЧБ</t>
  </si>
  <si>
    <t>Итого</t>
  </si>
  <si>
    <t>Средняя</t>
  </si>
  <si>
    <t>ИТОГО</t>
  </si>
  <si>
    <t>АПП</t>
  </si>
  <si>
    <t>корма для Бройлеров</t>
  </si>
  <si>
    <t>корма РС ЧБ и АПП</t>
  </si>
  <si>
    <t>Итого  Пермь</t>
  </si>
  <si>
    <t>Итого ЧБ</t>
  </si>
  <si>
    <t>ВСЕГО</t>
  </si>
  <si>
    <t>Потребность кормов по Бройлерам</t>
  </si>
  <si>
    <t>Остатки кормов с учетом производства на ККЗ№2</t>
  </si>
  <si>
    <t>Затрачено t,ч</t>
  </si>
  <si>
    <t xml:space="preserve"> ПК-1 R</t>
  </si>
  <si>
    <t xml:space="preserve"> ПК-2 R</t>
  </si>
  <si>
    <t xml:space="preserve"> ПК-4 R</t>
  </si>
  <si>
    <t xml:space="preserve"> ПК-5 R</t>
  </si>
  <si>
    <t xml:space="preserve"> ПК-6 R</t>
  </si>
  <si>
    <t xml:space="preserve"> ПК-1-2 R</t>
  </si>
  <si>
    <t xml:space="preserve"> ПК-1-3 R</t>
  </si>
  <si>
    <t>КК-63</t>
  </si>
  <si>
    <t>КК-61</t>
  </si>
  <si>
    <t>КК-62</t>
  </si>
  <si>
    <t xml:space="preserve">корма для Ак Барс ООО  </t>
  </si>
  <si>
    <t>корма для КРС</t>
  </si>
  <si>
    <t>корма для ООО Актион</t>
  </si>
  <si>
    <t>корма для СПК (Феникс)</t>
  </si>
  <si>
    <t>СПК</t>
  </si>
  <si>
    <t>Актион</t>
  </si>
  <si>
    <t>Ак Барс</t>
  </si>
  <si>
    <t>КРС рассыпной</t>
  </si>
  <si>
    <t>КРС гранула</t>
  </si>
  <si>
    <t>Текущая призводительность линий по видам кормов на ККЗ №2, тн/ч( с учетом переналадок)</t>
  </si>
  <si>
    <t>Текущая призводительность линий по видам кормов на ККЗ №1, тн/ч( с учетом переналадок)</t>
  </si>
  <si>
    <t>КК-60-1-1 (рос)</t>
  </si>
  <si>
    <t>КК-60-3 (рос)</t>
  </si>
  <si>
    <t>КК-65-1 (рос)</t>
  </si>
  <si>
    <t>для АПП</t>
  </si>
  <si>
    <t>для ЧБ</t>
  </si>
  <si>
    <t>ПК0/ ПК2   стартерные бройлер</t>
  </si>
  <si>
    <t>ПК0 предстарт</t>
  </si>
  <si>
    <t>ПК 2 старт</t>
  </si>
  <si>
    <t>Рост и Финиш бройлер</t>
  </si>
  <si>
    <t>Россыпные бройлерные корма</t>
  </si>
  <si>
    <t>Итого  АПП</t>
  </si>
  <si>
    <t>ПК - 5-1/2   Рост       предсмесь</t>
  </si>
  <si>
    <t>ПК - 6-3  Финиш   предсмесь</t>
  </si>
  <si>
    <t>ПК - 6-1/2  Финиш      предсмесь</t>
  </si>
  <si>
    <t>ПК - 6-3  Финиш    предсмесь</t>
  </si>
  <si>
    <t>ПК -6-1/2  Финиш  предсмесь</t>
  </si>
  <si>
    <t>ПК -5-1/2 Рост  предсмесь</t>
  </si>
  <si>
    <t>ПК -6-3  Финиш   предсмесь</t>
  </si>
  <si>
    <t>ост.на утро</t>
  </si>
  <si>
    <t>ПК - 5-1/2   Рост предс.</t>
  </si>
  <si>
    <t>ПК - 6-1/2  Финиш предс.</t>
  </si>
  <si>
    <t>ПК - 6-3  Финиш  предс.</t>
  </si>
  <si>
    <t>Производство кормов на ККЗ№1 по дням, тн</t>
  </si>
  <si>
    <t>Виды кормов</t>
  </si>
  <si>
    <t>План производства кормов на ККЗ№2 ( по дням) , тн</t>
  </si>
  <si>
    <t>даты</t>
  </si>
  <si>
    <t>14*</t>
  </si>
  <si>
    <t>21*</t>
  </si>
  <si>
    <t>28*</t>
  </si>
  <si>
    <t>Всего кормов</t>
  </si>
  <si>
    <t>*-</t>
  </si>
  <si>
    <t>запланированные технологические дни для проведения ппр</t>
  </si>
  <si>
    <t>ПК - 6  Финиш 3     рос.</t>
  </si>
  <si>
    <t>ПК - 6  Финиш 1/2     рос.</t>
  </si>
  <si>
    <t>ПК - 5   Рост 1/2     рос.</t>
  </si>
  <si>
    <t>ПК - 1 - 3 R  ( Петухи ) гр биг-бег АПП</t>
  </si>
  <si>
    <t>линия 1</t>
  </si>
  <si>
    <t>Ф3нчэ</t>
  </si>
  <si>
    <t>Ф1нчэ</t>
  </si>
  <si>
    <t>Р2нчэ</t>
  </si>
  <si>
    <t>линия 2</t>
  </si>
  <si>
    <t>Ончэ</t>
  </si>
  <si>
    <t>2нчэ</t>
  </si>
  <si>
    <t>Р1нчэ</t>
  </si>
  <si>
    <t>t,ч</t>
  </si>
  <si>
    <t>V,тн</t>
  </si>
  <si>
    <t>W, тн/ч</t>
  </si>
  <si>
    <t xml:space="preserve">вид </t>
  </si>
  <si>
    <t>Ф1/2п смесь</t>
  </si>
  <si>
    <t>Р1/2п смесь</t>
  </si>
  <si>
    <t>Ф3п смесь</t>
  </si>
  <si>
    <t>А</t>
  </si>
  <si>
    <t>В</t>
  </si>
  <si>
    <t>0нчэ</t>
  </si>
  <si>
    <t>Ф2нчэ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</si>
</sst>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&quot;р.&quot;_-;\-* #,##0.00&quot;р.&quot;_-;_-* &quot;-&quot;??&quot;р.&quot;_-;_-@_-"/>
    <numFmt numFmtId="166" formatCode="#,##0.0"/>
    <numFmt numFmtId="167" formatCode="h:mm;@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sz val="10"/>
      <name val="Arial Narrow"/>
      <family val="2"/>
      <charset val="204"/>
    </font>
    <font>
      <u/>
      <sz val="10"/>
      <color theme="1"/>
      <name val="Arial Narrow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u/>
      <sz val="10"/>
      <color theme="1"/>
      <name val="Arial Narrow"/>
      <family val="2"/>
      <charset val="204"/>
    </font>
    <font>
      <b/>
      <i/>
      <sz val="1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0" fillId="0" borderId="4" xfId="0" applyBorder="1"/>
    <xf numFmtId="0" fontId="0" fillId="2" borderId="4" xfId="0" applyFill="1" applyBorder="1"/>
    <xf numFmtId="164" fontId="0" fillId="0" borderId="4" xfId="0" applyNumberFormat="1" applyBorder="1"/>
    <xf numFmtId="164" fontId="0" fillId="0" borderId="0" xfId="0" applyNumberFormat="1"/>
    <xf numFmtId="0" fontId="0" fillId="4" borderId="4" xfId="0" applyFill="1" applyBorder="1"/>
    <xf numFmtId="164" fontId="0" fillId="4" borderId="4" xfId="0" applyNumberFormat="1" applyFill="1" applyBorder="1"/>
    <xf numFmtId="0" fontId="0" fillId="4" borderId="0" xfId="0" applyFill="1"/>
    <xf numFmtId="0" fontId="0" fillId="0" borderId="6" xfId="0" applyBorder="1"/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4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horizontal="left" vertical="center" wrapText="1"/>
    </xf>
    <xf numFmtId="3" fontId="0" fillId="0" borderId="4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left" vertical="center" wrapText="1"/>
    </xf>
    <xf numFmtId="3" fontId="0" fillId="0" borderId="0" xfId="0" applyNumberFormat="1" applyAlignment="1">
      <alignment horizontal="left" wrapText="1"/>
    </xf>
    <xf numFmtId="3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left" vertical="center" wrapText="1"/>
    </xf>
    <xf numFmtId="3" fontId="0" fillId="2" borderId="8" xfId="0" applyNumberFormat="1" applyFill="1" applyBorder="1" applyAlignment="1">
      <alignment horizontal="left" vertical="center" wrapText="1"/>
    </xf>
    <xf numFmtId="3" fontId="0" fillId="3" borderId="4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4" borderId="4" xfId="0" applyNumberFormat="1" applyFill="1" applyBorder="1" applyAlignment="1">
      <alignment horizontal="left" wrapText="1"/>
    </xf>
    <xf numFmtId="3" fontId="0" fillId="0" borderId="4" xfId="0" applyNumberFormat="1" applyBorder="1"/>
    <xf numFmtId="3" fontId="0" fillId="0" borderId="0" xfId="0" applyNumberFormat="1" applyAlignment="1">
      <alignment horizontal="left" vertical="center" wrapText="1"/>
    </xf>
    <xf numFmtId="3" fontId="0" fillId="4" borderId="2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3" fontId="0" fillId="0" borderId="9" xfId="0" applyNumberForma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vertical="center"/>
    </xf>
    <xf numFmtId="3" fontId="5" fillId="0" borderId="4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left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4" xfId="0" quotePrefix="1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3" fontId="2" fillId="0" borderId="3" xfId="0" applyNumberFormat="1" applyFont="1" applyBorder="1" applyAlignment="1">
      <alignment horizontal="left" vertical="center" wrapText="1"/>
    </xf>
    <xf numFmtId="3" fontId="0" fillId="0" borderId="7" xfId="0" applyNumberForma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2" fillId="0" borderId="3" xfId="0" quotePrefix="1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left" wrapText="1"/>
    </xf>
    <xf numFmtId="3" fontId="8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4" borderId="6" xfId="0" applyNumberFormat="1" applyFill="1" applyBorder="1" applyAlignment="1">
      <alignment horizontal="left" wrapText="1"/>
    </xf>
    <xf numFmtId="3" fontId="0" fillId="2" borderId="13" xfId="0" applyNumberForma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0" fillId="0" borderId="14" xfId="0" applyNumberFormat="1" applyBorder="1"/>
    <xf numFmtId="3" fontId="9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left" vertical="center"/>
    </xf>
    <xf numFmtId="3" fontId="9" fillId="2" borderId="0" xfId="0" applyNumberFormat="1" applyFont="1" applyFill="1" applyAlignment="1">
      <alignment horizontal="right" vertical="center"/>
    </xf>
    <xf numFmtId="3" fontId="9" fillId="0" borderId="3" xfId="0" applyNumberFormat="1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left"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0" fillId="3" borderId="16" xfId="0" applyNumberForma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left" wrapText="1"/>
    </xf>
    <xf numFmtId="3" fontId="10" fillId="0" borderId="0" xfId="0" applyNumberFormat="1" applyFont="1"/>
    <xf numFmtId="3" fontId="3" fillId="0" borderId="0" xfId="0" applyNumberFormat="1" applyFont="1"/>
    <xf numFmtId="3" fontId="3" fillId="2" borderId="4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7" fillId="0" borderId="4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left"/>
    </xf>
    <xf numFmtId="3" fontId="7" fillId="0" borderId="2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0" fillId="0" borderId="4" xfId="0" applyNumberForma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Денежный 2" xfId="1" xr:uid="{00000000-0005-0000-0000-000000000000}"/>
    <cellStyle name="Обычный" xfId="0" builtinId="0"/>
    <cellStyle name="Обычный 2 2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30"/>
  <sheetViews>
    <sheetView topLeftCell="A7" workbookViewId="0">
      <pane xSplit="1" ySplit="14" topLeftCell="B21" activePane="bottomRight" state="frozen"/>
      <selection activeCell="A7" sqref="A7"/>
      <selection pane="topRight" activeCell="B7" sqref="B7"/>
      <selection pane="bottomLeft" activeCell="A21" sqref="A21"/>
      <selection pane="bottomRight" activeCell="AH30" sqref="A2:AH30"/>
    </sheetView>
  </sheetViews>
  <sheetFormatPr defaultRowHeight="13.2" x14ac:dyDescent="0.25"/>
  <cols>
    <col min="1" max="1" width="27.109375" bestFit="1" customWidth="1"/>
  </cols>
  <sheetData>
    <row r="2" spans="1:35" x14ac:dyDescent="0.25">
      <c r="A2" s="2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  <c r="X2" s="5"/>
      <c r="Y2" s="5"/>
      <c r="Z2" s="5"/>
      <c r="AA2" s="5"/>
      <c r="AB2" s="5"/>
      <c r="AC2" s="5"/>
      <c r="AD2" s="5"/>
      <c r="AE2" s="5"/>
      <c r="AF2" s="5"/>
      <c r="AG2" s="1"/>
      <c r="AH2" s="1"/>
      <c r="AI2" s="1"/>
    </row>
    <row r="3" spans="1:35" x14ac:dyDescent="0.25">
      <c r="A3" s="1" t="s">
        <v>0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1" t="s">
        <v>1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1" t="s">
        <v>1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1" t="s">
        <v>1</v>
      </c>
      <c r="AH3" s="1" t="s">
        <v>1</v>
      </c>
      <c r="AI3" s="1"/>
    </row>
    <row r="4" spans="1:35" x14ac:dyDescent="0.25">
      <c r="A4" s="1" t="s">
        <v>2</v>
      </c>
      <c r="B4" s="5" t="e">
        <f>#REF!/10</f>
        <v>#REF!</v>
      </c>
      <c r="C4" s="5" t="e">
        <f>#REF!/10</f>
        <v>#REF!</v>
      </c>
      <c r="D4" s="5" t="e">
        <f>#REF!/10</f>
        <v>#REF!</v>
      </c>
      <c r="E4" s="5" t="e">
        <f>#REF!/10</f>
        <v>#REF!</v>
      </c>
      <c r="F4" s="5" t="e">
        <f>#REF!/10</f>
        <v>#REF!</v>
      </c>
      <c r="G4" s="5" t="e">
        <f>#REF!/10</f>
        <v>#REF!</v>
      </c>
      <c r="H4" s="5" t="e">
        <f>#REF!/10</f>
        <v>#REF!</v>
      </c>
      <c r="I4" s="5" t="e">
        <f>#REF!/10</f>
        <v>#REF!</v>
      </c>
      <c r="J4" s="5" t="e">
        <f>#REF!/10</f>
        <v>#REF!</v>
      </c>
      <c r="K4" s="5" t="e">
        <f>#REF!/10</f>
        <v>#REF!</v>
      </c>
      <c r="L4" s="1" t="e">
        <f>#REF!/10</f>
        <v>#REF!</v>
      </c>
      <c r="M4" s="5" t="e">
        <f>#REF!/10</f>
        <v>#REF!</v>
      </c>
      <c r="N4" s="5" t="e">
        <f>#REF!/10</f>
        <v>#REF!</v>
      </c>
      <c r="O4" s="5" t="e">
        <f>#REF!/10</f>
        <v>#REF!</v>
      </c>
      <c r="P4" s="5" t="e">
        <f>#REF!/10</f>
        <v>#REF!</v>
      </c>
      <c r="Q4" s="5" t="e">
        <f>#REF!/10</f>
        <v>#REF!</v>
      </c>
      <c r="R4" s="5" t="e">
        <f>#REF!/10</f>
        <v>#REF!</v>
      </c>
      <c r="S4" s="5" t="e">
        <f>#REF!/10</f>
        <v>#REF!</v>
      </c>
      <c r="T4" s="5" t="e">
        <f>#REF!/10</f>
        <v>#REF!</v>
      </c>
      <c r="U4" s="5" t="e">
        <f>#REF!/10</f>
        <v>#REF!</v>
      </c>
      <c r="V4" s="5" t="e">
        <f>#REF!/10</f>
        <v>#REF!</v>
      </c>
      <c r="W4" s="1" t="e">
        <f>#REF!/10</f>
        <v>#REF!</v>
      </c>
      <c r="X4" s="5" t="e">
        <f>#REF!/10</f>
        <v>#REF!</v>
      </c>
      <c r="Y4" s="5" t="e">
        <f>#REF!/10</f>
        <v>#REF!</v>
      </c>
      <c r="Z4" s="5" t="e">
        <f>#REF!/10</f>
        <v>#REF!</v>
      </c>
      <c r="AA4" s="5" t="e">
        <f>#REF!/10</f>
        <v>#REF!</v>
      </c>
      <c r="AB4" s="5" t="e">
        <f>#REF!/10</f>
        <v>#REF!</v>
      </c>
      <c r="AC4" s="5" t="e">
        <f>#REF!/10</f>
        <v>#REF!</v>
      </c>
      <c r="AD4" s="5" t="e">
        <f>#REF!/10</f>
        <v>#REF!</v>
      </c>
      <c r="AE4" s="5" t="e">
        <f>#REF!/10</f>
        <v>#REF!</v>
      </c>
      <c r="AF4" s="5" t="e">
        <f>#REF!/10</f>
        <v>#REF!</v>
      </c>
      <c r="AG4" s="1"/>
      <c r="AH4" s="1"/>
      <c r="AI4" s="1"/>
    </row>
    <row r="5" spans="1:35" x14ac:dyDescent="0.25">
      <c r="A5" s="1" t="s">
        <v>3</v>
      </c>
      <c r="B5" s="6" t="e">
        <f>#REF!/12</f>
        <v>#REF!</v>
      </c>
      <c r="C5" s="6" t="e">
        <f>#REF!/12</f>
        <v>#REF!</v>
      </c>
      <c r="D5" s="6" t="e">
        <f>#REF!/12</f>
        <v>#REF!</v>
      </c>
      <c r="E5" s="6" t="e">
        <f>#REF!/12</f>
        <v>#REF!</v>
      </c>
      <c r="F5" s="6" t="e">
        <f>#REF!/12</f>
        <v>#REF!</v>
      </c>
      <c r="G5" s="6" t="e">
        <f>#REF!/12</f>
        <v>#REF!</v>
      </c>
      <c r="H5" s="6" t="e">
        <f>#REF!/12</f>
        <v>#REF!</v>
      </c>
      <c r="I5" s="6" t="e">
        <f>#REF!/12</f>
        <v>#REF!</v>
      </c>
      <c r="J5" s="6" t="e">
        <f>#REF!/12</f>
        <v>#REF!</v>
      </c>
      <c r="K5" s="6" t="e">
        <f>#REF!/12</f>
        <v>#REF!</v>
      </c>
      <c r="L5" s="3" t="e">
        <f>#REF!/12</f>
        <v>#REF!</v>
      </c>
      <c r="M5" s="6" t="e">
        <f>#REF!/12</f>
        <v>#REF!</v>
      </c>
      <c r="N5" s="6" t="e">
        <f>#REF!/12</f>
        <v>#REF!</v>
      </c>
      <c r="O5" s="6" t="e">
        <f>#REF!/12</f>
        <v>#REF!</v>
      </c>
      <c r="P5" s="6" t="e">
        <f>#REF!/12</f>
        <v>#REF!</v>
      </c>
      <c r="Q5" s="6" t="e">
        <f>#REF!/12</f>
        <v>#REF!</v>
      </c>
      <c r="R5" s="6" t="e">
        <f>#REF!/12</f>
        <v>#REF!</v>
      </c>
      <c r="S5" s="6" t="e">
        <f>#REF!/12</f>
        <v>#REF!</v>
      </c>
      <c r="T5" s="6" t="e">
        <f>#REF!/12</f>
        <v>#REF!</v>
      </c>
      <c r="U5" s="6" t="e">
        <f>#REF!/12</f>
        <v>#REF!</v>
      </c>
      <c r="V5" s="6" t="e">
        <f>#REF!/12</f>
        <v>#REF!</v>
      </c>
      <c r="W5" s="3" t="e">
        <f>#REF!/12</f>
        <v>#REF!</v>
      </c>
      <c r="X5" s="6" t="e">
        <f>#REF!/12</f>
        <v>#REF!</v>
      </c>
      <c r="Y5" s="6" t="e">
        <f>#REF!/12</f>
        <v>#REF!</v>
      </c>
      <c r="Z5" s="6" t="e">
        <f>#REF!/12</f>
        <v>#REF!</v>
      </c>
      <c r="AA5" s="6" t="e">
        <f>#REF!/12</f>
        <v>#REF!</v>
      </c>
      <c r="AB5" s="6" t="e">
        <f>#REF!/12</f>
        <v>#REF!</v>
      </c>
      <c r="AC5" s="6" t="e">
        <f>#REF!/12</f>
        <v>#REF!</v>
      </c>
      <c r="AD5" s="6" t="e">
        <f>#REF!/12</f>
        <v>#REF!</v>
      </c>
      <c r="AE5" s="6" t="e">
        <f>#REF!/12</f>
        <v>#REF!</v>
      </c>
      <c r="AF5" s="6" t="e">
        <f>#REF!/12</f>
        <v>#REF!</v>
      </c>
      <c r="AG5" s="1"/>
      <c r="AH5" s="1"/>
      <c r="AI5" s="1"/>
    </row>
    <row r="6" spans="1:35" x14ac:dyDescent="0.25">
      <c r="A6" s="1" t="s">
        <v>4</v>
      </c>
      <c r="B6" s="6" t="e">
        <f>#REF!/16</f>
        <v>#REF!</v>
      </c>
      <c r="C6" s="6" t="e">
        <f>#REF!/16</f>
        <v>#REF!</v>
      </c>
      <c r="D6" s="6" t="e">
        <f>#REF!/16</f>
        <v>#REF!</v>
      </c>
      <c r="E6" s="6" t="e">
        <f>#REF!/16</f>
        <v>#REF!</v>
      </c>
      <c r="F6" s="6" t="e">
        <f>#REF!/16</f>
        <v>#REF!</v>
      </c>
      <c r="G6" s="6" t="e">
        <f>#REF!/16</f>
        <v>#REF!</v>
      </c>
      <c r="H6" s="6" t="e">
        <f>#REF!/16</f>
        <v>#REF!</v>
      </c>
      <c r="I6" s="6" t="e">
        <f>#REF!/16</f>
        <v>#REF!</v>
      </c>
      <c r="J6" s="6" t="e">
        <f>#REF!/16</f>
        <v>#REF!</v>
      </c>
      <c r="K6" s="6" t="e">
        <f>#REF!/16</f>
        <v>#REF!</v>
      </c>
      <c r="L6" s="3" t="e">
        <f>#REF!/16</f>
        <v>#REF!</v>
      </c>
      <c r="M6" s="6" t="e">
        <f>#REF!/16</f>
        <v>#REF!</v>
      </c>
      <c r="N6" s="6" t="e">
        <f>#REF!/16</f>
        <v>#REF!</v>
      </c>
      <c r="O6" s="6" t="e">
        <f>#REF!/16</f>
        <v>#REF!</v>
      </c>
      <c r="P6" s="6" t="e">
        <f>#REF!/16</f>
        <v>#REF!</v>
      </c>
      <c r="Q6" s="6" t="e">
        <f>#REF!/16</f>
        <v>#REF!</v>
      </c>
      <c r="R6" s="6" t="e">
        <f>#REF!/16</f>
        <v>#REF!</v>
      </c>
      <c r="S6" s="6" t="e">
        <f>#REF!/16</f>
        <v>#REF!</v>
      </c>
      <c r="T6" s="6" t="e">
        <f>#REF!/16</f>
        <v>#REF!</v>
      </c>
      <c r="U6" s="6" t="e">
        <f>#REF!/16</f>
        <v>#REF!</v>
      </c>
      <c r="V6" s="6" t="e">
        <f>#REF!/16</f>
        <v>#REF!</v>
      </c>
      <c r="W6" s="3" t="e">
        <f>#REF!/16</f>
        <v>#REF!</v>
      </c>
      <c r="X6" s="6" t="e">
        <f>#REF!/16</f>
        <v>#REF!</v>
      </c>
      <c r="Y6" s="6" t="e">
        <f>#REF!/16</f>
        <v>#REF!</v>
      </c>
      <c r="Z6" s="6" t="e">
        <f>#REF!/16</f>
        <v>#REF!</v>
      </c>
      <c r="AA6" s="6" t="e">
        <f>#REF!/16</f>
        <v>#REF!</v>
      </c>
      <c r="AB6" s="6" t="e">
        <f>#REF!/16</f>
        <v>#REF!</v>
      </c>
      <c r="AC6" s="6" t="e">
        <f>#REF!/16</f>
        <v>#REF!</v>
      </c>
      <c r="AD6" s="6" t="e">
        <f>#REF!/16</f>
        <v>#REF!</v>
      </c>
      <c r="AE6" s="6" t="e">
        <f>#REF!/16</f>
        <v>#REF!</v>
      </c>
      <c r="AF6" s="6" t="e">
        <f>#REF!/16</f>
        <v>#REF!</v>
      </c>
      <c r="AG6" s="1"/>
      <c r="AH6" s="1"/>
      <c r="AI6" s="1"/>
    </row>
    <row r="7" spans="1:35" x14ac:dyDescent="0.25">
      <c r="A7" s="1" t="s">
        <v>5</v>
      </c>
      <c r="B7" s="6" t="e">
        <f>#REF!/16</f>
        <v>#REF!</v>
      </c>
      <c r="C7" s="6" t="e">
        <f>#REF!/16</f>
        <v>#REF!</v>
      </c>
      <c r="D7" s="6" t="e">
        <f>#REF!/16</f>
        <v>#REF!</v>
      </c>
      <c r="E7" s="6" t="e">
        <f>#REF!/16</f>
        <v>#REF!</v>
      </c>
      <c r="F7" s="6" t="e">
        <f>#REF!/16</f>
        <v>#REF!</v>
      </c>
      <c r="G7" s="6" t="e">
        <f>#REF!/16</f>
        <v>#REF!</v>
      </c>
      <c r="H7" s="6" t="e">
        <f>#REF!/16</f>
        <v>#REF!</v>
      </c>
      <c r="I7" s="6" t="e">
        <f>#REF!/16</f>
        <v>#REF!</v>
      </c>
      <c r="J7" s="6" t="e">
        <f>#REF!/16</f>
        <v>#REF!</v>
      </c>
      <c r="K7" s="6" t="e">
        <f>#REF!/16</f>
        <v>#REF!</v>
      </c>
      <c r="L7" s="3" t="e">
        <f>#REF!/16</f>
        <v>#REF!</v>
      </c>
      <c r="M7" s="6" t="e">
        <f>#REF!/16</f>
        <v>#REF!</v>
      </c>
      <c r="N7" s="6" t="e">
        <f>#REF!/16</f>
        <v>#REF!</v>
      </c>
      <c r="O7" s="6" t="e">
        <f>#REF!/16</f>
        <v>#REF!</v>
      </c>
      <c r="P7" s="6" t="e">
        <f>#REF!/16</f>
        <v>#REF!</v>
      </c>
      <c r="Q7" s="6" t="e">
        <f>#REF!/16</f>
        <v>#REF!</v>
      </c>
      <c r="R7" s="6" t="e">
        <f>#REF!/16</f>
        <v>#REF!</v>
      </c>
      <c r="S7" s="6" t="e">
        <f>#REF!/16</f>
        <v>#REF!</v>
      </c>
      <c r="T7" s="6" t="e">
        <f>#REF!/16</f>
        <v>#REF!</v>
      </c>
      <c r="U7" s="6" t="e">
        <f>#REF!/16</f>
        <v>#REF!</v>
      </c>
      <c r="V7" s="6" t="e">
        <f>#REF!/16</f>
        <v>#REF!</v>
      </c>
      <c r="W7" s="3" t="e">
        <f>#REF!/16</f>
        <v>#REF!</v>
      </c>
      <c r="X7" s="6" t="e">
        <f>#REF!/16</f>
        <v>#REF!</v>
      </c>
      <c r="Y7" s="6" t="e">
        <f>#REF!/16</f>
        <v>#REF!</v>
      </c>
      <c r="Z7" s="6" t="e">
        <f>#REF!/16</f>
        <v>#REF!</v>
      </c>
      <c r="AA7" s="6" t="e">
        <f>#REF!/16</f>
        <v>#REF!</v>
      </c>
      <c r="AB7" s="6" t="e">
        <f>#REF!/16</f>
        <v>#REF!</v>
      </c>
      <c r="AC7" s="6" t="e">
        <f>#REF!/16</f>
        <v>#REF!</v>
      </c>
      <c r="AD7" s="6" t="e">
        <f>#REF!/16</f>
        <v>#REF!</v>
      </c>
      <c r="AE7" s="6" t="e">
        <f>#REF!/16</f>
        <v>#REF!</v>
      </c>
      <c r="AF7" s="6" t="e">
        <f>#REF!/16</f>
        <v>#REF!</v>
      </c>
      <c r="AG7" s="1"/>
      <c r="AH7" s="1"/>
      <c r="AI7" s="1"/>
    </row>
    <row r="8" spans="1:35" x14ac:dyDescent="0.25">
      <c r="A8" s="1" t="s">
        <v>6</v>
      </c>
      <c r="B8" s="6" t="e">
        <f>#REF!/22</f>
        <v>#REF!</v>
      </c>
      <c r="C8" s="6" t="e">
        <f>#REF!/22</f>
        <v>#REF!</v>
      </c>
      <c r="D8" s="6" t="e">
        <f>#REF!/22</f>
        <v>#REF!</v>
      </c>
      <c r="E8" s="6" t="e">
        <f>#REF!/22</f>
        <v>#REF!</v>
      </c>
      <c r="F8" s="6" t="e">
        <f>#REF!/22</f>
        <v>#REF!</v>
      </c>
      <c r="G8" s="6" t="e">
        <f>#REF!/22</f>
        <v>#REF!</v>
      </c>
      <c r="H8" s="6" t="e">
        <f>#REF!/22</f>
        <v>#REF!</v>
      </c>
      <c r="I8" s="6" t="e">
        <f>#REF!/22</f>
        <v>#REF!</v>
      </c>
      <c r="J8" s="6" t="e">
        <f>#REF!/22</f>
        <v>#REF!</v>
      </c>
      <c r="K8" s="6" t="e">
        <f>#REF!/22</f>
        <v>#REF!</v>
      </c>
      <c r="L8" s="3" t="e">
        <f>#REF!/18</f>
        <v>#REF!</v>
      </c>
      <c r="M8" s="6" t="e">
        <f>#REF!/18</f>
        <v>#REF!</v>
      </c>
      <c r="N8" s="6" t="e">
        <f>#REF!/18</f>
        <v>#REF!</v>
      </c>
      <c r="O8" s="6" t="e">
        <f>#REF!/18</f>
        <v>#REF!</v>
      </c>
      <c r="P8" s="6" t="e">
        <f>#REF!/18</f>
        <v>#REF!</v>
      </c>
      <c r="Q8" s="6" t="e">
        <f>#REF!/18</f>
        <v>#REF!</v>
      </c>
      <c r="R8" s="6" t="e">
        <f>#REF!/18</f>
        <v>#REF!</v>
      </c>
      <c r="S8" s="6" t="e">
        <f>#REF!/18</f>
        <v>#REF!</v>
      </c>
      <c r="T8" s="6" t="e">
        <f>#REF!/18</f>
        <v>#REF!</v>
      </c>
      <c r="U8" s="6" t="e">
        <f>#REF!/18</f>
        <v>#REF!</v>
      </c>
      <c r="V8" s="6" t="e">
        <f>#REF!/18</f>
        <v>#REF!</v>
      </c>
      <c r="W8" s="3" t="e">
        <f>#REF!/18</f>
        <v>#REF!</v>
      </c>
      <c r="X8" s="6" t="e">
        <f>#REF!/18</f>
        <v>#REF!</v>
      </c>
      <c r="Y8" s="6" t="e">
        <f>#REF!/18</f>
        <v>#REF!</v>
      </c>
      <c r="Z8" s="6" t="e">
        <f>#REF!/18</f>
        <v>#REF!</v>
      </c>
      <c r="AA8" s="6" t="e">
        <f>#REF!/18</f>
        <v>#REF!</v>
      </c>
      <c r="AB8" s="6" t="e">
        <f>#REF!/18</f>
        <v>#REF!</v>
      </c>
      <c r="AC8" s="6" t="e">
        <f>#REF!/18</f>
        <v>#REF!</v>
      </c>
      <c r="AD8" s="6" t="e">
        <f>#REF!/18</f>
        <v>#REF!</v>
      </c>
      <c r="AE8" s="6" t="e">
        <f>#REF!/18</f>
        <v>#REF!</v>
      </c>
      <c r="AF8" s="6" t="e">
        <f>#REF!/18</f>
        <v>#REF!</v>
      </c>
      <c r="AG8" s="1"/>
      <c r="AH8" s="1"/>
      <c r="AI8" s="1"/>
    </row>
    <row r="9" spans="1:35" x14ac:dyDescent="0.25">
      <c r="A9" s="1" t="s">
        <v>7</v>
      </c>
      <c r="B9" s="6" t="e">
        <f>#REF!/22</f>
        <v>#REF!</v>
      </c>
      <c r="C9" s="6" t="e">
        <f>#REF!/22</f>
        <v>#REF!</v>
      </c>
      <c r="D9" s="6" t="e">
        <f>#REF!/22</f>
        <v>#REF!</v>
      </c>
      <c r="E9" s="6" t="e">
        <f>#REF!/22</f>
        <v>#REF!</v>
      </c>
      <c r="F9" s="6" t="e">
        <f>#REF!/22</f>
        <v>#REF!</v>
      </c>
      <c r="G9" s="6" t="e">
        <f>#REF!/22</f>
        <v>#REF!</v>
      </c>
      <c r="H9" s="6" t="e">
        <f>#REF!/22</f>
        <v>#REF!</v>
      </c>
      <c r="I9" s="6" t="e">
        <f>#REF!/22</f>
        <v>#REF!</v>
      </c>
      <c r="J9" s="6" t="e">
        <f>#REF!/22</f>
        <v>#REF!</v>
      </c>
      <c r="K9" s="6" t="e">
        <f>#REF!/22</f>
        <v>#REF!</v>
      </c>
      <c r="L9" s="3" t="e">
        <f>#REF!/18</f>
        <v>#REF!</v>
      </c>
      <c r="M9" s="6" t="e">
        <f>#REF!/18</f>
        <v>#REF!</v>
      </c>
      <c r="N9" s="6" t="e">
        <f>#REF!/18</f>
        <v>#REF!</v>
      </c>
      <c r="O9" s="6" t="e">
        <f>#REF!/18</f>
        <v>#REF!</v>
      </c>
      <c r="P9" s="6" t="e">
        <f>#REF!/18</f>
        <v>#REF!</v>
      </c>
      <c r="Q9" s="6" t="e">
        <f>#REF!/18</f>
        <v>#REF!</v>
      </c>
      <c r="R9" s="6" t="e">
        <f>#REF!/18</f>
        <v>#REF!</v>
      </c>
      <c r="S9" s="6" t="e">
        <f>#REF!/18</f>
        <v>#REF!</v>
      </c>
      <c r="T9" s="6" t="e">
        <f>#REF!/18</f>
        <v>#REF!</v>
      </c>
      <c r="U9" s="6" t="e">
        <f>#REF!/18</f>
        <v>#REF!</v>
      </c>
      <c r="V9" s="6" t="e">
        <f>#REF!/18</f>
        <v>#REF!</v>
      </c>
      <c r="W9" s="3" t="e">
        <f>#REF!/18</f>
        <v>#REF!</v>
      </c>
      <c r="X9" s="6" t="e">
        <f>#REF!/18</f>
        <v>#REF!</v>
      </c>
      <c r="Y9" s="6" t="e">
        <f>#REF!/18</f>
        <v>#REF!</v>
      </c>
      <c r="Z9" s="6" t="e">
        <f>#REF!/18</f>
        <v>#REF!</v>
      </c>
      <c r="AA9" s="6" t="e">
        <f>#REF!/18</f>
        <v>#REF!</v>
      </c>
      <c r="AB9" s="6" t="e">
        <f>#REF!/18</f>
        <v>#REF!</v>
      </c>
      <c r="AC9" s="6" t="e">
        <f>#REF!/18</f>
        <v>#REF!</v>
      </c>
      <c r="AD9" s="6" t="e">
        <f>#REF!/18</f>
        <v>#REF!</v>
      </c>
      <c r="AE9" s="6" t="e">
        <f>#REF!/18</f>
        <v>#REF!</v>
      </c>
      <c r="AF9" s="6" t="e">
        <f>#REF!/18</f>
        <v>#REF!</v>
      </c>
      <c r="AG9" s="1"/>
      <c r="AH9" s="1"/>
      <c r="AI9" s="1"/>
    </row>
    <row r="10" spans="1:35" x14ac:dyDescent="0.25">
      <c r="A10" s="1" t="s">
        <v>8</v>
      </c>
      <c r="B10" s="6" t="e">
        <f>#REF!/22</f>
        <v>#REF!</v>
      </c>
      <c r="C10" s="6" t="e">
        <f>#REF!/22</f>
        <v>#REF!</v>
      </c>
      <c r="D10" s="6" t="e">
        <f>#REF!/22</f>
        <v>#REF!</v>
      </c>
      <c r="E10" s="6" t="e">
        <f>#REF!/22</f>
        <v>#REF!</v>
      </c>
      <c r="F10" s="6" t="e">
        <f>#REF!/22</f>
        <v>#REF!</v>
      </c>
      <c r="G10" s="6" t="e">
        <f>#REF!/22</f>
        <v>#REF!</v>
      </c>
      <c r="H10" s="6" t="e">
        <f>#REF!/22</f>
        <v>#REF!</v>
      </c>
      <c r="I10" s="6" t="e">
        <f>#REF!/22</f>
        <v>#REF!</v>
      </c>
      <c r="J10" s="6" t="e">
        <f>#REF!/22</f>
        <v>#REF!</v>
      </c>
      <c r="K10" s="6" t="e">
        <f>#REF!/22</f>
        <v>#REF!</v>
      </c>
      <c r="L10" s="3" t="e">
        <f>#REF!/18</f>
        <v>#REF!</v>
      </c>
      <c r="M10" s="6" t="e">
        <f>#REF!/18</f>
        <v>#REF!</v>
      </c>
      <c r="N10" s="6" t="e">
        <f>#REF!/18</f>
        <v>#REF!</v>
      </c>
      <c r="O10" s="6" t="e">
        <f>#REF!/18</f>
        <v>#REF!</v>
      </c>
      <c r="P10" s="6" t="e">
        <f>#REF!/18</f>
        <v>#REF!</v>
      </c>
      <c r="Q10" s="6" t="e">
        <f>#REF!/18</f>
        <v>#REF!</v>
      </c>
      <c r="R10" s="6" t="e">
        <f>#REF!/18</f>
        <v>#REF!</v>
      </c>
      <c r="S10" s="6" t="e">
        <f>#REF!/18</f>
        <v>#REF!</v>
      </c>
      <c r="T10" s="6" t="e">
        <f>#REF!/18</f>
        <v>#REF!</v>
      </c>
      <c r="U10" s="6" t="e">
        <f>#REF!/18</f>
        <v>#REF!</v>
      </c>
      <c r="V10" s="6" t="e">
        <f>#REF!/18</f>
        <v>#REF!</v>
      </c>
      <c r="W10" s="3" t="e">
        <f>#REF!/18</f>
        <v>#REF!</v>
      </c>
      <c r="X10" s="6" t="e">
        <f>#REF!/18</f>
        <v>#REF!</v>
      </c>
      <c r="Y10" s="6" t="e">
        <f>#REF!/18</f>
        <v>#REF!</v>
      </c>
      <c r="Z10" s="6" t="e">
        <f>#REF!/18</f>
        <v>#REF!</v>
      </c>
      <c r="AA10" s="6" t="e">
        <f>#REF!/18</f>
        <v>#REF!</v>
      </c>
      <c r="AB10" s="6" t="e">
        <f>#REF!/18</f>
        <v>#REF!</v>
      </c>
      <c r="AC10" s="6" t="e">
        <f>#REF!/18</f>
        <v>#REF!</v>
      </c>
      <c r="AD10" s="6" t="e">
        <f>#REF!/18</f>
        <v>#REF!</v>
      </c>
      <c r="AE10" s="6" t="e">
        <f>#REF!/18</f>
        <v>#REF!</v>
      </c>
      <c r="AF10" s="6" t="e">
        <f>#REF!/18</f>
        <v>#REF!</v>
      </c>
      <c r="AG10" s="1"/>
      <c r="AH10" s="1"/>
      <c r="AI10" s="1"/>
    </row>
    <row r="11" spans="1:35" x14ac:dyDescent="0.25">
      <c r="A11" s="1" t="s">
        <v>18</v>
      </c>
      <c r="B11" s="6" t="e">
        <f>SUM(B4:B10)</f>
        <v>#REF!</v>
      </c>
      <c r="C11" s="6" t="e">
        <f t="shared" ref="C11:K11" si="0">SUM(C4:C10)</f>
        <v>#REF!</v>
      </c>
      <c r="D11" s="6" t="e">
        <f t="shared" si="0"/>
        <v>#REF!</v>
      </c>
      <c r="E11" s="6" t="e">
        <f t="shared" si="0"/>
        <v>#REF!</v>
      </c>
      <c r="F11" s="6" t="e">
        <f t="shared" si="0"/>
        <v>#REF!</v>
      </c>
      <c r="G11" s="6" t="e">
        <f t="shared" si="0"/>
        <v>#REF!</v>
      </c>
      <c r="H11" s="6" t="e">
        <f t="shared" si="0"/>
        <v>#REF!</v>
      </c>
      <c r="I11" s="6" t="e">
        <f t="shared" si="0"/>
        <v>#REF!</v>
      </c>
      <c r="J11" s="6" t="e">
        <f t="shared" si="0"/>
        <v>#REF!</v>
      </c>
      <c r="K11" s="6" t="e">
        <f t="shared" si="0"/>
        <v>#REF!</v>
      </c>
      <c r="L11" s="3" t="e">
        <f t="shared" ref="L11:W11" si="1">SUM(L3:L10)</f>
        <v>#REF!</v>
      </c>
      <c r="M11" s="6" t="e">
        <f>SUM(M4:M10)</f>
        <v>#REF!</v>
      </c>
      <c r="N11" s="6" t="e">
        <f t="shared" ref="N11:V11" si="2">SUM(N4:N10)</f>
        <v>#REF!</v>
      </c>
      <c r="O11" s="6" t="e">
        <f t="shared" si="2"/>
        <v>#REF!</v>
      </c>
      <c r="P11" s="6" t="e">
        <f t="shared" si="2"/>
        <v>#REF!</v>
      </c>
      <c r="Q11" s="6" t="e">
        <f t="shared" si="2"/>
        <v>#REF!</v>
      </c>
      <c r="R11" s="6" t="e">
        <f t="shared" si="2"/>
        <v>#REF!</v>
      </c>
      <c r="S11" s="6" t="e">
        <f t="shared" si="2"/>
        <v>#REF!</v>
      </c>
      <c r="T11" s="6" t="e">
        <f t="shared" si="2"/>
        <v>#REF!</v>
      </c>
      <c r="U11" s="6" t="e">
        <f t="shared" si="2"/>
        <v>#REF!</v>
      </c>
      <c r="V11" s="6" t="e">
        <f t="shared" si="2"/>
        <v>#REF!</v>
      </c>
      <c r="W11" s="3" t="e">
        <f t="shared" si="1"/>
        <v>#REF!</v>
      </c>
      <c r="X11" s="6" t="e">
        <f t="shared" ref="X11:AF11" si="3">SUM(X4:X10)</f>
        <v>#REF!</v>
      </c>
      <c r="Y11" s="6" t="e">
        <f t="shared" si="3"/>
        <v>#REF!</v>
      </c>
      <c r="Z11" s="6" t="e">
        <f t="shared" si="3"/>
        <v>#REF!</v>
      </c>
      <c r="AA11" s="6" t="e">
        <f t="shared" si="3"/>
        <v>#REF!</v>
      </c>
      <c r="AB11" s="6" t="e">
        <f t="shared" si="3"/>
        <v>#REF!</v>
      </c>
      <c r="AC11" s="6" t="e">
        <f t="shared" si="3"/>
        <v>#REF!</v>
      </c>
      <c r="AD11" s="6" t="e">
        <f t="shared" si="3"/>
        <v>#REF!</v>
      </c>
      <c r="AE11" s="6" t="e">
        <f t="shared" si="3"/>
        <v>#REF!</v>
      </c>
      <c r="AF11" s="6" t="e">
        <f t="shared" si="3"/>
        <v>#REF!</v>
      </c>
      <c r="AG11" s="1"/>
      <c r="AH11" s="1"/>
      <c r="AI11" s="1"/>
    </row>
    <row r="12" spans="1:3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M12" s="7"/>
      <c r="N12" s="7"/>
      <c r="O12" s="7"/>
      <c r="P12" s="7"/>
      <c r="Q12" s="7"/>
      <c r="R12" s="7"/>
      <c r="S12" s="7"/>
      <c r="T12" s="7"/>
      <c r="U12" s="7"/>
      <c r="V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5" x14ac:dyDescent="0.25">
      <c r="A13" s="1" t="s">
        <v>19</v>
      </c>
      <c r="B13" s="6" t="e">
        <f>B11/2</f>
        <v>#REF!</v>
      </c>
      <c r="C13" s="6" t="e">
        <f t="shared" ref="C13:K13" si="4">C11/2</f>
        <v>#REF!</v>
      </c>
      <c r="D13" s="6" t="e">
        <f t="shared" si="4"/>
        <v>#REF!</v>
      </c>
      <c r="E13" s="6" t="e">
        <f t="shared" si="4"/>
        <v>#REF!</v>
      </c>
      <c r="F13" s="6" t="e">
        <f t="shared" si="4"/>
        <v>#REF!</v>
      </c>
      <c r="G13" s="6" t="e">
        <f t="shared" si="4"/>
        <v>#REF!</v>
      </c>
      <c r="H13" s="6" t="e">
        <f t="shared" si="4"/>
        <v>#REF!</v>
      </c>
      <c r="I13" s="6" t="e">
        <f t="shared" si="4"/>
        <v>#REF!</v>
      </c>
      <c r="J13" s="6" t="e">
        <f t="shared" si="4"/>
        <v>#REF!</v>
      </c>
      <c r="K13" s="6" t="e">
        <f t="shared" si="4"/>
        <v>#REF!</v>
      </c>
      <c r="L13" s="3" t="e">
        <f t="shared" ref="L13:AF13" si="5">L11/2</f>
        <v>#REF!</v>
      </c>
      <c r="M13" s="6" t="e">
        <f t="shared" si="5"/>
        <v>#REF!</v>
      </c>
      <c r="N13" s="6" t="e">
        <f t="shared" si="5"/>
        <v>#REF!</v>
      </c>
      <c r="O13" s="6" t="e">
        <f t="shared" si="5"/>
        <v>#REF!</v>
      </c>
      <c r="P13" s="6" t="e">
        <f t="shared" si="5"/>
        <v>#REF!</v>
      </c>
      <c r="Q13" s="6" t="e">
        <f t="shared" si="5"/>
        <v>#REF!</v>
      </c>
      <c r="R13" s="6" t="e">
        <f t="shared" si="5"/>
        <v>#REF!</v>
      </c>
      <c r="S13" s="6" t="e">
        <f t="shared" si="5"/>
        <v>#REF!</v>
      </c>
      <c r="T13" s="6" t="e">
        <f t="shared" si="5"/>
        <v>#REF!</v>
      </c>
      <c r="U13" s="6" t="e">
        <f t="shared" si="5"/>
        <v>#REF!</v>
      </c>
      <c r="V13" s="6" t="e">
        <f t="shared" si="5"/>
        <v>#REF!</v>
      </c>
      <c r="W13" s="3" t="e">
        <f t="shared" si="5"/>
        <v>#REF!</v>
      </c>
      <c r="X13" s="6" t="e">
        <f t="shared" si="5"/>
        <v>#REF!</v>
      </c>
      <c r="Y13" s="6" t="e">
        <f t="shared" si="5"/>
        <v>#REF!</v>
      </c>
      <c r="Z13" s="6" t="e">
        <f t="shared" si="5"/>
        <v>#REF!</v>
      </c>
      <c r="AA13" s="6" t="e">
        <f t="shared" si="5"/>
        <v>#REF!</v>
      </c>
      <c r="AB13" s="6" t="e">
        <f t="shared" si="5"/>
        <v>#REF!</v>
      </c>
      <c r="AC13" s="6" t="e">
        <f t="shared" si="5"/>
        <v>#REF!</v>
      </c>
      <c r="AD13" s="6" t="e">
        <f t="shared" si="5"/>
        <v>#REF!</v>
      </c>
      <c r="AE13" s="6" t="e">
        <f t="shared" si="5"/>
        <v>#REF!</v>
      </c>
      <c r="AF13" s="6" t="e">
        <f t="shared" si="5"/>
        <v>#REF!</v>
      </c>
      <c r="AG13">
        <v>652.5</v>
      </c>
    </row>
    <row r="16" spans="1:3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9" spans="1:34" x14ac:dyDescent="0.25">
      <c r="A19" s="7" t="s">
        <v>20</v>
      </c>
    </row>
    <row r="20" spans="1:34" x14ac:dyDescent="0.25">
      <c r="A20" s="2" t="s">
        <v>17</v>
      </c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8">
        <v>9</v>
      </c>
      <c r="K20" s="1">
        <v>10</v>
      </c>
      <c r="L20" s="1"/>
      <c r="M20" s="1">
        <v>11</v>
      </c>
      <c r="N20" s="1">
        <v>12</v>
      </c>
      <c r="O20" s="1">
        <v>13</v>
      </c>
      <c r="P20" s="1">
        <v>14</v>
      </c>
      <c r="Q20" s="1">
        <v>15</v>
      </c>
      <c r="R20" s="1">
        <v>16</v>
      </c>
      <c r="S20" s="1">
        <v>17</v>
      </c>
      <c r="T20" s="1">
        <v>18</v>
      </c>
      <c r="U20" s="1">
        <v>19</v>
      </c>
      <c r="V20" s="1">
        <v>20</v>
      </c>
      <c r="W20" s="1"/>
      <c r="X20" s="1">
        <v>21</v>
      </c>
      <c r="Y20" s="1">
        <v>22</v>
      </c>
      <c r="Z20" s="1">
        <v>23</v>
      </c>
      <c r="AA20" s="1">
        <v>24</v>
      </c>
      <c r="AB20" s="1">
        <v>25</v>
      </c>
      <c r="AC20" s="1">
        <v>26</v>
      </c>
      <c r="AD20" s="1">
        <v>27</v>
      </c>
      <c r="AE20" s="1">
        <v>28</v>
      </c>
      <c r="AF20" s="1">
        <v>29</v>
      </c>
    </row>
    <row r="21" spans="1:34" x14ac:dyDescent="0.25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4" x14ac:dyDescent="0.25">
      <c r="A22" s="1" t="s">
        <v>2</v>
      </c>
      <c r="B22" s="1">
        <v>135</v>
      </c>
      <c r="C22" s="1"/>
      <c r="D22" s="1"/>
      <c r="E22" s="1"/>
      <c r="F22" s="1"/>
      <c r="G22" s="1">
        <v>81</v>
      </c>
      <c r="H22" s="1"/>
      <c r="I22" s="1"/>
      <c r="J22" s="8"/>
      <c r="K22" s="1">
        <v>81</v>
      </c>
      <c r="L22" s="1">
        <f>SUM(B22:K22)</f>
        <v>297</v>
      </c>
      <c r="M22" s="1"/>
      <c r="N22" s="1"/>
      <c r="O22" s="1"/>
      <c r="P22" s="1">
        <v>81</v>
      </c>
      <c r="Q22" s="1"/>
      <c r="R22" s="1"/>
      <c r="S22" s="1"/>
      <c r="T22" s="1"/>
      <c r="U22" s="1">
        <v>81</v>
      </c>
      <c r="V22" s="1"/>
      <c r="W22" s="1">
        <f>SUM(M22:V22)</f>
        <v>162</v>
      </c>
      <c r="X22" s="1"/>
      <c r="Y22" s="1"/>
      <c r="Z22" s="1">
        <v>81</v>
      </c>
      <c r="AA22" s="1"/>
      <c r="AB22" s="1"/>
      <c r="AC22" s="1"/>
      <c r="AD22" s="1"/>
      <c r="AE22" s="1"/>
      <c r="AF22" s="1"/>
      <c r="AG22" s="1">
        <f>SUM(X22:AF22)</f>
        <v>81</v>
      </c>
      <c r="AH22">
        <f>AG22+W22+L22</f>
        <v>540</v>
      </c>
    </row>
    <row r="23" spans="1:34" x14ac:dyDescent="0.25">
      <c r="A23" s="1" t="s">
        <v>3</v>
      </c>
      <c r="B23" s="1"/>
      <c r="C23" s="1"/>
      <c r="D23" s="1"/>
      <c r="E23" s="1"/>
      <c r="F23" s="1">
        <v>81</v>
      </c>
      <c r="G23" s="1"/>
      <c r="H23" s="1"/>
      <c r="I23" s="1"/>
      <c r="J23" s="8">
        <v>81</v>
      </c>
      <c r="K23" s="1"/>
      <c r="L23" s="1">
        <f t="shared" ref="L23:L28" si="6">SUM(B23:K23)</f>
        <v>162</v>
      </c>
      <c r="M23" s="1"/>
      <c r="N23" s="1"/>
      <c r="O23" s="1">
        <v>81</v>
      </c>
      <c r="P23" s="1"/>
      <c r="Q23" s="1"/>
      <c r="R23" s="1">
        <v>108</v>
      </c>
      <c r="S23" s="1"/>
      <c r="T23" s="1"/>
      <c r="U23" s="1"/>
      <c r="V23" s="1">
        <v>54</v>
      </c>
      <c r="W23" s="1">
        <f t="shared" ref="W23:W28" si="7">SUM(M23:V23)</f>
        <v>243</v>
      </c>
      <c r="X23" s="1"/>
      <c r="Y23" s="1"/>
      <c r="Z23" s="1"/>
      <c r="AA23" s="1">
        <v>135</v>
      </c>
      <c r="AB23" s="1"/>
      <c r="AC23" s="1"/>
      <c r="AD23" s="1">
        <v>135</v>
      </c>
      <c r="AE23" s="1"/>
      <c r="AF23" s="1"/>
      <c r="AG23" s="1">
        <f t="shared" ref="AG23:AG28" si="8">SUM(X23:AF23)</f>
        <v>270</v>
      </c>
      <c r="AH23">
        <f t="shared" ref="AH23:AH28" si="9">AG23+W23+L23</f>
        <v>675</v>
      </c>
    </row>
    <row r="24" spans="1:34" x14ac:dyDescent="0.25">
      <c r="A24" s="1" t="s">
        <v>4</v>
      </c>
      <c r="B24" s="1"/>
      <c r="C24" s="1"/>
      <c r="D24" s="1">
        <v>135</v>
      </c>
      <c r="E24" s="1"/>
      <c r="F24" s="1"/>
      <c r="G24" s="1"/>
      <c r="H24" s="1"/>
      <c r="I24" s="1">
        <v>135</v>
      </c>
      <c r="J24" s="8"/>
      <c r="K24" s="1"/>
      <c r="L24" s="1">
        <f t="shared" si="6"/>
        <v>270</v>
      </c>
      <c r="M24" s="1"/>
      <c r="N24" s="1">
        <v>108</v>
      </c>
      <c r="O24" s="1"/>
      <c r="P24" s="1"/>
      <c r="Q24" s="1"/>
      <c r="R24" s="1">
        <v>81</v>
      </c>
      <c r="S24" s="1"/>
      <c r="T24" s="1"/>
      <c r="U24" s="1"/>
      <c r="V24" s="1">
        <v>54</v>
      </c>
      <c r="W24" s="1">
        <f t="shared" si="7"/>
        <v>243</v>
      </c>
      <c r="X24" s="1"/>
      <c r="Y24" s="1"/>
      <c r="Z24" s="1"/>
      <c r="AA24" s="1">
        <v>135</v>
      </c>
      <c r="AB24" s="1"/>
      <c r="AC24" s="1"/>
      <c r="AD24" s="1">
        <v>135</v>
      </c>
      <c r="AE24" s="1"/>
      <c r="AF24" s="1"/>
      <c r="AG24" s="1">
        <f t="shared" si="8"/>
        <v>270</v>
      </c>
      <c r="AH24">
        <f t="shared" si="9"/>
        <v>783</v>
      </c>
    </row>
    <row r="25" spans="1:34" x14ac:dyDescent="0.25">
      <c r="A25" s="1" t="s">
        <v>5</v>
      </c>
      <c r="B25" s="1"/>
      <c r="C25" s="1">
        <v>135</v>
      </c>
      <c r="D25" s="1"/>
      <c r="E25" s="1"/>
      <c r="F25" s="1"/>
      <c r="G25" s="1">
        <v>135</v>
      </c>
      <c r="H25" s="1"/>
      <c r="I25" s="1"/>
      <c r="J25" s="8"/>
      <c r="K25" s="1">
        <v>135</v>
      </c>
      <c r="L25" s="1">
        <f t="shared" si="6"/>
        <v>405</v>
      </c>
      <c r="M25" s="1"/>
      <c r="N25" s="1"/>
      <c r="O25" s="1"/>
      <c r="P25" s="1">
        <v>108</v>
      </c>
      <c r="Q25" s="1"/>
      <c r="R25" s="1"/>
      <c r="S25" s="1">
        <v>135</v>
      </c>
      <c r="T25" s="1"/>
      <c r="U25" s="1"/>
      <c r="V25" s="1">
        <v>81</v>
      </c>
      <c r="W25" s="1">
        <f t="shared" si="7"/>
        <v>324</v>
      </c>
      <c r="X25" s="1"/>
      <c r="Y25" s="1">
        <v>135</v>
      </c>
      <c r="Z25" s="1"/>
      <c r="AA25" s="1"/>
      <c r="AB25" s="1"/>
      <c r="AC25" s="1">
        <v>54</v>
      </c>
      <c r="AD25" s="1"/>
      <c r="AE25" s="1"/>
      <c r="AF25" s="1">
        <v>54</v>
      </c>
      <c r="AG25" s="1">
        <f t="shared" si="8"/>
        <v>243</v>
      </c>
      <c r="AH25">
        <f t="shared" si="9"/>
        <v>972</v>
      </c>
    </row>
    <row r="26" spans="1:34" x14ac:dyDescent="0.25">
      <c r="A26" s="1" t="s">
        <v>6</v>
      </c>
      <c r="B26" s="1">
        <v>135</v>
      </c>
      <c r="C26" s="1"/>
      <c r="D26" s="1"/>
      <c r="E26" s="1"/>
      <c r="F26" s="1">
        <v>135</v>
      </c>
      <c r="G26" s="1"/>
      <c r="H26" s="1">
        <v>135</v>
      </c>
      <c r="I26" s="1"/>
      <c r="J26" s="8">
        <v>135</v>
      </c>
      <c r="K26" s="1"/>
      <c r="L26" s="1">
        <f t="shared" si="6"/>
        <v>540</v>
      </c>
      <c r="M26" s="1"/>
      <c r="N26" s="1"/>
      <c r="O26" s="1">
        <v>108</v>
      </c>
      <c r="P26" s="1"/>
      <c r="Q26" s="1">
        <v>135</v>
      </c>
      <c r="R26" s="1"/>
      <c r="S26" s="1">
        <v>135</v>
      </c>
      <c r="T26" s="1"/>
      <c r="U26" s="1"/>
      <c r="V26" s="1">
        <v>81</v>
      </c>
      <c r="W26" s="1">
        <f t="shared" si="7"/>
        <v>459</v>
      </c>
      <c r="X26" s="1">
        <v>135</v>
      </c>
      <c r="Y26" s="1"/>
      <c r="Z26" s="1">
        <v>135</v>
      </c>
      <c r="AA26" s="1"/>
      <c r="AB26" s="1"/>
      <c r="AC26" s="1">
        <v>81</v>
      </c>
      <c r="AD26" s="1"/>
      <c r="AE26" s="1"/>
      <c r="AF26" s="1"/>
      <c r="AG26" s="1">
        <f t="shared" si="8"/>
        <v>351</v>
      </c>
      <c r="AH26">
        <f t="shared" si="9"/>
        <v>1350</v>
      </c>
    </row>
    <row r="27" spans="1:34" x14ac:dyDescent="0.25">
      <c r="A27" s="1" t="s">
        <v>7</v>
      </c>
      <c r="B27" s="1"/>
      <c r="C27" s="1"/>
      <c r="D27" s="1"/>
      <c r="E27" s="1"/>
      <c r="F27" s="1">
        <v>54</v>
      </c>
      <c r="G27" s="1"/>
      <c r="H27" s="1"/>
      <c r="I27" s="1"/>
      <c r="J27" s="8">
        <v>54</v>
      </c>
      <c r="K27" s="1"/>
      <c r="L27" s="1">
        <f t="shared" si="6"/>
        <v>108</v>
      </c>
      <c r="M27" s="1"/>
      <c r="N27" s="1"/>
      <c r="O27" s="1"/>
      <c r="P27" s="1">
        <v>81</v>
      </c>
      <c r="Q27" s="1"/>
      <c r="R27" s="1"/>
      <c r="S27" s="1"/>
      <c r="T27" s="1"/>
      <c r="U27" s="1">
        <v>81</v>
      </c>
      <c r="V27" s="1"/>
      <c r="W27" s="1">
        <f t="shared" si="7"/>
        <v>162</v>
      </c>
      <c r="X27" s="1"/>
      <c r="Y27" s="1"/>
      <c r="Z27" s="1">
        <v>54</v>
      </c>
      <c r="AA27" s="1"/>
      <c r="AB27" s="1"/>
      <c r="AC27" s="1"/>
      <c r="AD27" s="1"/>
      <c r="AE27" s="1">
        <v>81</v>
      </c>
      <c r="AF27" s="1">
        <v>189</v>
      </c>
      <c r="AG27" s="1">
        <f t="shared" si="8"/>
        <v>324</v>
      </c>
      <c r="AH27">
        <f t="shared" si="9"/>
        <v>594</v>
      </c>
    </row>
    <row r="28" spans="1:34" x14ac:dyDescent="0.25">
      <c r="A28" s="1" t="s">
        <v>8</v>
      </c>
      <c r="B28" s="1"/>
      <c r="C28" s="1"/>
      <c r="D28" s="1">
        <v>135</v>
      </c>
      <c r="E28" s="1"/>
      <c r="F28" s="1"/>
      <c r="G28" s="1"/>
      <c r="H28" s="1">
        <v>135</v>
      </c>
      <c r="I28" s="1"/>
      <c r="J28" s="8"/>
      <c r="K28" s="1"/>
      <c r="L28" s="1">
        <f t="shared" si="6"/>
        <v>270</v>
      </c>
      <c r="M28" s="1"/>
      <c r="N28" s="1"/>
      <c r="O28" s="1">
        <v>81</v>
      </c>
      <c r="P28" s="1"/>
      <c r="Q28" s="1"/>
      <c r="R28" s="1">
        <v>81</v>
      </c>
      <c r="S28" s="1"/>
      <c r="T28" s="1"/>
      <c r="U28" s="1"/>
      <c r="V28" s="1"/>
      <c r="W28" s="1">
        <f t="shared" si="7"/>
        <v>162</v>
      </c>
      <c r="X28" s="1">
        <v>135</v>
      </c>
      <c r="Y28" s="1"/>
      <c r="Z28" s="1"/>
      <c r="AA28" s="1"/>
      <c r="AB28" s="1"/>
      <c r="AC28" s="1"/>
      <c r="AD28" s="1"/>
      <c r="AE28" s="1">
        <v>189</v>
      </c>
      <c r="AF28" s="1"/>
      <c r="AG28" s="1">
        <f t="shared" si="8"/>
        <v>324</v>
      </c>
      <c r="AH28">
        <f t="shared" si="9"/>
        <v>756</v>
      </c>
    </row>
    <row r="29" spans="1:34" x14ac:dyDescent="0.25">
      <c r="A29" s="1" t="s">
        <v>18</v>
      </c>
      <c r="B29" s="1">
        <f>SUM(B22:B28)</f>
        <v>270</v>
      </c>
      <c r="C29" s="1">
        <f t="shared" ref="C29:AF29" si="10">SUM(C22:C28)</f>
        <v>135</v>
      </c>
      <c r="D29" s="1">
        <f t="shared" si="10"/>
        <v>270</v>
      </c>
      <c r="E29" s="1">
        <f t="shared" si="10"/>
        <v>0</v>
      </c>
      <c r="F29" s="1">
        <f t="shared" si="10"/>
        <v>270</v>
      </c>
      <c r="G29" s="1">
        <f t="shared" si="10"/>
        <v>216</v>
      </c>
      <c r="H29" s="1">
        <f t="shared" si="10"/>
        <v>270</v>
      </c>
      <c r="I29" s="1">
        <f t="shared" si="10"/>
        <v>135</v>
      </c>
      <c r="J29" s="1">
        <f t="shared" si="10"/>
        <v>270</v>
      </c>
      <c r="K29" s="1">
        <f t="shared" si="10"/>
        <v>216</v>
      </c>
      <c r="L29" s="1">
        <f t="shared" si="10"/>
        <v>2052</v>
      </c>
      <c r="M29" s="1">
        <f t="shared" si="10"/>
        <v>0</v>
      </c>
      <c r="N29" s="1">
        <f t="shared" si="10"/>
        <v>108</v>
      </c>
      <c r="O29" s="1">
        <f t="shared" si="10"/>
        <v>270</v>
      </c>
      <c r="P29" s="1">
        <f t="shared" si="10"/>
        <v>270</v>
      </c>
      <c r="Q29" s="1">
        <f t="shared" si="10"/>
        <v>135</v>
      </c>
      <c r="R29" s="1">
        <f t="shared" si="10"/>
        <v>270</v>
      </c>
      <c r="S29" s="1">
        <f t="shared" si="10"/>
        <v>270</v>
      </c>
      <c r="T29" s="1">
        <f t="shared" si="10"/>
        <v>0</v>
      </c>
      <c r="U29" s="1">
        <f t="shared" si="10"/>
        <v>162</v>
      </c>
      <c r="V29" s="1">
        <f t="shared" si="10"/>
        <v>270</v>
      </c>
      <c r="W29" s="1">
        <f t="shared" si="10"/>
        <v>1755</v>
      </c>
      <c r="X29" s="1">
        <f t="shared" si="10"/>
        <v>270</v>
      </c>
      <c r="Y29" s="1">
        <f t="shared" si="10"/>
        <v>135</v>
      </c>
      <c r="Z29" s="1">
        <f t="shared" si="10"/>
        <v>270</v>
      </c>
      <c r="AA29" s="1">
        <f t="shared" si="10"/>
        <v>270</v>
      </c>
      <c r="AB29" s="1">
        <f t="shared" si="10"/>
        <v>0</v>
      </c>
      <c r="AC29" s="1">
        <f t="shared" si="10"/>
        <v>135</v>
      </c>
      <c r="AD29" s="1">
        <f t="shared" si="10"/>
        <v>270</v>
      </c>
      <c r="AE29" s="1">
        <f t="shared" si="10"/>
        <v>270</v>
      </c>
      <c r="AF29" s="1">
        <f t="shared" si="10"/>
        <v>243</v>
      </c>
      <c r="AG29" s="1">
        <f t="shared" ref="AG29" si="11">SUM(AG22:AG28)</f>
        <v>1863</v>
      </c>
      <c r="AH29" s="1">
        <f>SUM(AH22:AH28)</f>
        <v>5670</v>
      </c>
    </row>
    <row r="30" spans="1:34" x14ac:dyDescent="0.25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84"/>
  <sheetViews>
    <sheetView tabSelected="1" view="pageBreakPreview" zoomScale="80" zoomScaleNormal="80" zoomScaleSheetLayoutView="80" workbookViewId="0">
      <pane ySplit="4" topLeftCell="A41" activePane="bottomLeft" state="frozen"/>
      <selection pane="bottomLeft" activeCell="G81" sqref="G81"/>
    </sheetView>
  </sheetViews>
  <sheetFormatPr defaultColWidth="10.44140625" defaultRowHeight="13.2" outlineLevelRow="1" x14ac:dyDescent="0.25"/>
  <cols>
    <col min="1" max="1" width="22.6640625" style="17" customWidth="1"/>
    <col min="2" max="5" width="6.6640625" style="13" customWidth="1"/>
    <col min="6" max="24" width="6.6640625" style="9" customWidth="1"/>
    <col min="25" max="16384" width="10.44140625" style="9"/>
  </cols>
  <sheetData>
    <row r="1" spans="1:24" x14ac:dyDescent="0.25">
      <c r="B1" s="13">
        <f>B97-48</f>
        <v>0.70000000000000284</v>
      </c>
      <c r="C1" s="13">
        <f t="shared" ref="C1:X1" si="0">C97-48</f>
        <v>7.1000000000000085</v>
      </c>
      <c r="D1" s="13">
        <f t="shared" si="0"/>
        <v>7.7000000000000028</v>
      </c>
      <c r="E1" s="13">
        <f t="shared" si="0"/>
        <v>7.5</v>
      </c>
      <c r="F1" s="13">
        <f t="shared" si="0"/>
        <v>-1.2999999999999972</v>
      </c>
      <c r="G1" s="13">
        <f t="shared" si="0"/>
        <v>3</v>
      </c>
      <c r="H1" s="13">
        <f t="shared" si="0"/>
        <v>1.4000000000000057</v>
      </c>
      <c r="I1" s="13">
        <f t="shared" si="0"/>
        <v>-9.5</v>
      </c>
      <c r="J1" s="13">
        <f t="shared" si="0"/>
        <v>2.5000000000000071</v>
      </c>
      <c r="K1" s="13">
        <f t="shared" si="0"/>
        <v>-0.5</v>
      </c>
      <c r="L1" s="13">
        <f t="shared" si="0"/>
        <v>7.3999999999999986</v>
      </c>
      <c r="M1" s="13">
        <f t="shared" si="0"/>
        <v>-16.3</v>
      </c>
      <c r="N1" s="13">
        <f t="shared" si="0"/>
        <v>3.7000000000000028</v>
      </c>
      <c r="O1" s="13">
        <f t="shared" si="0"/>
        <v>-0.79999999999999716</v>
      </c>
      <c r="P1" s="13">
        <f t="shared" si="0"/>
        <v>-9.7999999999999972</v>
      </c>
      <c r="Q1" s="13">
        <f t="shared" si="0"/>
        <v>0.5</v>
      </c>
      <c r="R1" s="13">
        <f t="shared" si="0"/>
        <v>-7.2999999999999972</v>
      </c>
      <c r="S1" s="13">
        <f t="shared" si="0"/>
        <v>-0.79999999999999716</v>
      </c>
      <c r="T1" s="13">
        <f t="shared" si="0"/>
        <v>-3.5999999999999943</v>
      </c>
      <c r="U1" s="13">
        <f t="shared" si="0"/>
        <v>-6.7999999999999972</v>
      </c>
      <c r="V1" s="13">
        <f t="shared" si="0"/>
        <v>-0.70000000000000284</v>
      </c>
      <c r="W1" s="13">
        <f t="shared" si="0"/>
        <v>-16.7</v>
      </c>
      <c r="X1" s="13">
        <f t="shared" si="0"/>
        <v>-0.20000000000000284</v>
      </c>
    </row>
    <row r="3" spans="1:24" ht="15.6" x14ac:dyDescent="0.3">
      <c r="A3" s="86" t="s">
        <v>31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x14ac:dyDescent="0.25">
      <c r="A4" s="65" t="s">
        <v>80</v>
      </c>
      <c r="B4" s="54">
        <v>7</v>
      </c>
      <c r="C4" s="54">
        <v>8</v>
      </c>
      <c r="D4" s="54">
        <v>9</v>
      </c>
      <c r="E4" s="54">
        <v>10</v>
      </c>
      <c r="F4" s="54">
        <v>11</v>
      </c>
      <c r="G4" s="54">
        <v>12</v>
      </c>
      <c r="H4" s="54">
        <v>13</v>
      </c>
      <c r="I4" s="53">
        <v>14</v>
      </c>
      <c r="J4" s="54">
        <v>15</v>
      </c>
      <c r="K4" s="54">
        <v>16</v>
      </c>
      <c r="L4" s="54">
        <v>17</v>
      </c>
      <c r="M4" s="54">
        <v>18</v>
      </c>
      <c r="N4" s="54">
        <v>19</v>
      </c>
      <c r="O4" s="54">
        <v>20</v>
      </c>
      <c r="P4" s="53">
        <v>21</v>
      </c>
      <c r="Q4" s="54">
        <v>22</v>
      </c>
      <c r="R4" s="54">
        <v>23</v>
      </c>
      <c r="S4" s="54">
        <v>24</v>
      </c>
      <c r="T4" s="54">
        <v>25</v>
      </c>
      <c r="U4" s="54">
        <v>26</v>
      </c>
      <c r="V4" s="54">
        <v>27</v>
      </c>
      <c r="W4" s="53">
        <v>28</v>
      </c>
      <c r="X4" s="54">
        <v>29</v>
      </c>
    </row>
    <row r="5" spans="1:24" x14ac:dyDescent="0.25">
      <c r="A5" s="52" t="s">
        <v>25</v>
      </c>
      <c r="B5" s="63"/>
      <c r="C5" s="64"/>
      <c r="D5" s="64"/>
      <c r="E5" s="64"/>
      <c r="F5" s="64"/>
      <c r="G5" s="64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22"/>
    </row>
    <row r="6" spans="1:24" x14ac:dyDescent="0.25">
      <c r="A6" s="14" t="s">
        <v>2</v>
      </c>
      <c r="B6" s="55">
        <v>54</v>
      </c>
      <c r="C6" s="55"/>
      <c r="D6" s="55">
        <v>81</v>
      </c>
      <c r="E6" s="55"/>
      <c r="F6" s="55"/>
      <c r="G6" s="55"/>
      <c r="H6" s="55"/>
      <c r="I6" s="55">
        <v>81</v>
      </c>
      <c r="J6" s="55"/>
      <c r="K6" s="55"/>
      <c r="L6" s="55"/>
      <c r="M6" s="55"/>
      <c r="N6" s="55">
        <v>81</v>
      </c>
      <c r="O6" s="55"/>
      <c r="P6" s="55"/>
      <c r="Q6" s="55"/>
      <c r="R6" s="55">
        <v>81</v>
      </c>
      <c r="S6" s="55"/>
      <c r="T6" s="55"/>
      <c r="U6" s="55"/>
      <c r="V6" s="55"/>
      <c r="W6" s="55"/>
      <c r="X6" s="55"/>
    </row>
    <row r="7" spans="1:24" x14ac:dyDescent="0.25">
      <c r="A7" s="14" t="s">
        <v>3</v>
      </c>
      <c r="B7" s="15"/>
      <c r="C7" s="15"/>
      <c r="D7" s="15"/>
      <c r="E7" s="15"/>
      <c r="F7" s="15"/>
      <c r="G7" s="15"/>
      <c r="H7" s="15">
        <v>81</v>
      </c>
      <c r="I7" s="15"/>
      <c r="J7" s="15"/>
      <c r="K7" s="15">
        <v>108</v>
      </c>
      <c r="L7" s="15"/>
      <c r="M7" s="15"/>
      <c r="N7" s="15"/>
      <c r="O7" s="15">
        <v>54</v>
      </c>
      <c r="P7" s="15"/>
      <c r="Q7" s="15"/>
      <c r="R7" s="15"/>
      <c r="S7" s="15">
        <v>135</v>
      </c>
      <c r="T7" s="15"/>
      <c r="U7" s="15"/>
      <c r="V7" s="15">
        <v>135</v>
      </c>
      <c r="W7" s="15"/>
      <c r="X7" s="15"/>
    </row>
    <row r="8" spans="1:24" x14ac:dyDescent="0.25">
      <c r="A8" s="14" t="s">
        <v>74</v>
      </c>
      <c r="B8" s="15"/>
      <c r="C8" s="15">
        <v>81</v>
      </c>
      <c r="D8" s="15"/>
      <c r="E8" s="15">
        <v>135</v>
      </c>
      <c r="F8" s="15">
        <v>54</v>
      </c>
      <c r="G8" s="15">
        <v>108</v>
      </c>
      <c r="H8" s="15"/>
      <c r="I8" s="15">
        <v>108</v>
      </c>
      <c r="J8" s="15"/>
      <c r="K8" s="15">
        <v>81</v>
      </c>
      <c r="L8" s="15">
        <v>135</v>
      </c>
      <c r="M8" s="15"/>
      <c r="N8" s="15"/>
      <c r="O8" s="15">
        <v>135</v>
      </c>
      <c r="P8" s="15"/>
      <c r="Q8" s="15">
        <v>135</v>
      </c>
      <c r="R8" s="15"/>
      <c r="S8" s="15">
        <v>135</v>
      </c>
      <c r="T8" s="15"/>
      <c r="U8" s="15">
        <v>54</v>
      </c>
      <c r="V8" s="15">
        <v>135</v>
      </c>
      <c r="W8" s="15"/>
      <c r="X8" s="15">
        <v>54</v>
      </c>
    </row>
    <row r="9" spans="1:24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ht="26.4" x14ac:dyDescent="0.25">
      <c r="A10" s="14" t="s">
        <v>75</v>
      </c>
      <c r="B10" s="15">
        <v>144</v>
      </c>
      <c r="C10" s="15">
        <v>162</v>
      </c>
      <c r="D10" s="15">
        <v>54</v>
      </c>
      <c r="E10" s="15">
        <v>81</v>
      </c>
      <c r="F10" s="15">
        <v>216</v>
      </c>
      <c r="G10" s="15"/>
      <c r="H10" s="15">
        <v>108</v>
      </c>
      <c r="I10" s="15">
        <v>81</v>
      </c>
      <c r="J10" s="15">
        <v>135</v>
      </c>
      <c r="K10" s="15"/>
      <c r="L10" s="15">
        <v>135</v>
      </c>
      <c r="M10" s="15"/>
      <c r="N10" s="15">
        <v>81</v>
      </c>
      <c r="O10" s="15">
        <v>81</v>
      </c>
      <c r="P10" s="15">
        <v>135</v>
      </c>
      <c r="Q10" s="15"/>
      <c r="R10" s="15">
        <v>189</v>
      </c>
      <c r="S10" s="15"/>
      <c r="T10" s="15"/>
      <c r="U10" s="15">
        <v>81</v>
      </c>
      <c r="V10" s="15"/>
      <c r="W10" s="15">
        <v>81</v>
      </c>
      <c r="X10" s="15">
        <v>189</v>
      </c>
    </row>
    <row r="11" spans="1:24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14" t="s">
        <v>76</v>
      </c>
      <c r="B12" s="15">
        <v>54</v>
      </c>
      <c r="C12" s="15"/>
      <c r="D12" s="15">
        <v>81</v>
      </c>
      <c r="E12" s="15">
        <v>54</v>
      </c>
      <c r="F12" s="15"/>
      <c r="G12" s="15"/>
      <c r="H12" s="15">
        <v>81</v>
      </c>
      <c r="I12" s="15"/>
      <c r="J12" s="15"/>
      <c r="K12" s="15">
        <v>81</v>
      </c>
      <c r="L12" s="15"/>
      <c r="M12" s="15"/>
      <c r="N12" s="15"/>
      <c r="O12" s="15"/>
      <c r="P12" s="15">
        <v>135</v>
      </c>
      <c r="Q12" s="15"/>
      <c r="R12" s="15"/>
      <c r="S12" s="15"/>
      <c r="T12" s="15"/>
      <c r="U12" s="15"/>
      <c r="V12" s="15"/>
      <c r="W12" s="15">
        <v>189</v>
      </c>
      <c r="X12" s="15"/>
    </row>
    <row r="13" spans="1:24" x14ac:dyDescent="0.25">
      <c r="A13" s="14" t="s">
        <v>28</v>
      </c>
      <c r="B13" s="15">
        <f t="shared" ref="B13:X13" si="1">SUM(B6:B12)</f>
        <v>252</v>
      </c>
      <c r="C13" s="15">
        <f t="shared" si="1"/>
        <v>243</v>
      </c>
      <c r="D13" s="15">
        <f t="shared" si="1"/>
        <v>216</v>
      </c>
      <c r="E13" s="15">
        <f t="shared" si="1"/>
        <v>270</v>
      </c>
      <c r="F13" s="15">
        <f t="shared" si="1"/>
        <v>270</v>
      </c>
      <c r="G13" s="15">
        <f t="shared" si="1"/>
        <v>108</v>
      </c>
      <c r="H13" s="15">
        <f t="shared" si="1"/>
        <v>270</v>
      </c>
      <c r="I13" s="15">
        <f t="shared" si="1"/>
        <v>270</v>
      </c>
      <c r="J13" s="15">
        <f t="shared" si="1"/>
        <v>135</v>
      </c>
      <c r="K13" s="15">
        <f t="shared" si="1"/>
        <v>270</v>
      </c>
      <c r="L13" s="15">
        <f t="shared" si="1"/>
        <v>270</v>
      </c>
      <c r="M13" s="15">
        <f t="shared" si="1"/>
        <v>0</v>
      </c>
      <c r="N13" s="15">
        <f t="shared" si="1"/>
        <v>162</v>
      </c>
      <c r="O13" s="15">
        <f t="shared" si="1"/>
        <v>270</v>
      </c>
      <c r="P13" s="15">
        <f t="shared" si="1"/>
        <v>270</v>
      </c>
      <c r="Q13" s="15">
        <f t="shared" si="1"/>
        <v>135</v>
      </c>
      <c r="R13" s="15">
        <f t="shared" si="1"/>
        <v>270</v>
      </c>
      <c r="S13" s="15">
        <f t="shared" si="1"/>
        <v>270</v>
      </c>
      <c r="T13" s="15">
        <f t="shared" si="1"/>
        <v>0</v>
      </c>
      <c r="U13" s="15">
        <f t="shared" si="1"/>
        <v>135</v>
      </c>
      <c r="V13" s="15">
        <f t="shared" si="1"/>
        <v>270</v>
      </c>
      <c r="W13" s="15">
        <f t="shared" si="1"/>
        <v>270</v>
      </c>
      <c r="X13" s="15">
        <f t="shared" si="1"/>
        <v>243</v>
      </c>
    </row>
    <row r="14" spans="1:24" x14ac:dyDescent="0.25">
      <c r="A14" s="16" t="s">
        <v>21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x14ac:dyDescent="0.25">
      <c r="A15" s="14" t="s">
        <v>2</v>
      </c>
      <c r="B15" s="31">
        <v>23</v>
      </c>
      <c r="C15" s="31">
        <v>69</v>
      </c>
      <c r="D15" s="31">
        <v>46</v>
      </c>
      <c r="E15" s="31">
        <v>23</v>
      </c>
      <c r="F15" s="15">
        <v>23</v>
      </c>
      <c r="G15" s="15">
        <v>69</v>
      </c>
      <c r="H15" s="15">
        <v>23</v>
      </c>
      <c r="I15" s="15">
        <v>23</v>
      </c>
      <c r="J15" s="15">
        <v>69</v>
      </c>
      <c r="K15" s="15">
        <v>23</v>
      </c>
      <c r="L15" s="15">
        <v>20</v>
      </c>
      <c r="M15" s="15">
        <v>20</v>
      </c>
      <c r="N15" s="15">
        <v>114</v>
      </c>
      <c r="O15" s="15"/>
      <c r="P15" s="15"/>
      <c r="Q15" s="15"/>
      <c r="R15" s="15"/>
      <c r="S15" s="15"/>
      <c r="T15" s="15">
        <v>46</v>
      </c>
      <c r="U15" s="15"/>
      <c r="V15" s="15"/>
      <c r="W15" s="15"/>
      <c r="X15" s="15">
        <v>40</v>
      </c>
    </row>
    <row r="16" spans="1:24" x14ac:dyDescent="0.25">
      <c r="A16" s="14" t="s">
        <v>3</v>
      </c>
      <c r="B16" s="31">
        <v>23</v>
      </c>
      <c r="C16" s="31">
        <v>46</v>
      </c>
      <c r="D16" s="31">
        <v>69</v>
      </c>
      <c r="E16" s="31">
        <v>46</v>
      </c>
      <c r="F16" s="15">
        <v>92</v>
      </c>
      <c r="G16" s="15">
        <v>46</v>
      </c>
      <c r="H16" s="15">
        <v>46</v>
      </c>
      <c r="I16" s="15">
        <v>23</v>
      </c>
      <c r="J16" s="15">
        <v>23</v>
      </c>
      <c r="K16" s="15">
        <v>46</v>
      </c>
      <c r="L16" s="15">
        <v>23</v>
      </c>
      <c r="M16" s="15">
        <v>46</v>
      </c>
      <c r="N16" s="15">
        <v>69</v>
      </c>
      <c r="O16" s="15">
        <v>46</v>
      </c>
      <c r="P16" s="15">
        <v>46</v>
      </c>
      <c r="Q16" s="15">
        <v>69</v>
      </c>
      <c r="R16" s="15">
        <v>92</v>
      </c>
      <c r="S16" s="15">
        <v>115</v>
      </c>
      <c r="T16" s="15">
        <v>46</v>
      </c>
      <c r="U16" s="15">
        <v>92</v>
      </c>
      <c r="V16" s="15">
        <v>46</v>
      </c>
      <c r="W16" s="15">
        <v>115</v>
      </c>
      <c r="X16" s="15">
        <v>46</v>
      </c>
    </row>
    <row r="17" spans="1:24" x14ac:dyDescent="0.25">
      <c r="A17" s="14" t="s">
        <v>4</v>
      </c>
      <c r="B17" s="31">
        <v>23</v>
      </c>
      <c r="C17" s="31">
        <v>46</v>
      </c>
      <c r="D17" s="31">
        <v>46</v>
      </c>
      <c r="E17" s="31">
        <v>69</v>
      </c>
      <c r="F17" s="15">
        <v>92</v>
      </c>
      <c r="G17" s="15">
        <v>92</v>
      </c>
      <c r="H17" s="15">
        <v>69</v>
      </c>
      <c r="I17" s="15">
        <v>46</v>
      </c>
      <c r="J17" s="15">
        <v>46</v>
      </c>
      <c r="K17" s="15">
        <v>69</v>
      </c>
      <c r="L17" s="15">
        <v>46</v>
      </c>
      <c r="M17" s="15">
        <v>92</v>
      </c>
      <c r="N17" s="15">
        <v>46</v>
      </c>
      <c r="O17" s="15">
        <v>115</v>
      </c>
      <c r="P17" s="15">
        <v>69</v>
      </c>
      <c r="Q17" s="15">
        <v>69</v>
      </c>
      <c r="R17" s="15">
        <v>92</v>
      </c>
      <c r="S17" s="15">
        <v>23</v>
      </c>
      <c r="T17" s="15">
        <v>92</v>
      </c>
      <c r="U17" s="15">
        <v>46</v>
      </c>
      <c r="V17" s="15">
        <v>46</v>
      </c>
      <c r="W17" s="15">
        <v>46</v>
      </c>
      <c r="X17" s="15">
        <v>46</v>
      </c>
    </row>
    <row r="18" spans="1:24" x14ac:dyDescent="0.25">
      <c r="A18" s="14" t="s">
        <v>5</v>
      </c>
      <c r="B18" s="31">
        <v>146</v>
      </c>
      <c r="C18" s="31">
        <v>126</v>
      </c>
      <c r="D18" s="31">
        <v>126</v>
      </c>
      <c r="E18" s="31">
        <v>126</v>
      </c>
      <c r="F18" s="15">
        <v>86</v>
      </c>
      <c r="G18" s="15"/>
      <c r="H18" s="15">
        <v>23</v>
      </c>
      <c r="I18" s="15">
        <v>46</v>
      </c>
      <c r="J18" s="15">
        <v>46</v>
      </c>
      <c r="K18" s="15">
        <v>92</v>
      </c>
      <c r="L18" s="15">
        <v>138</v>
      </c>
      <c r="M18" s="15">
        <v>115</v>
      </c>
      <c r="N18" s="15">
        <v>92</v>
      </c>
      <c r="O18" s="15">
        <v>92</v>
      </c>
      <c r="P18" s="15">
        <v>69</v>
      </c>
      <c r="Q18" s="15">
        <v>69</v>
      </c>
      <c r="R18" s="15">
        <v>46</v>
      </c>
      <c r="S18" s="15">
        <v>92</v>
      </c>
      <c r="T18" s="15">
        <v>46</v>
      </c>
      <c r="U18" s="15">
        <v>138</v>
      </c>
      <c r="V18" s="15">
        <v>69</v>
      </c>
      <c r="W18" s="15">
        <v>115</v>
      </c>
      <c r="X18" s="15">
        <v>92</v>
      </c>
    </row>
    <row r="19" spans="1:24" x14ac:dyDescent="0.25">
      <c r="A19" s="14" t="s">
        <v>6</v>
      </c>
      <c r="B19" s="31">
        <v>120</v>
      </c>
      <c r="C19" s="31">
        <v>120</v>
      </c>
      <c r="D19" s="31">
        <v>120</v>
      </c>
      <c r="E19" s="31">
        <v>100</v>
      </c>
      <c r="F19" s="15">
        <v>120</v>
      </c>
      <c r="G19" s="15">
        <v>166</v>
      </c>
      <c r="H19" s="15">
        <v>166</v>
      </c>
      <c r="I19" s="15">
        <v>166</v>
      </c>
      <c r="J19" s="15">
        <v>146</v>
      </c>
      <c r="K19" s="15">
        <v>126</v>
      </c>
      <c r="L19" s="15">
        <v>86</v>
      </c>
      <c r="M19" s="15">
        <v>69</v>
      </c>
      <c r="N19" s="15">
        <v>46</v>
      </c>
      <c r="O19" s="15">
        <v>46</v>
      </c>
      <c r="P19" s="15">
        <v>92</v>
      </c>
      <c r="Q19" s="15">
        <v>115</v>
      </c>
      <c r="R19" s="15">
        <v>69</v>
      </c>
      <c r="S19" s="15">
        <v>69</v>
      </c>
      <c r="T19" s="15">
        <v>69</v>
      </c>
      <c r="U19" s="15">
        <v>23</v>
      </c>
      <c r="V19" s="15">
        <v>46</v>
      </c>
      <c r="W19" s="15">
        <v>69</v>
      </c>
      <c r="X19" s="15">
        <v>46</v>
      </c>
    </row>
    <row r="20" spans="1:24" x14ac:dyDescent="0.25">
      <c r="A20" s="14" t="s">
        <v>7</v>
      </c>
      <c r="B20" s="31">
        <v>80</v>
      </c>
      <c r="C20" s="31">
        <v>60</v>
      </c>
      <c r="D20" s="31">
        <v>60</v>
      </c>
      <c r="E20" s="31">
        <v>80</v>
      </c>
      <c r="F20" s="15">
        <v>100</v>
      </c>
      <c r="G20" s="15">
        <v>120</v>
      </c>
      <c r="H20" s="15">
        <v>100</v>
      </c>
      <c r="I20" s="15">
        <v>80</v>
      </c>
      <c r="J20" s="15">
        <v>60</v>
      </c>
      <c r="K20" s="15">
        <v>40</v>
      </c>
      <c r="L20" s="15">
        <v>80</v>
      </c>
      <c r="M20" s="15">
        <v>120</v>
      </c>
      <c r="N20" s="15">
        <v>146</v>
      </c>
      <c r="O20" s="15">
        <v>126</v>
      </c>
      <c r="P20" s="15">
        <v>86</v>
      </c>
      <c r="Q20" s="15">
        <v>46</v>
      </c>
      <c r="R20" s="15">
        <v>23</v>
      </c>
      <c r="S20" s="15">
        <v>69</v>
      </c>
      <c r="T20" s="15">
        <v>92</v>
      </c>
      <c r="U20" s="15">
        <v>92</v>
      </c>
      <c r="V20" s="15">
        <v>92</v>
      </c>
      <c r="W20" s="15">
        <v>92</v>
      </c>
      <c r="X20" s="15">
        <v>69</v>
      </c>
    </row>
    <row r="21" spans="1:24" x14ac:dyDescent="0.25">
      <c r="A21" s="14" t="s">
        <v>8</v>
      </c>
      <c r="B21" s="31">
        <v>103</v>
      </c>
      <c r="C21" s="31">
        <v>100</v>
      </c>
      <c r="D21" s="31">
        <v>120</v>
      </c>
      <c r="E21" s="31">
        <v>100</v>
      </c>
      <c r="F21" s="15">
        <v>100</v>
      </c>
      <c r="G21" s="15">
        <v>100</v>
      </c>
      <c r="H21" s="15">
        <v>100</v>
      </c>
      <c r="I21" s="15">
        <v>100</v>
      </c>
      <c r="J21" s="15">
        <v>100</v>
      </c>
      <c r="K21" s="15">
        <v>120</v>
      </c>
      <c r="L21" s="15">
        <v>100</v>
      </c>
      <c r="M21" s="15">
        <v>60</v>
      </c>
      <c r="N21" s="15">
        <v>60</v>
      </c>
      <c r="O21" s="15">
        <v>60</v>
      </c>
      <c r="P21" s="15">
        <v>80</v>
      </c>
      <c r="Q21" s="15">
        <v>120</v>
      </c>
      <c r="R21" s="15">
        <v>146</v>
      </c>
      <c r="S21" s="15">
        <v>126</v>
      </c>
      <c r="T21" s="15">
        <v>86</v>
      </c>
      <c r="U21" s="15">
        <v>66</v>
      </c>
      <c r="V21" s="15">
        <v>69</v>
      </c>
      <c r="W21" s="15">
        <v>46</v>
      </c>
      <c r="X21" s="15">
        <v>46</v>
      </c>
    </row>
    <row r="22" spans="1:24" x14ac:dyDescent="0.25">
      <c r="A22" s="14" t="s">
        <v>29</v>
      </c>
      <c r="B22" s="15">
        <f t="shared" ref="B22:X22" si="2">SUM(B15:B21)</f>
        <v>518</v>
      </c>
      <c r="C22" s="15">
        <f t="shared" si="2"/>
        <v>567</v>
      </c>
      <c r="D22" s="15">
        <f t="shared" si="2"/>
        <v>587</v>
      </c>
      <c r="E22" s="15">
        <f t="shared" si="2"/>
        <v>544</v>
      </c>
      <c r="F22" s="15">
        <f t="shared" si="2"/>
        <v>613</v>
      </c>
      <c r="G22" s="15">
        <f t="shared" si="2"/>
        <v>593</v>
      </c>
      <c r="H22" s="15">
        <f t="shared" si="2"/>
        <v>527</v>
      </c>
      <c r="I22" s="15">
        <f t="shared" si="2"/>
        <v>484</v>
      </c>
      <c r="J22" s="15">
        <f t="shared" si="2"/>
        <v>490</v>
      </c>
      <c r="K22" s="15">
        <f t="shared" si="2"/>
        <v>516</v>
      </c>
      <c r="L22" s="15">
        <f t="shared" si="2"/>
        <v>493</v>
      </c>
      <c r="M22" s="15">
        <f t="shared" si="2"/>
        <v>522</v>
      </c>
      <c r="N22" s="15">
        <f t="shared" si="2"/>
        <v>573</v>
      </c>
      <c r="O22" s="15">
        <f t="shared" si="2"/>
        <v>485</v>
      </c>
      <c r="P22" s="15">
        <f t="shared" si="2"/>
        <v>442</v>
      </c>
      <c r="Q22" s="15">
        <f t="shared" si="2"/>
        <v>488</v>
      </c>
      <c r="R22" s="15">
        <f t="shared" si="2"/>
        <v>468</v>
      </c>
      <c r="S22" s="15">
        <f t="shared" si="2"/>
        <v>494</v>
      </c>
      <c r="T22" s="15">
        <f t="shared" si="2"/>
        <v>477</v>
      </c>
      <c r="U22" s="15">
        <f t="shared" si="2"/>
        <v>457</v>
      </c>
      <c r="V22" s="15">
        <f t="shared" si="2"/>
        <v>368</v>
      </c>
      <c r="W22" s="15">
        <f t="shared" si="2"/>
        <v>483</v>
      </c>
      <c r="X22" s="15">
        <f t="shared" si="2"/>
        <v>385</v>
      </c>
    </row>
    <row r="24" spans="1:24" x14ac:dyDescent="0.25">
      <c r="A24" s="14" t="s">
        <v>30</v>
      </c>
      <c r="B24" s="18">
        <f t="shared" ref="B24:X24" si="3">B13+B22</f>
        <v>770</v>
      </c>
      <c r="C24" s="18">
        <f t="shared" si="3"/>
        <v>810</v>
      </c>
      <c r="D24" s="18">
        <f t="shared" si="3"/>
        <v>803</v>
      </c>
      <c r="E24" s="18">
        <f t="shared" si="3"/>
        <v>814</v>
      </c>
      <c r="F24" s="18">
        <f t="shared" si="3"/>
        <v>883</v>
      </c>
      <c r="G24" s="18">
        <f t="shared" si="3"/>
        <v>701</v>
      </c>
      <c r="H24" s="18">
        <f t="shared" si="3"/>
        <v>797</v>
      </c>
      <c r="I24" s="18">
        <f t="shared" si="3"/>
        <v>754</v>
      </c>
      <c r="J24" s="18">
        <f t="shared" si="3"/>
        <v>625</v>
      </c>
      <c r="K24" s="18">
        <f t="shared" si="3"/>
        <v>786</v>
      </c>
      <c r="L24" s="18">
        <f t="shared" si="3"/>
        <v>763</v>
      </c>
      <c r="M24" s="18">
        <f t="shared" si="3"/>
        <v>522</v>
      </c>
      <c r="N24" s="18">
        <f t="shared" si="3"/>
        <v>735</v>
      </c>
      <c r="O24" s="18">
        <f t="shared" si="3"/>
        <v>755</v>
      </c>
      <c r="P24" s="18">
        <f t="shared" si="3"/>
        <v>712</v>
      </c>
      <c r="Q24" s="18">
        <f t="shared" si="3"/>
        <v>623</v>
      </c>
      <c r="R24" s="18">
        <f t="shared" si="3"/>
        <v>738</v>
      </c>
      <c r="S24" s="18">
        <f t="shared" si="3"/>
        <v>764</v>
      </c>
      <c r="T24" s="18">
        <f t="shared" si="3"/>
        <v>477</v>
      </c>
      <c r="U24" s="18">
        <f t="shared" si="3"/>
        <v>592</v>
      </c>
      <c r="V24" s="18">
        <f t="shared" si="3"/>
        <v>638</v>
      </c>
      <c r="W24" s="18">
        <f t="shared" si="3"/>
        <v>753</v>
      </c>
      <c r="X24" s="18">
        <f t="shared" si="3"/>
        <v>628</v>
      </c>
    </row>
    <row r="25" spans="1:24" x14ac:dyDescent="0.25">
      <c r="A25" s="25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x14ac:dyDescent="0.25">
      <c r="A26" s="25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15.6" outlineLevel="1" x14ac:dyDescent="0.3">
      <c r="A27" s="36" t="s">
        <v>32</v>
      </c>
    </row>
    <row r="28" spans="1:24" ht="26.4" outlineLevel="1" x14ac:dyDescent="0.25">
      <c r="A28" s="23" t="s">
        <v>25</v>
      </c>
      <c r="B28" s="32" t="s">
        <v>73</v>
      </c>
      <c r="C28" s="15">
        <v>8</v>
      </c>
      <c r="D28" s="15">
        <v>9</v>
      </c>
      <c r="E28" s="15">
        <v>10</v>
      </c>
      <c r="F28" s="15">
        <v>11</v>
      </c>
      <c r="G28" s="15">
        <v>12</v>
      </c>
      <c r="H28" s="15">
        <v>13</v>
      </c>
      <c r="I28" s="15">
        <v>14</v>
      </c>
      <c r="J28" s="15">
        <v>15</v>
      </c>
      <c r="K28" s="15">
        <v>16</v>
      </c>
      <c r="L28" s="15">
        <v>17</v>
      </c>
      <c r="M28" s="15">
        <v>18</v>
      </c>
      <c r="N28" s="15">
        <v>19</v>
      </c>
      <c r="O28" s="15">
        <v>20</v>
      </c>
      <c r="P28" s="15">
        <v>21</v>
      </c>
      <c r="Q28" s="15">
        <v>22</v>
      </c>
      <c r="R28" s="15">
        <v>23</v>
      </c>
      <c r="S28" s="15">
        <v>24</v>
      </c>
      <c r="T28" s="15">
        <v>25</v>
      </c>
      <c r="U28" s="15">
        <v>26</v>
      </c>
      <c r="V28" s="15">
        <v>27</v>
      </c>
      <c r="W28" s="15">
        <v>28</v>
      </c>
      <c r="X28" s="15">
        <v>29</v>
      </c>
    </row>
    <row r="29" spans="1:24" outlineLevel="1" x14ac:dyDescent="0.25">
      <c r="A29" s="19" t="s">
        <v>2</v>
      </c>
      <c r="B29" s="15">
        <v>0.28000000000000003</v>
      </c>
      <c r="C29" s="15">
        <f>B29+ККЗ№2!C50-ККЗ№2!C6</f>
        <v>0.28000000000000003</v>
      </c>
      <c r="D29" s="15">
        <f>C29+ККЗ№2!D50-ККЗ№2!D6</f>
        <v>-8.7199999999999989</v>
      </c>
      <c r="E29" s="15">
        <f>D29+ККЗ№2!E50-ККЗ№2!E6</f>
        <v>-8.7199999999999989</v>
      </c>
      <c r="F29" s="15">
        <f>E29+ККЗ№2!F50-ККЗ№2!F6</f>
        <v>-8.7199999999999989</v>
      </c>
      <c r="G29" s="15">
        <f>F29+ККЗ№2!G50-ККЗ№2!G6</f>
        <v>63.28</v>
      </c>
      <c r="H29" s="15">
        <f>G29+ККЗ№2!H50-ККЗ№2!H6</f>
        <v>63.28</v>
      </c>
      <c r="I29" s="15">
        <f>H29+ККЗ№2!I50-ККЗ№2!I6</f>
        <v>-17.72</v>
      </c>
      <c r="J29" s="15">
        <f>I29+ККЗ№2!J50-ККЗ№2!J6</f>
        <v>-17.72</v>
      </c>
      <c r="K29" s="15">
        <f>J29+ККЗ№2!K50-ККЗ№2!K6</f>
        <v>-17.72</v>
      </c>
      <c r="L29" s="15">
        <f>K29+ККЗ№2!L50-ККЗ№2!L6</f>
        <v>-17.72</v>
      </c>
      <c r="M29" s="15">
        <f>L29+ККЗ№2!M50-ККЗ№2!M6</f>
        <v>-17.72</v>
      </c>
      <c r="N29" s="15">
        <f>M29+ККЗ№2!N50-ККЗ№2!N6</f>
        <v>-26.72</v>
      </c>
      <c r="O29" s="15">
        <f>N29+ККЗ№2!O50-ККЗ№2!O6</f>
        <v>-26.72</v>
      </c>
      <c r="P29" s="15">
        <f>O29+P6-ККЗ№2!P6</f>
        <v>-26.72</v>
      </c>
      <c r="Q29" s="15">
        <f>P29+Q6-ККЗ№2!Q6</f>
        <v>-26.72</v>
      </c>
      <c r="R29" s="15">
        <f>Q29+ККЗ№2!P50-ККЗ№2!R6</f>
        <v>-107.72</v>
      </c>
      <c r="S29" s="15">
        <f>R29+ККЗ№2!Q50-ККЗ№2!S6</f>
        <v>-35.72</v>
      </c>
      <c r="T29" s="15">
        <f>S29+ККЗ№2!R50-ККЗ№2!T6</f>
        <v>-35.72</v>
      </c>
      <c r="U29" s="15">
        <f>T29+ККЗ№2!S50-ККЗ№2!U6</f>
        <v>-35.72</v>
      </c>
      <c r="V29" s="15">
        <f>U29+ККЗ№2!T50-ККЗ№2!V6</f>
        <v>-35.72</v>
      </c>
      <c r="W29" s="15">
        <f>V29+ККЗ№2!U50-ККЗ№2!W6</f>
        <v>-35.72</v>
      </c>
      <c r="X29" s="15">
        <f>W29+ККЗ№2!V50-ККЗ№2!X6</f>
        <v>-35.72</v>
      </c>
    </row>
    <row r="30" spans="1:24" outlineLevel="1" x14ac:dyDescent="0.25">
      <c r="A30" s="19" t="s">
        <v>3</v>
      </c>
      <c r="B30" s="15"/>
      <c r="C30" s="15">
        <f>B30+ККЗ№2!C51-ККЗ№2!C7</f>
        <v>0</v>
      </c>
      <c r="D30" s="15">
        <f>C30+ККЗ№2!D51-ККЗ№2!D7</f>
        <v>0</v>
      </c>
      <c r="E30" s="15">
        <f>D30+ККЗ№2!E51-ККЗ№2!E7</f>
        <v>72</v>
      </c>
      <c r="F30" s="15">
        <f>E30+ККЗ№2!F51-ККЗ№2!F7</f>
        <v>72</v>
      </c>
      <c r="G30" s="15">
        <f>F30+ККЗ№2!G51-ККЗ№2!G7</f>
        <v>72</v>
      </c>
      <c r="H30" s="15">
        <f>G30+ККЗ№2!H51-ККЗ№2!H7</f>
        <v>63</v>
      </c>
      <c r="I30" s="15">
        <f>H30+ККЗ№2!I51-ККЗ№2!I7</f>
        <v>63</v>
      </c>
      <c r="J30" s="15">
        <f>I30+ККЗ№2!J51-ККЗ№2!J7</f>
        <v>135</v>
      </c>
      <c r="K30" s="15">
        <f>J30+ККЗ№2!K51-ККЗ№2!K7</f>
        <v>27</v>
      </c>
      <c r="L30" s="15">
        <f>K30+ККЗ№2!L51-ККЗ№2!L7</f>
        <v>27</v>
      </c>
      <c r="M30" s="15">
        <f>L30+ККЗ№2!M51-ККЗ№2!M7</f>
        <v>171</v>
      </c>
      <c r="N30" s="15">
        <f>M30+ККЗ№2!N51-ККЗ№2!N7</f>
        <v>171</v>
      </c>
      <c r="O30" s="15">
        <f>N30+ККЗ№2!O51-ККЗ№2!O7</f>
        <v>117</v>
      </c>
      <c r="P30" s="15">
        <f>O30+P7-ККЗ№2!P7</f>
        <v>117</v>
      </c>
      <c r="Q30" s="15">
        <f>P30+Q7-ККЗ№2!Q7</f>
        <v>117</v>
      </c>
      <c r="R30" s="15">
        <f>Q30+ККЗ№2!P51-ККЗ№2!R7</f>
        <v>117</v>
      </c>
      <c r="S30" s="15">
        <f>R30+ККЗ№2!Q51-ККЗ№2!S7</f>
        <v>-18</v>
      </c>
      <c r="T30" s="15">
        <f>S30+ККЗ№2!R51-ККЗ№2!T7</f>
        <v>-18</v>
      </c>
      <c r="U30" s="15">
        <f>T30+ККЗ№2!S51-ККЗ№2!U7</f>
        <v>-18</v>
      </c>
      <c r="V30" s="15">
        <f>U30+ККЗ№2!T51-ККЗ№2!V7</f>
        <v>-9</v>
      </c>
      <c r="W30" s="15">
        <f>V30+ККЗ№2!U51-ККЗ№2!W7</f>
        <v>-9</v>
      </c>
      <c r="X30" s="15">
        <f>W30+ККЗ№2!V51-ККЗ№2!X7</f>
        <v>-9</v>
      </c>
    </row>
    <row r="31" spans="1:24" ht="26.4" outlineLevel="1" x14ac:dyDescent="0.25">
      <c r="A31" s="19" t="s">
        <v>71</v>
      </c>
      <c r="B31" s="37">
        <v>12.6</v>
      </c>
      <c r="C31" s="15">
        <f>B31+ККЗ№2!C52-ККЗ№2!C8</f>
        <v>75.599999999999994</v>
      </c>
      <c r="D31" s="15">
        <f>C31+ККЗ№2!D52-ККЗ№2!D8</f>
        <v>219.6</v>
      </c>
      <c r="E31" s="15">
        <f>D31+ККЗ№2!E52-ККЗ№2!E8</f>
        <v>84.6</v>
      </c>
      <c r="F31" s="15">
        <f>E31+ККЗ№2!F52-ККЗ№2!F8</f>
        <v>174.6</v>
      </c>
      <c r="G31" s="15">
        <f>F31+ККЗ№2!G52-ККЗ№2!G8</f>
        <v>66.599999999999994</v>
      </c>
      <c r="H31" s="15">
        <f>G31+ККЗ№2!H52-ККЗ№2!H8</f>
        <v>210.6</v>
      </c>
      <c r="I31" s="15">
        <f>H31+ККЗ№2!I52-ККЗ№2!I8</f>
        <v>102.6</v>
      </c>
      <c r="J31" s="15">
        <f>I31+ККЗ№2!J52-ККЗ№2!J8</f>
        <v>102.6</v>
      </c>
      <c r="K31" s="15">
        <f>J31+ККЗ№2!K52-ККЗ№2!K8</f>
        <v>237.60000000000002</v>
      </c>
      <c r="L31" s="15">
        <f>K31+ККЗ№2!L52-ККЗ№2!L8</f>
        <v>102.60000000000002</v>
      </c>
      <c r="M31" s="15">
        <f>L31+ККЗ№2!M52-ККЗ№2!M8</f>
        <v>102.60000000000002</v>
      </c>
      <c r="N31" s="15">
        <f>M31+ККЗ№2!N52-ККЗ№2!N8</f>
        <v>246.60000000000002</v>
      </c>
      <c r="O31" s="15">
        <f>N31+ККЗ№2!O52-ККЗ№2!O8</f>
        <v>111.60000000000002</v>
      </c>
      <c r="P31" s="15">
        <f>O31+P8-ККЗ№2!P8</f>
        <v>111.60000000000002</v>
      </c>
      <c r="Q31" s="15">
        <f>P31+Q8-ККЗ№2!Q8</f>
        <v>111.60000000000002</v>
      </c>
      <c r="R31" s="15">
        <f>Q31+ККЗ№2!P52-ККЗ№2!R8</f>
        <v>255.60000000000002</v>
      </c>
      <c r="S31" s="15">
        <f>R31+ККЗ№2!Q52-ККЗ№2!S8</f>
        <v>120.60000000000002</v>
      </c>
      <c r="T31" s="15">
        <f>S31+ККЗ№2!R52-ККЗ№2!T8</f>
        <v>264.60000000000002</v>
      </c>
      <c r="U31" s="15">
        <f>T31+ККЗ№2!S52-ККЗ№2!U8</f>
        <v>210.60000000000002</v>
      </c>
      <c r="V31" s="15">
        <f>U31+ККЗ№2!T52-ККЗ№2!V8</f>
        <v>219.60000000000002</v>
      </c>
      <c r="W31" s="15">
        <f>V31+ККЗ№2!U52-ККЗ№2!W8</f>
        <v>363.6</v>
      </c>
      <c r="X31" s="15">
        <f>W31+ККЗ№2!V52-ККЗ№2!X8</f>
        <v>309.60000000000002</v>
      </c>
    </row>
    <row r="32" spans="1:24" ht="26.4" outlineLevel="1" x14ac:dyDescent="0.25">
      <c r="A32" s="19" t="s">
        <v>70</v>
      </c>
      <c r="B32" s="15"/>
      <c r="C32" s="15">
        <f>B32+ККЗ№2!C53-ККЗ№2!C10</f>
        <v>-162</v>
      </c>
      <c r="D32" s="15">
        <f>C32+ККЗ№2!D53-ККЗ№2!D10</f>
        <v>0</v>
      </c>
      <c r="E32" s="15">
        <f>D32+ККЗ№2!E53-ККЗ№2!E10</f>
        <v>135</v>
      </c>
      <c r="F32" s="15">
        <f>E32+ККЗ№2!F53-ККЗ№2!F10</f>
        <v>-81</v>
      </c>
      <c r="G32" s="15">
        <f>F32+ККЗ№2!G53-ККЗ№2!G10</f>
        <v>-81</v>
      </c>
      <c r="H32" s="15">
        <f>G32+ККЗ№2!H53-ККЗ№2!H10</f>
        <v>-45</v>
      </c>
      <c r="I32" s="15">
        <f>H32+ККЗ№2!I53-ККЗ№2!I10</f>
        <v>-126</v>
      </c>
      <c r="J32" s="15">
        <f>I32+ККЗ№2!J53-ККЗ№2!J10</f>
        <v>-117</v>
      </c>
      <c r="K32" s="15">
        <f>J32+ККЗ№2!K53-ККЗ№2!K10</f>
        <v>27</v>
      </c>
      <c r="L32" s="15">
        <f>K32+ККЗ№2!L53-ККЗ№2!L10</f>
        <v>-108</v>
      </c>
      <c r="M32" s="15">
        <f>L32+ККЗ№2!M53-ККЗ№2!M10</f>
        <v>36</v>
      </c>
      <c r="N32" s="15">
        <f>M32+ККЗ№2!N53-ККЗ№2!N10</f>
        <v>171</v>
      </c>
      <c r="O32" s="15">
        <f>N32+ККЗ№2!O53-ККЗ№2!O10</f>
        <v>234</v>
      </c>
      <c r="P32" s="15">
        <f>O32+P10-ККЗ№2!P10</f>
        <v>234</v>
      </c>
      <c r="Q32" s="15">
        <f>P32+Q10-ККЗ№2!Q10</f>
        <v>234</v>
      </c>
      <c r="R32" s="15">
        <f>Q32+ККЗ№2!P53-ККЗ№2!R10</f>
        <v>45</v>
      </c>
      <c r="S32" s="15">
        <f>R32+ККЗ№2!Q53-ККЗ№2!S10</f>
        <v>261</v>
      </c>
      <c r="T32" s="15">
        <f>S32+ККЗ№2!R53-ККЗ№2!T10</f>
        <v>261</v>
      </c>
      <c r="U32" s="15">
        <f>T32+ККЗ№2!S53-ККЗ№2!U10</f>
        <v>180</v>
      </c>
      <c r="V32" s="15">
        <f>U32+ККЗ№2!T53-ККЗ№2!V10</f>
        <v>324</v>
      </c>
      <c r="W32" s="15">
        <f>V32+ККЗ№2!U53-ККЗ№2!W10</f>
        <v>243</v>
      </c>
      <c r="X32" s="15">
        <f>W32+ККЗ№2!V53-ККЗ№2!X10</f>
        <v>54</v>
      </c>
    </row>
    <row r="33" spans="1:31" ht="26.4" outlineLevel="1" x14ac:dyDescent="0.25">
      <c r="A33" s="19" t="s">
        <v>72</v>
      </c>
      <c r="B33" s="37">
        <v>19.3</v>
      </c>
      <c r="C33" s="15">
        <f>B33+ККЗ№2!C54-ККЗ№2!C12</f>
        <v>163.30000000000001</v>
      </c>
      <c r="D33" s="15">
        <f>C33+ККЗ№2!D54-ККЗ№2!D12</f>
        <v>82.300000000000011</v>
      </c>
      <c r="E33" s="15">
        <f>D33+ККЗ№2!E54-ККЗ№2!E12</f>
        <v>28.300000000000011</v>
      </c>
      <c r="F33" s="15">
        <f>E33+ККЗ№2!F54-ККЗ№2!F12</f>
        <v>28.300000000000011</v>
      </c>
      <c r="G33" s="15">
        <f>F33+ККЗ№2!G54-ККЗ№2!G12</f>
        <v>100.30000000000001</v>
      </c>
      <c r="H33" s="15">
        <f>G33+ККЗ№2!H54-ККЗ№2!H12</f>
        <v>19.300000000000011</v>
      </c>
      <c r="I33" s="15">
        <f>H33+ККЗ№2!I54-ККЗ№2!I12</f>
        <v>19.300000000000011</v>
      </c>
      <c r="J33" s="15">
        <f>I33+ККЗ№2!J54-ККЗ№2!J12</f>
        <v>91.300000000000011</v>
      </c>
      <c r="K33" s="15">
        <f>J33+ККЗ№2!K54-ККЗ№2!K12</f>
        <v>10.300000000000011</v>
      </c>
      <c r="L33" s="15">
        <f>K33+ККЗ№2!L54-ККЗ№2!L12</f>
        <v>10.300000000000011</v>
      </c>
      <c r="M33" s="15">
        <f>L33+ККЗ№2!M54-ККЗ№2!M12</f>
        <v>10.300000000000011</v>
      </c>
      <c r="N33" s="15">
        <f>M33+ККЗ№2!N54-ККЗ№2!N12</f>
        <v>10.300000000000011</v>
      </c>
      <c r="O33" s="15">
        <f>N33+ККЗ№2!O54-ККЗ№2!O12</f>
        <v>10.300000000000011</v>
      </c>
      <c r="P33" s="15">
        <f>O33+P12-ККЗ№2!P12</f>
        <v>10.300000000000011</v>
      </c>
      <c r="Q33" s="15">
        <f>P33+Q12-ККЗ№2!Q12</f>
        <v>10.300000000000011</v>
      </c>
      <c r="R33" s="15">
        <f>Q33+ККЗ№2!P54-ККЗ№2!R12</f>
        <v>10.300000000000011</v>
      </c>
      <c r="S33" s="15">
        <f>R33+ККЗ№2!Q54-ККЗ№2!S12</f>
        <v>10.300000000000011</v>
      </c>
      <c r="T33" s="15">
        <f>S33+ККЗ№2!R54-ККЗ№2!T12</f>
        <v>10.300000000000011</v>
      </c>
      <c r="U33" s="15">
        <f>T33+ККЗ№2!S54-ККЗ№2!U12</f>
        <v>10.300000000000011</v>
      </c>
      <c r="V33" s="15">
        <f>U33+ККЗ№2!T54-ККЗ№2!V12</f>
        <v>10.300000000000011</v>
      </c>
      <c r="W33" s="15">
        <f>V33+ККЗ№2!U54-ККЗ№2!W12</f>
        <v>-178.7</v>
      </c>
      <c r="X33" s="15">
        <f>W33+ККЗ№2!V54-ККЗ№2!X12</f>
        <v>37.300000000000011</v>
      </c>
    </row>
    <row r="34" spans="1:31" outlineLevel="1" x14ac:dyDescent="0.25">
      <c r="A34" s="19" t="s">
        <v>65</v>
      </c>
      <c r="B34" s="15">
        <f>SUM(B29:B33)</f>
        <v>32.18</v>
      </c>
      <c r="C34" s="15">
        <f>B34+ККЗ№2!C49-ККЗ№2!C13</f>
        <v>77.180000000000007</v>
      </c>
      <c r="D34" s="15">
        <f>C34+ККЗ№2!D49-ККЗ№2!D13</f>
        <v>293.18</v>
      </c>
      <c r="E34" s="15">
        <f>D34+ККЗ№2!E49-ККЗ№2!E13</f>
        <v>311.18000000000006</v>
      </c>
      <c r="F34" s="15">
        <f>E34+ККЗ№2!F49-ККЗ№2!F13</f>
        <v>185.18000000000006</v>
      </c>
      <c r="G34" s="15">
        <f>F34+ККЗ№2!G49-ККЗ№2!G13</f>
        <v>221.18000000000006</v>
      </c>
      <c r="H34" s="15">
        <f>G34+ККЗ№2!H49-ККЗ№2!H13</f>
        <v>311.18000000000006</v>
      </c>
      <c r="I34" s="15">
        <f>H34+ККЗ№2!I49-ККЗ№2!I13</f>
        <v>41.180000000000064</v>
      </c>
      <c r="J34" s="15">
        <f>I34+ККЗ№2!J49-ККЗ№2!J13</f>
        <v>194.18000000000006</v>
      </c>
      <c r="K34" s="15">
        <f>J34+ККЗ№2!K49-ККЗ№2!K13</f>
        <v>284.18000000000006</v>
      </c>
      <c r="L34" s="15">
        <f>K34+ККЗ№2!L49-ККЗ№2!L13</f>
        <v>14.180000000000064</v>
      </c>
      <c r="M34" s="15">
        <f>L34+ККЗ№2!M49-ККЗ№2!M13</f>
        <v>302.18000000000006</v>
      </c>
      <c r="N34" s="15">
        <f>M34+ККЗ№2!N49-ККЗ№2!N13</f>
        <v>572.18000000000006</v>
      </c>
      <c r="O34" s="15">
        <f>N34+ККЗ№2!O49-ККЗ№2!O13</f>
        <v>446.18000000000006</v>
      </c>
      <c r="P34" s="15">
        <f>O34+P13-ККЗ№2!P13</f>
        <v>446.18000000000006</v>
      </c>
      <c r="Q34" s="15">
        <f>P34+Q13-ККЗ№2!Q13</f>
        <v>446.18000000000006</v>
      </c>
      <c r="R34" s="15">
        <f>Q34+ККЗ№2!P49-ККЗ№2!R13</f>
        <v>320.18000000000006</v>
      </c>
      <c r="S34" s="15">
        <f>R34+ККЗ№2!Q49-ККЗ№2!S13</f>
        <v>338.18000000000006</v>
      </c>
      <c r="T34" s="15">
        <f>S34+ККЗ№2!R49-ККЗ№2!T13</f>
        <v>482.18000000000006</v>
      </c>
      <c r="U34" s="15">
        <f>T34+ККЗ№2!S49-ККЗ№2!U13</f>
        <v>347.18000000000006</v>
      </c>
      <c r="V34" s="15">
        <f>U34+ККЗ№2!T49-ККЗ№2!V13</f>
        <v>509.18000000000006</v>
      </c>
      <c r="W34" s="15">
        <f>V34+ККЗ№2!U49-ККЗ№2!W13</f>
        <v>383.18000000000006</v>
      </c>
      <c r="X34" s="15">
        <f>W34+ККЗ№2!V49-ККЗ№2!X13</f>
        <v>356.18000000000006</v>
      </c>
    </row>
    <row r="35" spans="1:31" outlineLevel="1" x14ac:dyDescent="0.25">
      <c r="A35" s="20" t="s">
        <v>21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31" outlineLevel="1" x14ac:dyDescent="0.25">
      <c r="A36" s="19" t="s">
        <v>2</v>
      </c>
      <c r="B36" s="38">
        <v>85.4</v>
      </c>
      <c r="C36" s="15">
        <f>B36+ККЗ№2!C56-ККЗ№2!C15</f>
        <v>88.4</v>
      </c>
      <c r="D36" s="15">
        <f>C36+ККЗ№2!D56-ККЗ№2!D15</f>
        <v>42.400000000000006</v>
      </c>
      <c r="E36" s="15">
        <f>D36+ККЗ№2!E56-ККЗ№2!E15</f>
        <v>91.4</v>
      </c>
      <c r="F36" s="15">
        <f>E36+ККЗ№2!F56-ККЗ№2!F15</f>
        <v>68.400000000000006</v>
      </c>
      <c r="G36" s="15">
        <f>F36+ККЗ№2!G56-ККЗ№2!G15</f>
        <v>71.400000000000006</v>
      </c>
      <c r="H36" s="15">
        <f>G36+ККЗ№2!H56-ККЗ№2!H15</f>
        <v>48.400000000000006</v>
      </c>
      <c r="I36" s="15">
        <f>H36+ККЗ№2!I56-ККЗ№2!I15</f>
        <v>25.400000000000006</v>
      </c>
      <c r="J36" s="15">
        <f>I36+ККЗ№2!J56-ККЗ№2!J15</f>
        <v>28.400000000000006</v>
      </c>
      <c r="K36" s="15">
        <f>J36+ККЗ№2!K56-ККЗ№2!K15</f>
        <v>5.4000000000000057</v>
      </c>
      <c r="L36" s="15">
        <f>K36+ККЗ№2!L56-ККЗ№2!L15</f>
        <v>129.4</v>
      </c>
      <c r="M36" s="15">
        <f>L36+ККЗ№2!M56-ККЗ№2!M15</f>
        <v>109.4</v>
      </c>
      <c r="N36" s="15">
        <f>M36+ККЗ№2!N56-ККЗ№2!N15</f>
        <v>-4.5999999999999943</v>
      </c>
      <c r="O36" s="15">
        <f>N36+ККЗ№2!O56-ККЗ№2!O15</f>
        <v>-4.5999999999999943</v>
      </c>
      <c r="P36" s="15">
        <f>O36+ККЗ№2!P56-P15</f>
        <v>-4.5999999999999943</v>
      </c>
      <c r="Q36" s="15">
        <f>P36+ККЗ№2!Q56-Q15</f>
        <v>-4.5999999999999943</v>
      </c>
      <c r="R36" s="15">
        <f>Q36+ККЗ№2!R56-R15</f>
        <v>-4.5999999999999943</v>
      </c>
      <c r="S36" s="15">
        <f>R36+ККЗ№2!S56-S15</f>
        <v>67.400000000000006</v>
      </c>
      <c r="T36" s="15">
        <f>S36+ККЗ№2!T56-T15</f>
        <v>21.400000000000006</v>
      </c>
      <c r="U36" s="15">
        <f>T36+ККЗ№2!U56-U15</f>
        <v>21.400000000000006</v>
      </c>
      <c r="V36" s="15">
        <f>U36+ККЗ№2!V56-V15</f>
        <v>21.400000000000006</v>
      </c>
      <c r="W36" s="15">
        <f>V36+ККЗ№2!W56-W15</f>
        <v>93.4</v>
      </c>
      <c r="X36" s="15">
        <f>W36+ККЗ№2!X56-X15</f>
        <v>53.400000000000006</v>
      </c>
    </row>
    <row r="37" spans="1:31" outlineLevel="1" x14ac:dyDescent="0.25">
      <c r="A37" s="19" t="s">
        <v>3</v>
      </c>
      <c r="B37" s="38">
        <v>48.6</v>
      </c>
      <c r="C37" s="15">
        <f>B37+ККЗ№2!C57-ККЗ№2!C16</f>
        <v>2.6000000000000014</v>
      </c>
      <c r="D37" s="15">
        <f>C37+ККЗ№2!D57-ККЗ№2!D16</f>
        <v>5.5999999999999943</v>
      </c>
      <c r="E37" s="15">
        <f>D37+ККЗ№2!E57-ККЗ№2!E16</f>
        <v>31.599999999999994</v>
      </c>
      <c r="F37" s="15">
        <f>E37+ККЗ№2!F57-ККЗ№2!F16</f>
        <v>11.599999999999994</v>
      </c>
      <c r="G37" s="15">
        <f>F37+ККЗ№2!G57-ККЗ№2!G16</f>
        <v>-34.400000000000006</v>
      </c>
      <c r="H37" s="15">
        <f>G37+ККЗ№2!H57-ККЗ№2!H16</f>
        <v>-80.400000000000006</v>
      </c>
      <c r="I37" s="15">
        <f>H37+ККЗ№2!I57-ККЗ№2!I16</f>
        <v>-31.400000000000006</v>
      </c>
      <c r="J37" s="15">
        <f>I37+ККЗ№2!J57-ККЗ№2!J16</f>
        <v>17.599999999999994</v>
      </c>
      <c r="K37" s="15">
        <f>J37+ККЗ№2!K57-ККЗ№2!K16</f>
        <v>-28.400000000000006</v>
      </c>
      <c r="L37" s="15">
        <f>K37+ККЗ№2!L57-ККЗ№2!L16</f>
        <v>92.6</v>
      </c>
      <c r="M37" s="15">
        <f>L37+ККЗ№2!M57-ККЗ№2!M16</f>
        <v>46.599999999999994</v>
      </c>
      <c r="N37" s="15">
        <f>M37+ККЗ№2!N57-ККЗ№2!N16</f>
        <v>49.599999999999994</v>
      </c>
      <c r="O37" s="15">
        <f>N37+ККЗ№2!O57-ККЗ№2!O16</f>
        <v>75.599999999999994</v>
      </c>
      <c r="P37" s="15">
        <f>O37+ККЗ№2!P57-P16</f>
        <v>101.6</v>
      </c>
      <c r="Q37" s="15">
        <f>P37+ККЗ№2!Q57-Q16</f>
        <v>104.6</v>
      </c>
      <c r="R37" s="15">
        <f>Q37+ККЗ№2!R57-R16</f>
        <v>156.6</v>
      </c>
      <c r="S37" s="15">
        <f>R37+ККЗ№2!S57-S16</f>
        <v>113.6</v>
      </c>
      <c r="T37" s="15">
        <f>S37+ККЗ№2!T57-T16</f>
        <v>139.6</v>
      </c>
      <c r="U37" s="15">
        <f>T37+ККЗ№2!U57-U16</f>
        <v>47.599999999999994</v>
      </c>
      <c r="V37" s="15">
        <f>U37+ККЗ№2!V57-V16</f>
        <v>145.6</v>
      </c>
      <c r="W37" s="15">
        <f>V37+ККЗ№2!W57-W16</f>
        <v>30.599999999999994</v>
      </c>
      <c r="X37" s="15">
        <f>W37+ККЗ№2!X57-X16</f>
        <v>128.6</v>
      </c>
    </row>
    <row r="38" spans="1:31" outlineLevel="1" x14ac:dyDescent="0.25">
      <c r="A38" s="19" t="s">
        <v>4</v>
      </c>
      <c r="B38" s="38">
        <v>48.5</v>
      </c>
      <c r="C38" s="15">
        <f>B38+ККЗ№2!C58-ККЗ№2!C17</f>
        <v>74.5</v>
      </c>
      <c r="D38" s="15">
        <f>C38+ККЗ№2!D58-ККЗ№2!D17</f>
        <v>28.5</v>
      </c>
      <c r="E38" s="15">
        <f>D38+ККЗ№2!E58-ККЗ№2!E17</f>
        <v>31.5</v>
      </c>
      <c r="F38" s="15">
        <f>E38+ККЗ№2!F58-ККЗ№2!F17</f>
        <v>83.5</v>
      </c>
      <c r="G38" s="15">
        <f>F38+ККЗ№2!G58-ККЗ№2!G17</f>
        <v>63.5</v>
      </c>
      <c r="H38" s="15">
        <f>G38+ККЗ№2!H58-ККЗ№2!H17</f>
        <v>138.5</v>
      </c>
      <c r="I38" s="15">
        <f>H38+ККЗ№2!I58-ККЗ№2!I17</f>
        <v>92.5</v>
      </c>
      <c r="J38" s="15">
        <f>I38+ККЗ№2!J58-ККЗ№2!J17</f>
        <v>118.5</v>
      </c>
      <c r="K38" s="15">
        <f>J38+ККЗ№2!K58-ККЗ№2!K17</f>
        <v>121.5</v>
      </c>
      <c r="L38" s="15">
        <f>K38+ККЗ№2!L58-ККЗ№2!L17</f>
        <v>75.5</v>
      </c>
      <c r="M38" s="15">
        <f>L38+ККЗ№2!M58-ККЗ№2!M17</f>
        <v>55.5</v>
      </c>
      <c r="N38" s="15">
        <f>M38+ККЗ№2!N58-ККЗ№2!N17</f>
        <v>9.5</v>
      </c>
      <c r="O38" s="15">
        <f>N38+ККЗ№2!O58-ККЗ№2!O17</f>
        <v>38.5</v>
      </c>
      <c r="P38" s="15">
        <f>O38+ККЗ№2!P58-P17</f>
        <v>41.5</v>
      </c>
      <c r="Q38" s="15">
        <f>P38+ККЗ№2!Q58-Q17</f>
        <v>-27.5</v>
      </c>
      <c r="R38" s="15">
        <f>Q38+ККЗ№2!R58-R17</f>
        <v>24.5</v>
      </c>
      <c r="S38" s="15">
        <f>R38+ККЗ№2!S58-S17</f>
        <v>145.5</v>
      </c>
      <c r="T38" s="15">
        <f>S38+ККЗ№2!T58-T17</f>
        <v>53.5</v>
      </c>
      <c r="U38" s="15">
        <f>T38+ККЗ№2!U58-U17</f>
        <v>151.5</v>
      </c>
      <c r="V38" s="15">
        <f>U38+ККЗ№2!V58-V17</f>
        <v>105.5</v>
      </c>
      <c r="W38" s="15">
        <f>V38+ККЗ№2!W58-W17</f>
        <v>59.5</v>
      </c>
      <c r="X38" s="15">
        <f>W38+ККЗ№2!X58-X17</f>
        <v>85.5</v>
      </c>
    </row>
    <row r="39" spans="1:31" outlineLevel="1" x14ac:dyDescent="0.25">
      <c r="A39" s="19" t="s">
        <v>5</v>
      </c>
      <c r="B39" s="38">
        <v>109</v>
      </c>
      <c r="C39" s="15">
        <f>B39+ККЗ№2!C59-ККЗ№2!C18</f>
        <v>127</v>
      </c>
      <c r="D39" s="15">
        <f>C39+ККЗ№2!D59-ККЗ№2!D18</f>
        <v>73</v>
      </c>
      <c r="E39" s="15">
        <f>D39+ККЗ№2!E59-ККЗ№2!E18</f>
        <v>91</v>
      </c>
      <c r="F39" s="15">
        <f>E39+ККЗ№2!F59-ККЗ№2!F18</f>
        <v>77</v>
      </c>
      <c r="G39" s="15">
        <f>F39+ККЗ№2!G59-ККЗ№2!G18</f>
        <v>149</v>
      </c>
      <c r="H39" s="15">
        <f>G39+ККЗ№2!H59-ККЗ№2!H18</f>
        <v>126</v>
      </c>
      <c r="I39" s="15">
        <f>H39+ККЗ№2!I59-ККЗ№2!I18</f>
        <v>152</v>
      </c>
      <c r="J39" s="15">
        <f>I39+ККЗ№2!J59-ККЗ№2!J18</f>
        <v>106</v>
      </c>
      <c r="K39" s="15">
        <f>J39+ККЗ№2!K59-ККЗ№2!K18</f>
        <v>158</v>
      </c>
      <c r="L39" s="15">
        <f>K39+ККЗ№2!L59-ККЗ№2!L18</f>
        <v>164</v>
      </c>
      <c r="M39" s="15">
        <f>L39+ККЗ№2!M59-ККЗ№2!M18</f>
        <v>49</v>
      </c>
      <c r="N39" s="15">
        <f>M39+ККЗ№2!N59-ККЗ№2!N18</f>
        <v>29</v>
      </c>
      <c r="O39" s="15">
        <f>N39+ККЗ№2!O59-ККЗ№2!O18</f>
        <v>81</v>
      </c>
      <c r="P39" s="15">
        <f>O39+ККЗ№2!P59-P18</f>
        <v>84</v>
      </c>
      <c r="Q39" s="15">
        <f>P39+ККЗ№2!Q59-Q18</f>
        <v>87</v>
      </c>
      <c r="R39" s="15">
        <f>Q39+ККЗ№2!R59-R18</f>
        <v>113</v>
      </c>
      <c r="S39" s="15">
        <f>R39+ККЗ№2!S59-S18</f>
        <v>165</v>
      </c>
      <c r="T39" s="15">
        <f>S39+ККЗ№2!T59-T18</f>
        <v>119</v>
      </c>
      <c r="U39" s="15">
        <f>T39+ККЗ№2!U59-U18</f>
        <v>125</v>
      </c>
      <c r="V39" s="15">
        <f>U39+ККЗ№2!V59-V18</f>
        <v>128</v>
      </c>
      <c r="W39" s="15">
        <f>V39+ККЗ№2!W59-W18</f>
        <v>85</v>
      </c>
      <c r="X39" s="15">
        <f>W39+ККЗ№2!X59-X18</f>
        <v>65</v>
      </c>
    </row>
    <row r="40" spans="1:31" outlineLevel="1" x14ac:dyDescent="0.25">
      <c r="A40" s="19" t="s">
        <v>6</v>
      </c>
      <c r="B40" s="38">
        <v>7.7</v>
      </c>
      <c r="C40" s="15">
        <f>B40+ККЗ№2!C60-ККЗ№2!C19</f>
        <v>31.699999999999989</v>
      </c>
      <c r="D40" s="15">
        <f>C40+ККЗ№2!D60-ККЗ№2!D19</f>
        <v>55.699999999999989</v>
      </c>
      <c r="E40" s="15">
        <f>D40+ККЗ№2!E60-ККЗ№2!E19</f>
        <v>99.699999999999989</v>
      </c>
      <c r="F40" s="15">
        <f>E40+ККЗ№2!F60-ККЗ№2!F19</f>
        <v>123.69999999999999</v>
      </c>
      <c r="G40" s="15">
        <f>F40+ККЗ№2!G60-ККЗ№2!G19</f>
        <v>101.69999999999999</v>
      </c>
      <c r="H40" s="15">
        <f>G40+ККЗ№2!H60-ККЗ№2!H19</f>
        <v>151.69999999999999</v>
      </c>
      <c r="I40" s="15">
        <f>H40+ККЗ№2!I60-ККЗ№2!I19</f>
        <v>129.69999999999999</v>
      </c>
      <c r="J40" s="15">
        <f>I40+ККЗ№2!J60-ККЗ№2!J19</f>
        <v>55.699999999999989</v>
      </c>
      <c r="K40" s="15">
        <f>J40+ККЗ№2!K60-ККЗ№2!K19</f>
        <v>73.699999999999989</v>
      </c>
      <c r="L40" s="15">
        <f>K40+ККЗ№2!L60-ККЗ№2!L19</f>
        <v>131.69999999999999</v>
      </c>
      <c r="M40" s="15">
        <f>L40+ККЗ№2!M60-ККЗ№2!M19</f>
        <v>62.699999999999989</v>
      </c>
      <c r="N40" s="15">
        <f>M40+ККЗ№2!N60-ККЗ№2!N19</f>
        <v>160.69999999999999</v>
      </c>
      <c r="O40" s="15">
        <f>N40+ККЗ№2!O60-ККЗ№2!O19</f>
        <v>186.7</v>
      </c>
      <c r="P40" s="15">
        <f>O40+ККЗ№2!P60-P19</f>
        <v>166.7</v>
      </c>
      <c r="Q40" s="15">
        <f>P40+ККЗ№2!Q60-Q19</f>
        <v>267.7</v>
      </c>
      <c r="R40" s="15">
        <f>Q40+ККЗ№2!R60-R19</f>
        <v>198.7</v>
      </c>
      <c r="S40" s="15">
        <f>R40+ККЗ№2!S60-S19</f>
        <v>129.69999999999999</v>
      </c>
      <c r="T40" s="15">
        <f>S40+ККЗ№2!T60-T19</f>
        <v>204.7</v>
      </c>
      <c r="U40" s="15">
        <f>T40+ККЗ№2!U60-U19</f>
        <v>181.7</v>
      </c>
      <c r="V40" s="15">
        <f>U40+ККЗ№2!V60-V19</f>
        <v>279.7</v>
      </c>
      <c r="W40" s="15">
        <f>V40+ККЗ№2!W60-W19</f>
        <v>210.7</v>
      </c>
      <c r="X40" s="15">
        <f>W40+ККЗ№2!X60-X19</f>
        <v>164.7</v>
      </c>
    </row>
    <row r="41" spans="1:31" outlineLevel="1" x14ac:dyDescent="0.25">
      <c r="A41" s="19" t="s">
        <v>7</v>
      </c>
      <c r="B41" s="38">
        <v>9.1</v>
      </c>
      <c r="C41" s="15">
        <f>B41+ККЗ№2!C61-ККЗ№2!C20</f>
        <v>21.099999999999994</v>
      </c>
      <c r="D41" s="15">
        <f>C41+ККЗ№2!D61-ККЗ№2!D20</f>
        <v>33.099999999999994</v>
      </c>
      <c r="E41" s="15">
        <f>D41+ККЗ№2!E61-ККЗ№2!E20</f>
        <v>25.099999999999994</v>
      </c>
      <c r="F41" s="15">
        <f>E41+ККЗ№2!F61-ККЗ№2!F20</f>
        <v>-2.9000000000000057</v>
      </c>
      <c r="G41" s="15">
        <f>F41+ККЗ№2!G61-ККЗ№2!G20</f>
        <v>21.099999999999994</v>
      </c>
      <c r="H41" s="15">
        <f>G41+ККЗ№2!H61-ККЗ№2!H20</f>
        <v>65.099999999999994</v>
      </c>
      <c r="I41" s="15">
        <f>H41+ККЗ№2!I61-ККЗ№2!I20</f>
        <v>129.1</v>
      </c>
      <c r="J41" s="15">
        <f>I41+ККЗ№2!J61-ККЗ№2!J20</f>
        <v>141.1</v>
      </c>
      <c r="K41" s="15">
        <f>J41+ККЗ№2!K61-ККЗ№2!K20</f>
        <v>101.1</v>
      </c>
      <c r="L41" s="15">
        <f>K41+ККЗ№2!L61-ККЗ№2!L20</f>
        <v>93.1</v>
      </c>
      <c r="M41" s="15">
        <f>L41+ККЗ№2!M61-ККЗ№2!M20</f>
        <v>117.1</v>
      </c>
      <c r="N41" s="15">
        <f>M41+ККЗ№2!N61-ККЗ№2!N20</f>
        <v>43.099999999999994</v>
      </c>
      <c r="O41" s="15">
        <f>N41+ККЗ№2!O61-ККЗ№2!O20</f>
        <v>-10.900000000000006</v>
      </c>
      <c r="P41" s="15">
        <f>O41+ККЗ№2!P61-P20</f>
        <v>47.099999999999994</v>
      </c>
      <c r="Q41" s="15">
        <f>P41+ККЗ№2!Q61-Q20</f>
        <v>73.099999999999994</v>
      </c>
      <c r="R41" s="15">
        <f>Q41+ККЗ№2!R61-R20</f>
        <v>50.099999999999994</v>
      </c>
      <c r="S41" s="15">
        <f>R41+ККЗ№2!S61-S20</f>
        <v>125.1</v>
      </c>
      <c r="T41" s="15">
        <f>S41+ККЗ№2!T61-T20</f>
        <v>33.099999999999994</v>
      </c>
      <c r="U41" s="15">
        <f>T41+ККЗ№2!U61-U20</f>
        <v>85.1</v>
      </c>
      <c r="V41" s="15">
        <f>U41+ККЗ№2!V61-V20</f>
        <v>137.1</v>
      </c>
      <c r="W41" s="15">
        <f>V41+ККЗ№2!W61-W20</f>
        <v>117.1</v>
      </c>
      <c r="X41" s="15">
        <f>W41+ККЗ№2!X61-X20</f>
        <v>192.10000000000002</v>
      </c>
    </row>
    <row r="42" spans="1:31" outlineLevel="1" x14ac:dyDescent="0.25">
      <c r="A42" s="19" t="s">
        <v>8</v>
      </c>
      <c r="B42" s="38">
        <v>6.9</v>
      </c>
      <c r="C42" s="15">
        <f>B42+ККЗ№2!C62-ККЗ№2!C21</f>
        <v>50.900000000000006</v>
      </c>
      <c r="D42" s="15">
        <f>C42+ККЗ№2!D62-ККЗ№2!D21</f>
        <v>74.900000000000006</v>
      </c>
      <c r="E42" s="15">
        <f>D42+ККЗ№2!E62-ККЗ№2!E21</f>
        <v>-25.099999999999994</v>
      </c>
      <c r="F42" s="15">
        <f>E42+ККЗ№2!F62-ККЗ№2!F21</f>
        <v>18.900000000000006</v>
      </c>
      <c r="G42" s="15">
        <f>F42+ККЗ№2!G62-ККЗ№2!G21</f>
        <v>62.900000000000006</v>
      </c>
      <c r="H42" s="15">
        <f>G42+ККЗ№2!H62-ККЗ№2!H21</f>
        <v>-37.099999999999994</v>
      </c>
      <c r="I42" s="15">
        <f>H42+ККЗ№2!I62-ККЗ№2!I21</f>
        <v>78.900000000000006</v>
      </c>
      <c r="J42" s="15">
        <f>I42+ККЗ№2!J62-ККЗ№2!J21</f>
        <v>122.9</v>
      </c>
      <c r="K42" s="15">
        <f>J42+ККЗ№2!K62-ККЗ№2!K21</f>
        <v>146.89999999999998</v>
      </c>
      <c r="L42" s="15">
        <f>K42+ККЗ№2!L62-ККЗ№2!L21</f>
        <v>190.89999999999998</v>
      </c>
      <c r="M42" s="15">
        <f>L42+ККЗ№2!M62-ККЗ№2!M21</f>
        <v>130.89999999999998</v>
      </c>
      <c r="N42" s="15">
        <f>M42+ККЗ№2!N62-ККЗ№2!N21</f>
        <v>142.89999999999998</v>
      </c>
      <c r="O42" s="15">
        <f>N42+ККЗ№2!O62-ККЗ№2!O21</f>
        <v>226.89999999999998</v>
      </c>
      <c r="P42" s="15">
        <f>O42+ККЗ№2!P62-P21</f>
        <v>218.89999999999998</v>
      </c>
      <c r="Q42" s="15">
        <f>P42+ККЗ№2!Q62-Q21</f>
        <v>170.89999999999998</v>
      </c>
      <c r="R42" s="15">
        <f>Q42+ККЗ№2!R62-R21</f>
        <v>168.89999999999998</v>
      </c>
      <c r="S42" s="15">
        <f>R42+ККЗ№2!S62-S21</f>
        <v>186.89999999999998</v>
      </c>
      <c r="T42" s="15">
        <f>S42+ККЗ№2!T62-T21</f>
        <v>172.89999999999998</v>
      </c>
      <c r="U42" s="15">
        <f>T42+ККЗ№2!U62-U21</f>
        <v>250.89999999999998</v>
      </c>
      <c r="V42" s="15">
        <f>U42+ККЗ№2!V62-V21</f>
        <v>253.89999999999998</v>
      </c>
      <c r="W42" s="15">
        <f>V42+ККЗ№2!W62-W21</f>
        <v>207.89999999999998</v>
      </c>
      <c r="X42" s="15">
        <f>W42+ККЗ№2!X62-X21</f>
        <v>305.89999999999998</v>
      </c>
    </row>
    <row r="43" spans="1:31" outlineLevel="1" x14ac:dyDescent="0.25">
      <c r="A43" s="19" t="s">
        <v>29</v>
      </c>
      <c r="B43" s="22">
        <f>SUM(B36:B42)</f>
        <v>315.2</v>
      </c>
      <c r="C43" s="15">
        <f>B43+ККЗ№2!C55-ККЗ№2!C22</f>
        <v>396.20000000000005</v>
      </c>
      <c r="D43" s="15">
        <f>C43+ККЗ№2!D55-ККЗ№2!D22</f>
        <v>313.20000000000005</v>
      </c>
      <c r="E43" s="15">
        <f>D43+ККЗ№2!E55-ККЗ№2!E22</f>
        <v>345.20000000000005</v>
      </c>
      <c r="F43" s="15">
        <f>E43+ККЗ№2!F55-ККЗ№2!F22</f>
        <v>380.20000000000005</v>
      </c>
      <c r="G43" s="15">
        <f>F43+ККЗ№2!G55-ККЗ№2!G22</f>
        <v>435.20000000000005</v>
      </c>
      <c r="H43" s="15">
        <f>G43+ККЗ№2!H55-ККЗ№2!H22</f>
        <v>412.20000000000005</v>
      </c>
      <c r="I43" s="15">
        <f>H43+ККЗ№2!I55-ККЗ№2!I22</f>
        <v>576.20000000000005</v>
      </c>
      <c r="J43" s="15">
        <f>I43+ККЗ№2!J55-ККЗ№2!J22</f>
        <v>590.20000000000005</v>
      </c>
      <c r="K43" s="15">
        <f>J43+ККЗ№2!K55-ККЗ№2!K22</f>
        <v>578.20000000000005</v>
      </c>
      <c r="L43" s="15">
        <f>K43+ККЗ№2!L55-ККЗ№2!L22</f>
        <v>877.2</v>
      </c>
      <c r="M43" s="15">
        <f>L43+ККЗ№2!M55-ККЗ№2!M22</f>
        <v>571.20000000000005</v>
      </c>
      <c r="N43" s="15">
        <f>M43+ККЗ№2!N55-ККЗ№2!N22</f>
        <v>430.20000000000005</v>
      </c>
      <c r="O43" s="15">
        <f>N43+ККЗ№2!O55-ККЗ№2!O22</f>
        <v>593.20000000000005</v>
      </c>
      <c r="P43" s="15">
        <f>O43+ККЗ№2!P55-P22</f>
        <v>655.20000000000005</v>
      </c>
      <c r="Q43" s="15">
        <f>P43+ККЗ№2!Q55-Q22</f>
        <v>671.2</v>
      </c>
      <c r="R43" s="15">
        <f>Q43+ККЗ№2!R55-R22</f>
        <v>707.2</v>
      </c>
      <c r="S43" s="15">
        <f>R43+ККЗ№2!S55-S22</f>
        <v>933.2</v>
      </c>
      <c r="T43" s="15">
        <f>S43+ККЗ№2!T55-T22</f>
        <v>744.2</v>
      </c>
      <c r="U43" s="15">
        <f>T43+ККЗ№2!U55-U22</f>
        <v>863.2</v>
      </c>
      <c r="V43" s="15">
        <f>U43+ККЗ№2!V55-V22</f>
        <v>1071.2</v>
      </c>
      <c r="W43" s="15">
        <f>V43+ККЗ№2!W55-W22</f>
        <v>804.2</v>
      </c>
      <c r="X43" s="15">
        <f>W43+ККЗ№2!X55-X22</f>
        <v>995.2</v>
      </c>
    </row>
    <row r="44" spans="1:31" outlineLevel="1" x14ac:dyDescent="0.25"/>
    <row r="45" spans="1:31" outlineLevel="1" x14ac:dyDescent="0.25">
      <c r="A45" s="14" t="s">
        <v>30</v>
      </c>
      <c r="B45" s="15">
        <f t="shared" ref="B45:X45" si="4">B34+B43</f>
        <v>347.38</v>
      </c>
      <c r="C45" s="15">
        <f t="shared" si="4"/>
        <v>473.38000000000005</v>
      </c>
      <c r="D45" s="15">
        <f t="shared" si="4"/>
        <v>606.38000000000011</v>
      </c>
      <c r="E45" s="15">
        <f t="shared" si="4"/>
        <v>656.38000000000011</v>
      </c>
      <c r="F45" s="15">
        <f t="shared" si="4"/>
        <v>565.38000000000011</v>
      </c>
      <c r="G45" s="15">
        <f t="shared" si="4"/>
        <v>656.38000000000011</v>
      </c>
      <c r="H45" s="15">
        <f t="shared" si="4"/>
        <v>723.38000000000011</v>
      </c>
      <c r="I45" s="15">
        <f t="shared" si="4"/>
        <v>617.38000000000011</v>
      </c>
      <c r="J45" s="15">
        <f t="shared" si="4"/>
        <v>784.38000000000011</v>
      </c>
      <c r="K45" s="15">
        <f t="shared" si="4"/>
        <v>862.38000000000011</v>
      </c>
      <c r="L45" s="15">
        <f t="shared" si="4"/>
        <v>891.38000000000011</v>
      </c>
      <c r="M45" s="15">
        <f t="shared" si="4"/>
        <v>873.38000000000011</v>
      </c>
      <c r="N45" s="15">
        <f t="shared" si="4"/>
        <v>1002.3800000000001</v>
      </c>
      <c r="O45" s="15">
        <f t="shared" si="4"/>
        <v>1039.3800000000001</v>
      </c>
      <c r="P45" s="15">
        <f t="shared" si="4"/>
        <v>1101.3800000000001</v>
      </c>
      <c r="Q45" s="15">
        <f t="shared" si="4"/>
        <v>1117.3800000000001</v>
      </c>
      <c r="R45" s="15">
        <f t="shared" si="4"/>
        <v>1027.3800000000001</v>
      </c>
      <c r="S45" s="15">
        <f t="shared" si="4"/>
        <v>1271.3800000000001</v>
      </c>
      <c r="T45" s="15">
        <f t="shared" si="4"/>
        <v>1226.3800000000001</v>
      </c>
      <c r="U45" s="15">
        <f t="shared" si="4"/>
        <v>1210.3800000000001</v>
      </c>
      <c r="V45" s="15">
        <f t="shared" si="4"/>
        <v>1580.38</v>
      </c>
      <c r="W45" s="15">
        <f t="shared" si="4"/>
        <v>1187.3800000000001</v>
      </c>
      <c r="X45" s="15">
        <f t="shared" si="4"/>
        <v>1351.38</v>
      </c>
    </row>
    <row r="46" spans="1:31" x14ac:dyDescent="0.25">
      <c r="A46" s="25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31" ht="15.6" x14ac:dyDescent="0.3">
      <c r="A47" s="86" t="s">
        <v>79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1:31" ht="13.8" x14ac:dyDescent="0.3">
      <c r="A48" s="51" t="s">
        <v>80</v>
      </c>
      <c r="B48" s="53">
        <v>7</v>
      </c>
      <c r="C48" s="54">
        <v>8</v>
      </c>
      <c r="D48" s="54">
        <v>9</v>
      </c>
      <c r="E48" s="54">
        <v>10</v>
      </c>
      <c r="F48" s="54">
        <v>11</v>
      </c>
      <c r="G48" s="54">
        <v>12</v>
      </c>
      <c r="H48" s="54">
        <v>13</v>
      </c>
      <c r="I48" s="53" t="s">
        <v>81</v>
      </c>
      <c r="J48" s="54">
        <v>15</v>
      </c>
      <c r="K48" s="54">
        <v>16</v>
      </c>
      <c r="L48" s="54">
        <v>17</v>
      </c>
      <c r="M48" s="54">
        <v>18</v>
      </c>
      <c r="N48" s="54">
        <v>19</v>
      </c>
      <c r="O48" s="54">
        <v>20</v>
      </c>
      <c r="P48" s="53" t="s">
        <v>82</v>
      </c>
      <c r="Q48" s="54">
        <v>22</v>
      </c>
      <c r="R48" s="54">
        <v>23</v>
      </c>
      <c r="S48" s="54">
        <v>24</v>
      </c>
      <c r="T48" s="54">
        <v>25</v>
      </c>
      <c r="U48" s="54">
        <v>26</v>
      </c>
      <c r="V48" s="54">
        <v>27</v>
      </c>
      <c r="W48" s="53" t="s">
        <v>83</v>
      </c>
      <c r="X48" s="54">
        <v>29</v>
      </c>
      <c r="Y48" s="33"/>
      <c r="Z48" s="33"/>
      <c r="AA48" s="33"/>
      <c r="AB48" s="33"/>
      <c r="AC48" s="33"/>
      <c r="AD48" s="33"/>
      <c r="AE48" s="33"/>
    </row>
    <row r="49" spans="1:31" s="69" customFormat="1" ht="13.8" x14ac:dyDescent="0.3">
      <c r="A49" s="67" t="s">
        <v>58</v>
      </c>
      <c r="B49" s="11">
        <f t="shared" ref="B49:X49" si="5">SUM(B50:B54)</f>
        <v>144</v>
      </c>
      <c r="C49" s="11">
        <f t="shared" si="5"/>
        <v>288</v>
      </c>
      <c r="D49" s="11">
        <f t="shared" si="5"/>
        <v>432</v>
      </c>
      <c r="E49" s="11">
        <f t="shared" si="5"/>
        <v>288</v>
      </c>
      <c r="F49" s="11">
        <f t="shared" si="5"/>
        <v>144</v>
      </c>
      <c r="G49" s="11">
        <f t="shared" si="5"/>
        <v>144</v>
      </c>
      <c r="H49" s="11">
        <f t="shared" si="5"/>
        <v>360</v>
      </c>
      <c r="I49" s="11">
        <f t="shared" si="5"/>
        <v>0</v>
      </c>
      <c r="J49" s="11">
        <f t="shared" si="5"/>
        <v>288</v>
      </c>
      <c r="K49" s="11">
        <f t="shared" si="5"/>
        <v>360</v>
      </c>
      <c r="L49" s="11">
        <f t="shared" si="5"/>
        <v>0</v>
      </c>
      <c r="M49" s="11">
        <f t="shared" si="5"/>
        <v>288</v>
      </c>
      <c r="N49" s="11">
        <f t="shared" si="5"/>
        <v>432</v>
      </c>
      <c r="O49" s="11">
        <f t="shared" si="5"/>
        <v>144</v>
      </c>
      <c r="P49" s="11">
        <f t="shared" si="5"/>
        <v>144</v>
      </c>
      <c r="Q49" s="11">
        <f t="shared" si="5"/>
        <v>288</v>
      </c>
      <c r="R49" s="11">
        <f t="shared" si="5"/>
        <v>144</v>
      </c>
      <c r="S49" s="11">
        <f t="shared" si="5"/>
        <v>0</v>
      </c>
      <c r="T49" s="11">
        <f t="shared" si="5"/>
        <v>432</v>
      </c>
      <c r="U49" s="11">
        <f t="shared" si="5"/>
        <v>144</v>
      </c>
      <c r="V49" s="11">
        <f t="shared" si="5"/>
        <v>216</v>
      </c>
      <c r="W49" s="11">
        <f t="shared" si="5"/>
        <v>216</v>
      </c>
      <c r="X49" s="11">
        <f t="shared" si="5"/>
        <v>216</v>
      </c>
      <c r="Y49" s="68"/>
      <c r="Z49" s="68"/>
      <c r="AA49" s="68"/>
      <c r="AB49" s="68"/>
      <c r="AC49" s="68"/>
      <c r="AD49" s="68"/>
      <c r="AE49" s="68"/>
    </row>
    <row r="50" spans="1:31" ht="35.25" customHeight="1" x14ac:dyDescent="0.25">
      <c r="A50" s="14" t="s">
        <v>2</v>
      </c>
      <c r="B50" s="55"/>
      <c r="C50" s="55"/>
      <c r="D50" s="55">
        <v>72</v>
      </c>
      <c r="E50" s="55"/>
      <c r="F50" s="55"/>
      <c r="G50" s="55">
        <v>72</v>
      </c>
      <c r="H50" s="56"/>
      <c r="I50" s="56"/>
      <c r="J50" s="55"/>
      <c r="K50" s="55"/>
      <c r="L50" s="55"/>
      <c r="M50" s="55"/>
      <c r="N50" s="55">
        <v>72</v>
      </c>
      <c r="O50" s="55"/>
      <c r="P50" s="57"/>
      <c r="Q50" s="55">
        <v>72</v>
      </c>
      <c r="R50" s="55"/>
      <c r="S50" s="55"/>
      <c r="T50" s="55"/>
      <c r="U50" s="55"/>
      <c r="V50" s="55"/>
      <c r="W50" s="55"/>
      <c r="X50" s="55"/>
    </row>
    <row r="51" spans="1:31" x14ac:dyDescent="0.25">
      <c r="A51" s="14" t="s">
        <v>3</v>
      </c>
      <c r="B51" s="15"/>
      <c r="C51" s="15"/>
      <c r="D51" s="15"/>
      <c r="E51" s="15">
        <v>72</v>
      </c>
      <c r="F51" s="15"/>
      <c r="G51" s="15"/>
      <c r="H51" s="21">
        <v>72</v>
      </c>
      <c r="I51" s="21"/>
      <c r="J51" s="15">
        <v>72</v>
      </c>
      <c r="K51" s="15"/>
      <c r="L51" s="15"/>
      <c r="M51" s="15">
        <v>144</v>
      </c>
      <c r="N51" s="15"/>
      <c r="O51" s="15"/>
      <c r="P51" s="24"/>
      <c r="Q51" s="24"/>
      <c r="R51" s="15"/>
      <c r="S51" s="15"/>
      <c r="T51" s="15">
        <v>144</v>
      </c>
      <c r="U51" s="15"/>
      <c r="V51" s="15"/>
      <c r="W51" s="15">
        <v>144</v>
      </c>
      <c r="X51" s="15"/>
    </row>
    <row r="52" spans="1:31" ht="26.4" x14ac:dyDescent="0.25">
      <c r="A52" s="62" t="s">
        <v>66</v>
      </c>
      <c r="B52" s="15"/>
      <c r="C52" s="15">
        <v>144</v>
      </c>
      <c r="D52" s="15">
        <v>144</v>
      </c>
      <c r="E52" s="15"/>
      <c r="F52" s="15">
        <v>144</v>
      </c>
      <c r="G52" s="15"/>
      <c r="H52" s="15">
        <v>144</v>
      </c>
      <c r="I52" s="15"/>
      <c r="J52" s="15"/>
      <c r="K52" s="15">
        <f>72+144</f>
        <v>216</v>
      </c>
      <c r="L52" s="15"/>
      <c r="M52" s="15"/>
      <c r="N52" s="15">
        <v>144</v>
      </c>
      <c r="O52" s="15"/>
      <c r="P52" s="15">
        <v>144</v>
      </c>
      <c r="Q52" s="15"/>
      <c r="R52" s="15">
        <v>144</v>
      </c>
      <c r="S52" s="15"/>
      <c r="T52" s="15">
        <v>144</v>
      </c>
      <c r="U52" s="15">
        <v>144</v>
      </c>
      <c r="V52" s="15"/>
      <c r="W52" s="15"/>
      <c r="X52" s="15"/>
    </row>
    <row r="53" spans="1:31" ht="26.4" x14ac:dyDescent="0.25">
      <c r="A53" s="62" t="s">
        <v>68</v>
      </c>
      <c r="B53" s="15">
        <v>144</v>
      </c>
      <c r="C53" s="15"/>
      <c r="D53" s="15">
        <f>144+72</f>
        <v>216</v>
      </c>
      <c r="E53" s="15">
        <f>144+72</f>
        <v>216</v>
      </c>
      <c r="F53" s="15"/>
      <c r="G53" s="15"/>
      <c r="H53" s="15">
        <v>144</v>
      </c>
      <c r="I53" s="15"/>
      <c r="J53" s="15">
        <v>144</v>
      </c>
      <c r="K53" s="15">
        <v>144</v>
      </c>
      <c r="L53" s="15"/>
      <c r="M53" s="15">
        <v>144</v>
      </c>
      <c r="N53" s="15">
        <f>72+144</f>
        <v>216</v>
      </c>
      <c r="O53" s="15">
        <v>144</v>
      </c>
      <c r="P53" s="15"/>
      <c r="Q53" s="15">
        <f>144+72</f>
        <v>216</v>
      </c>
      <c r="R53" s="15"/>
      <c r="S53" s="15"/>
      <c r="T53" s="15">
        <v>144</v>
      </c>
      <c r="U53" s="15"/>
      <c r="V53" s="15"/>
      <c r="W53" s="15">
        <v>72</v>
      </c>
      <c r="X53" s="15">
        <v>216</v>
      </c>
    </row>
    <row r="54" spans="1:31" ht="26.4" x14ac:dyDescent="0.25">
      <c r="A54" s="62" t="s">
        <v>67</v>
      </c>
      <c r="B54" s="15"/>
      <c r="C54" s="15">
        <v>144</v>
      </c>
      <c r="D54" s="15"/>
      <c r="E54" s="15"/>
      <c r="F54" s="15"/>
      <c r="G54" s="15">
        <v>72</v>
      </c>
      <c r="H54" s="15"/>
      <c r="I54" s="15"/>
      <c r="J54" s="15">
        <v>72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>
        <v>216</v>
      </c>
      <c r="W54" s="15"/>
      <c r="X54" s="15"/>
    </row>
    <row r="55" spans="1:31" s="69" customFormat="1" x14ac:dyDescent="0.25">
      <c r="A55" s="70" t="s">
        <v>59</v>
      </c>
      <c r="B55" s="11">
        <f t="shared" ref="B55:X55" si="6">SUM(B56:B62)</f>
        <v>648</v>
      </c>
      <c r="C55" s="11">
        <f t="shared" si="6"/>
        <v>648</v>
      </c>
      <c r="D55" s="11">
        <f t="shared" si="6"/>
        <v>504</v>
      </c>
      <c r="E55" s="11">
        <f t="shared" si="6"/>
        <v>576</v>
      </c>
      <c r="F55" s="11">
        <f t="shared" si="6"/>
        <v>648</v>
      </c>
      <c r="G55" s="11">
        <f t="shared" si="6"/>
        <v>648</v>
      </c>
      <c r="H55" s="11">
        <f t="shared" si="6"/>
        <v>504</v>
      </c>
      <c r="I55" s="11">
        <f t="shared" si="6"/>
        <v>648</v>
      </c>
      <c r="J55" s="11">
        <f t="shared" si="6"/>
        <v>504</v>
      </c>
      <c r="K55" s="11">
        <f t="shared" si="6"/>
        <v>504</v>
      </c>
      <c r="L55" s="11">
        <f t="shared" si="6"/>
        <v>792</v>
      </c>
      <c r="M55" s="11">
        <f t="shared" si="6"/>
        <v>216</v>
      </c>
      <c r="N55" s="11">
        <f t="shared" si="6"/>
        <v>432</v>
      </c>
      <c r="O55" s="11">
        <f t="shared" si="6"/>
        <v>648</v>
      </c>
      <c r="P55" s="11">
        <f t="shared" si="6"/>
        <v>504</v>
      </c>
      <c r="Q55" s="11">
        <f t="shared" si="6"/>
        <v>504</v>
      </c>
      <c r="R55" s="11">
        <f t="shared" si="6"/>
        <v>504</v>
      </c>
      <c r="S55" s="11">
        <f t="shared" si="6"/>
        <v>720</v>
      </c>
      <c r="T55" s="11">
        <f t="shared" si="6"/>
        <v>288</v>
      </c>
      <c r="U55" s="11">
        <f t="shared" si="6"/>
        <v>576</v>
      </c>
      <c r="V55" s="11">
        <f t="shared" si="6"/>
        <v>576</v>
      </c>
      <c r="W55" s="11">
        <f t="shared" si="6"/>
        <v>216</v>
      </c>
      <c r="X55" s="11">
        <f t="shared" si="6"/>
        <v>576</v>
      </c>
    </row>
    <row r="56" spans="1:31" x14ac:dyDescent="0.25">
      <c r="A56" s="14" t="s">
        <v>2</v>
      </c>
      <c r="B56" s="15"/>
      <c r="C56" s="15">
        <v>72</v>
      </c>
      <c r="D56" s="15"/>
      <c r="E56" s="15">
        <v>72</v>
      </c>
      <c r="F56" s="21"/>
      <c r="G56" s="21">
        <v>72</v>
      </c>
      <c r="H56" s="15"/>
      <c r="I56" s="15"/>
      <c r="J56" s="15">
        <v>72</v>
      </c>
      <c r="K56" s="15"/>
      <c r="L56" s="15">
        <v>144</v>
      </c>
      <c r="M56" s="15"/>
      <c r="N56" s="15"/>
      <c r="O56" s="15"/>
      <c r="P56" s="15"/>
      <c r="Q56" s="15"/>
      <c r="R56" s="15"/>
      <c r="S56" s="15">
        <v>72</v>
      </c>
      <c r="T56" s="15"/>
      <c r="U56" s="15"/>
      <c r="V56" s="15"/>
      <c r="W56" s="15">
        <v>72</v>
      </c>
      <c r="X56" s="15"/>
    </row>
    <row r="57" spans="1:31" ht="13.8" x14ac:dyDescent="0.25">
      <c r="A57" s="14" t="s">
        <v>3</v>
      </c>
      <c r="B57" s="15">
        <v>144</v>
      </c>
      <c r="C57" s="15"/>
      <c r="D57" s="15">
        <v>72</v>
      </c>
      <c r="E57" s="15">
        <v>72</v>
      </c>
      <c r="F57" s="21">
        <v>72</v>
      </c>
      <c r="G57" s="21"/>
      <c r="H57" s="15"/>
      <c r="I57" s="15">
        <v>72</v>
      </c>
      <c r="J57" s="15">
        <v>72</v>
      </c>
      <c r="K57" s="15"/>
      <c r="L57" s="15">
        <v>144</v>
      </c>
      <c r="M57" s="15"/>
      <c r="N57" s="15">
        <v>72</v>
      </c>
      <c r="O57" s="15">
        <v>72</v>
      </c>
      <c r="P57" s="15">
        <v>72</v>
      </c>
      <c r="Q57" s="15">
        <v>72</v>
      </c>
      <c r="R57" s="15">
        <v>144</v>
      </c>
      <c r="S57" s="15">
        <v>72</v>
      </c>
      <c r="T57" s="15">
        <v>72</v>
      </c>
      <c r="U57" s="15"/>
      <c r="V57" s="15">
        <v>144</v>
      </c>
      <c r="W57" s="15"/>
      <c r="X57" s="15">
        <v>144</v>
      </c>
      <c r="Y57" s="34"/>
      <c r="Z57" s="34"/>
      <c r="AA57" s="34"/>
      <c r="AB57" s="34"/>
      <c r="AC57" s="34"/>
      <c r="AD57" s="34"/>
      <c r="AE57" s="34"/>
    </row>
    <row r="58" spans="1:31" x14ac:dyDescent="0.25">
      <c r="A58" s="14" t="s">
        <v>4</v>
      </c>
      <c r="B58" s="15">
        <v>72</v>
      </c>
      <c r="C58" s="15">
        <v>72</v>
      </c>
      <c r="D58" s="15"/>
      <c r="E58" s="15">
        <v>72</v>
      </c>
      <c r="F58" s="15">
        <v>144</v>
      </c>
      <c r="G58" s="15">
        <v>72</v>
      </c>
      <c r="H58" s="15">
        <v>144</v>
      </c>
      <c r="I58" s="15"/>
      <c r="J58" s="15">
        <v>72</v>
      </c>
      <c r="K58" s="15">
        <v>72</v>
      </c>
      <c r="L58" s="15"/>
      <c r="M58" s="15">
        <v>72</v>
      </c>
      <c r="N58" s="15"/>
      <c r="O58" s="15">
        <v>144</v>
      </c>
      <c r="P58" s="15">
        <v>72</v>
      </c>
      <c r="Q58" s="15"/>
      <c r="R58" s="15">
        <v>144</v>
      </c>
      <c r="S58" s="15">
        <v>144</v>
      </c>
      <c r="T58" s="15"/>
      <c r="U58" s="15">
        <v>144</v>
      </c>
      <c r="V58" s="15"/>
      <c r="W58" s="15"/>
      <c r="X58" s="15">
        <v>72</v>
      </c>
    </row>
    <row r="59" spans="1:31" x14ac:dyDescent="0.25">
      <c r="A59" s="14" t="s">
        <v>5</v>
      </c>
      <c r="B59" s="15">
        <v>144</v>
      </c>
      <c r="C59" s="15">
        <v>144</v>
      </c>
      <c r="D59" s="15">
        <v>72</v>
      </c>
      <c r="E59" s="15">
        <v>144</v>
      </c>
      <c r="F59" s="15">
        <v>72</v>
      </c>
      <c r="G59" s="15">
        <v>72</v>
      </c>
      <c r="H59" s="15"/>
      <c r="I59" s="15">
        <v>72</v>
      </c>
      <c r="J59" s="15"/>
      <c r="K59" s="15">
        <v>144</v>
      </c>
      <c r="L59" s="15">
        <v>144</v>
      </c>
      <c r="M59" s="15"/>
      <c r="N59" s="15">
        <v>72</v>
      </c>
      <c r="O59" s="15">
        <v>144</v>
      </c>
      <c r="P59" s="15">
        <v>72</v>
      </c>
      <c r="Q59" s="15">
        <v>72</v>
      </c>
      <c r="R59" s="15">
        <v>72</v>
      </c>
      <c r="S59" s="15">
        <v>144</v>
      </c>
      <c r="T59" s="15"/>
      <c r="U59" s="15">
        <v>144</v>
      </c>
      <c r="V59" s="15">
        <v>72</v>
      </c>
      <c r="W59" s="15">
        <v>72</v>
      </c>
      <c r="X59" s="15">
        <v>72</v>
      </c>
    </row>
    <row r="60" spans="1:31" x14ac:dyDescent="0.25">
      <c r="A60" s="14" t="s">
        <v>6</v>
      </c>
      <c r="B60" s="15"/>
      <c r="C60" s="15">
        <v>144</v>
      </c>
      <c r="D60" s="15">
        <v>144</v>
      </c>
      <c r="E60" s="15">
        <v>144</v>
      </c>
      <c r="F60" s="15">
        <v>144</v>
      </c>
      <c r="G60" s="15">
        <v>144</v>
      </c>
      <c r="H60" s="15">
        <v>216</v>
      </c>
      <c r="I60" s="15">
        <v>144</v>
      </c>
      <c r="J60" s="15">
        <v>72</v>
      </c>
      <c r="K60" s="15">
        <v>144</v>
      </c>
      <c r="L60" s="15">
        <v>144</v>
      </c>
      <c r="M60" s="15"/>
      <c r="N60" s="15">
        <v>144</v>
      </c>
      <c r="O60" s="15">
        <v>72</v>
      </c>
      <c r="P60" s="15">
        <v>72</v>
      </c>
      <c r="Q60" s="15">
        <v>216</v>
      </c>
      <c r="R60" s="15"/>
      <c r="S60" s="15"/>
      <c r="T60" s="15">
        <v>144</v>
      </c>
      <c r="U60" s="15"/>
      <c r="V60" s="15">
        <v>144</v>
      </c>
      <c r="W60" s="15"/>
      <c r="X60" s="15"/>
    </row>
    <row r="61" spans="1:31" x14ac:dyDescent="0.25">
      <c r="A61" s="14" t="s">
        <v>7</v>
      </c>
      <c r="B61" s="15">
        <v>144</v>
      </c>
      <c r="C61" s="15">
        <v>72</v>
      </c>
      <c r="D61" s="15">
        <v>72</v>
      </c>
      <c r="E61" s="15">
        <v>72</v>
      </c>
      <c r="F61" s="15">
        <v>72</v>
      </c>
      <c r="G61" s="15">
        <v>144</v>
      </c>
      <c r="H61" s="15">
        <v>144</v>
      </c>
      <c r="I61" s="15">
        <v>144</v>
      </c>
      <c r="J61" s="15">
        <v>72</v>
      </c>
      <c r="K61" s="15"/>
      <c r="L61" s="15">
        <v>72</v>
      </c>
      <c r="M61" s="15">
        <v>144</v>
      </c>
      <c r="N61" s="15">
        <v>72</v>
      </c>
      <c r="O61" s="15">
        <v>72</v>
      </c>
      <c r="P61" s="15">
        <v>144</v>
      </c>
      <c r="Q61" s="15">
        <v>72</v>
      </c>
      <c r="R61" s="15"/>
      <c r="S61" s="15">
        <v>144</v>
      </c>
      <c r="T61" s="15"/>
      <c r="U61" s="15">
        <v>144</v>
      </c>
      <c r="V61" s="15">
        <v>144</v>
      </c>
      <c r="W61" s="15">
        <v>72</v>
      </c>
      <c r="X61" s="15">
        <v>144</v>
      </c>
    </row>
    <row r="62" spans="1:31" x14ac:dyDescent="0.25">
      <c r="A62" s="14" t="s">
        <v>8</v>
      </c>
      <c r="B62" s="15">
        <v>144</v>
      </c>
      <c r="C62" s="15">
        <v>144</v>
      </c>
      <c r="D62" s="15">
        <v>144</v>
      </c>
      <c r="E62" s="15"/>
      <c r="F62" s="15">
        <v>144</v>
      </c>
      <c r="G62" s="15">
        <v>144</v>
      </c>
      <c r="H62" s="15"/>
      <c r="I62" s="15">
        <v>216</v>
      </c>
      <c r="J62" s="15">
        <v>144</v>
      </c>
      <c r="K62" s="15">
        <v>144</v>
      </c>
      <c r="L62" s="15">
        <v>144</v>
      </c>
      <c r="M62" s="15"/>
      <c r="N62" s="15">
        <v>72</v>
      </c>
      <c r="O62" s="15">
        <v>144</v>
      </c>
      <c r="P62" s="15">
        <v>72</v>
      </c>
      <c r="Q62" s="15">
        <v>72</v>
      </c>
      <c r="R62" s="15">
        <v>144</v>
      </c>
      <c r="S62" s="15">
        <v>144</v>
      </c>
      <c r="T62" s="15">
        <v>72</v>
      </c>
      <c r="U62" s="15">
        <v>144</v>
      </c>
      <c r="V62" s="15">
        <v>72</v>
      </c>
      <c r="W62" s="15"/>
      <c r="X62" s="15">
        <v>144</v>
      </c>
    </row>
    <row r="63" spans="1:31" s="69" customFormat="1" x14ac:dyDescent="0.25">
      <c r="A63" s="70" t="s">
        <v>84</v>
      </c>
      <c r="B63" s="11">
        <f>B49+B55</f>
        <v>792</v>
      </c>
      <c r="C63" s="11">
        <f t="shared" ref="C63:X63" si="7">C49+C55</f>
        <v>936</v>
      </c>
      <c r="D63" s="11">
        <f t="shared" si="7"/>
        <v>936</v>
      </c>
      <c r="E63" s="11">
        <f t="shared" si="7"/>
        <v>864</v>
      </c>
      <c r="F63" s="11">
        <f t="shared" si="7"/>
        <v>792</v>
      </c>
      <c r="G63" s="11">
        <f t="shared" si="7"/>
        <v>792</v>
      </c>
      <c r="H63" s="11">
        <f t="shared" si="7"/>
        <v>864</v>
      </c>
      <c r="I63" s="11">
        <f t="shared" si="7"/>
        <v>648</v>
      </c>
      <c r="J63" s="11">
        <f t="shared" si="7"/>
        <v>792</v>
      </c>
      <c r="K63" s="11">
        <f t="shared" si="7"/>
        <v>864</v>
      </c>
      <c r="L63" s="11">
        <f t="shared" si="7"/>
        <v>792</v>
      </c>
      <c r="M63" s="11">
        <f t="shared" si="7"/>
        <v>504</v>
      </c>
      <c r="N63" s="11">
        <f t="shared" si="7"/>
        <v>864</v>
      </c>
      <c r="O63" s="11">
        <f t="shared" si="7"/>
        <v>792</v>
      </c>
      <c r="P63" s="11">
        <f t="shared" si="7"/>
        <v>648</v>
      </c>
      <c r="Q63" s="11">
        <f t="shared" si="7"/>
        <v>792</v>
      </c>
      <c r="R63" s="11">
        <f t="shared" si="7"/>
        <v>648</v>
      </c>
      <c r="S63" s="11">
        <f t="shared" si="7"/>
        <v>720</v>
      </c>
      <c r="T63" s="11">
        <f t="shared" si="7"/>
        <v>720</v>
      </c>
      <c r="U63" s="11">
        <f t="shared" si="7"/>
        <v>720</v>
      </c>
      <c r="V63" s="11">
        <f t="shared" si="7"/>
        <v>792</v>
      </c>
      <c r="W63" s="11">
        <f t="shared" si="7"/>
        <v>432</v>
      </c>
      <c r="X63" s="11">
        <f t="shared" si="7"/>
        <v>792</v>
      </c>
    </row>
    <row r="64" spans="1:31" ht="26.4" x14ac:dyDescent="0.25">
      <c r="A64" s="14" t="s">
        <v>66</v>
      </c>
      <c r="B64" s="15">
        <f t="shared" ref="B64:X64" si="8">B52</f>
        <v>0</v>
      </c>
      <c r="C64" s="15">
        <f t="shared" si="8"/>
        <v>144</v>
      </c>
      <c r="D64" s="15">
        <f t="shared" si="8"/>
        <v>144</v>
      </c>
      <c r="E64" s="15">
        <f t="shared" si="8"/>
        <v>0</v>
      </c>
      <c r="F64" s="15">
        <f t="shared" si="8"/>
        <v>144</v>
      </c>
      <c r="G64" s="15">
        <f t="shared" si="8"/>
        <v>0</v>
      </c>
      <c r="H64" s="15">
        <f t="shared" si="8"/>
        <v>144</v>
      </c>
      <c r="I64" s="15">
        <f t="shared" si="8"/>
        <v>0</v>
      </c>
      <c r="J64" s="15">
        <f t="shared" si="8"/>
        <v>0</v>
      </c>
      <c r="K64" s="15">
        <f t="shared" si="8"/>
        <v>216</v>
      </c>
      <c r="L64" s="15">
        <f t="shared" si="8"/>
        <v>0</v>
      </c>
      <c r="M64" s="15">
        <f t="shared" si="8"/>
        <v>0</v>
      </c>
      <c r="N64" s="15">
        <f t="shared" si="8"/>
        <v>144</v>
      </c>
      <c r="O64" s="15">
        <f t="shared" si="8"/>
        <v>0</v>
      </c>
      <c r="P64" s="15">
        <f t="shared" si="8"/>
        <v>144</v>
      </c>
      <c r="Q64" s="15">
        <f t="shared" si="8"/>
        <v>0</v>
      </c>
      <c r="R64" s="15">
        <f t="shared" si="8"/>
        <v>144</v>
      </c>
      <c r="S64" s="15">
        <f t="shared" si="8"/>
        <v>0</v>
      </c>
      <c r="T64" s="15">
        <f t="shared" si="8"/>
        <v>144</v>
      </c>
      <c r="U64" s="15">
        <f t="shared" si="8"/>
        <v>144</v>
      </c>
      <c r="V64" s="15">
        <f t="shared" si="8"/>
        <v>0</v>
      </c>
      <c r="W64" s="15">
        <f t="shared" si="8"/>
        <v>0</v>
      </c>
      <c r="X64" s="15">
        <f t="shared" si="8"/>
        <v>0</v>
      </c>
    </row>
    <row r="65" spans="1:24" ht="26.4" x14ac:dyDescent="0.25">
      <c r="A65" s="14" t="s">
        <v>68</v>
      </c>
      <c r="B65" s="15">
        <f t="shared" ref="B65:X65" si="9">B53</f>
        <v>144</v>
      </c>
      <c r="C65" s="15">
        <f t="shared" si="9"/>
        <v>0</v>
      </c>
      <c r="D65" s="15">
        <f t="shared" si="9"/>
        <v>216</v>
      </c>
      <c r="E65" s="15">
        <f t="shared" si="9"/>
        <v>216</v>
      </c>
      <c r="F65" s="15">
        <f t="shared" si="9"/>
        <v>0</v>
      </c>
      <c r="G65" s="15">
        <f t="shared" si="9"/>
        <v>0</v>
      </c>
      <c r="H65" s="15">
        <f t="shared" si="9"/>
        <v>144</v>
      </c>
      <c r="I65" s="15">
        <f t="shared" si="9"/>
        <v>0</v>
      </c>
      <c r="J65" s="15">
        <f t="shared" si="9"/>
        <v>144</v>
      </c>
      <c r="K65" s="15">
        <f t="shared" si="9"/>
        <v>144</v>
      </c>
      <c r="L65" s="15">
        <f t="shared" si="9"/>
        <v>0</v>
      </c>
      <c r="M65" s="15">
        <f t="shared" si="9"/>
        <v>144</v>
      </c>
      <c r="N65" s="15">
        <f t="shared" si="9"/>
        <v>216</v>
      </c>
      <c r="O65" s="15">
        <f t="shared" si="9"/>
        <v>144</v>
      </c>
      <c r="P65" s="15">
        <f t="shared" si="9"/>
        <v>0</v>
      </c>
      <c r="Q65" s="15">
        <f t="shared" si="9"/>
        <v>216</v>
      </c>
      <c r="R65" s="15">
        <f t="shared" si="9"/>
        <v>0</v>
      </c>
      <c r="S65" s="15">
        <f t="shared" si="9"/>
        <v>0</v>
      </c>
      <c r="T65" s="15">
        <f t="shared" si="9"/>
        <v>144</v>
      </c>
      <c r="U65" s="15">
        <f t="shared" si="9"/>
        <v>0</v>
      </c>
      <c r="V65" s="15">
        <f t="shared" si="9"/>
        <v>0</v>
      </c>
      <c r="W65" s="15">
        <f t="shared" si="9"/>
        <v>72</v>
      </c>
      <c r="X65" s="15">
        <f t="shared" si="9"/>
        <v>216</v>
      </c>
    </row>
    <row r="66" spans="1:24" ht="26.4" x14ac:dyDescent="0.25">
      <c r="A66" s="14" t="s">
        <v>69</v>
      </c>
      <c r="B66" s="15">
        <f t="shared" ref="B66:X66" si="10">B54</f>
        <v>0</v>
      </c>
      <c r="C66" s="15">
        <f t="shared" si="10"/>
        <v>144</v>
      </c>
      <c r="D66" s="15">
        <f t="shared" si="10"/>
        <v>0</v>
      </c>
      <c r="E66" s="15">
        <f t="shared" si="10"/>
        <v>0</v>
      </c>
      <c r="F66" s="15">
        <f t="shared" si="10"/>
        <v>0</v>
      </c>
      <c r="G66" s="15">
        <f t="shared" si="10"/>
        <v>72</v>
      </c>
      <c r="H66" s="15">
        <f t="shared" si="10"/>
        <v>0</v>
      </c>
      <c r="I66" s="15">
        <f t="shared" si="10"/>
        <v>0</v>
      </c>
      <c r="J66" s="15">
        <f t="shared" si="10"/>
        <v>72</v>
      </c>
      <c r="K66" s="15">
        <f t="shared" si="10"/>
        <v>0</v>
      </c>
      <c r="L66" s="15">
        <f t="shared" si="10"/>
        <v>0</v>
      </c>
      <c r="M66" s="15">
        <f t="shared" si="10"/>
        <v>0</v>
      </c>
      <c r="N66" s="15">
        <f t="shared" si="10"/>
        <v>0</v>
      </c>
      <c r="O66" s="15">
        <f t="shared" si="10"/>
        <v>0</v>
      </c>
      <c r="P66" s="15">
        <f t="shared" si="10"/>
        <v>0</v>
      </c>
      <c r="Q66" s="15">
        <f t="shared" si="10"/>
        <v>0</v>
      </c>
      <c r="R66" s="15">
        <f t="shared" si="10"/>
        <v>0</v>
      </c>
      <c r="S66" s="15">
        <f t="shared" si="10"/>
        <v>0</v>
      </c>
      <c r="T66" s="15">
        <f t="shared" si="10"/>
        <v>0</v>
      </c>
      <c r="U66" s="15">
        <f t="shared" si="10"/>
        <v>0</v>
      </c>
      <c r="V66" s="15">
        <f t="shared" si="10"/>
        <v>216</v>
      </c>
      <c r="W66" s="15">
        <f t="shared" si="10"/>
        <v>0</v>
      </c>
      <c r="X66" s="15">
        <f t="shared" si="10"/>
        <v>0</v>
      </c>
    </row>
    <row r="67" spans="1:24" x14ac:dyDescent="0.25">
      <c r="A67" s="14" t="s">
        <v>2</v>
      </c>
      <c r="B67" s="15">
        <f t="shared" ref="B67:X67" si="11">B50+B56</f>
        <v>0</v>
      </c>
      <c r="C67" s="15">
        <f t="shared" si="11"/>
        <v>72</v>
      </c>
      <c r="D67" s="15">
        <f t="shared" si="11"/>
        <v>72</v>
      </c>
      <c r="E67" s="15">
        <f t="shared" si="11"/>
        <v>72</v>
      </c>
      <c r="F67" s="15">
        <f t="shared" si="11"/>
        <v>0</v>
      </c>
      <c r="G67" s="15">
        <f t="shared" si="11"/>
        <v>144</v>
      </c>
      <c r="H67" s="15">
        <f t="shared" si="11"/>
        <v>0</v>
      </c>
      <c r="I67" s="15">
        <f t="shared" si="11"/>
        <v>0</v>
      </c>
      <c r="J67" s="15">
        <f t="shared" si="11"/>
        <v>72</v>
      </c>
      <c r="K67" s="15">
        <f t="shared" si="11"/>
        <v>0</v>
      </c>
      <c r="L67" s="15">
        <f t="shared" si="11"/>
        <v>144</v>
      </c>
      <c r="M67" s="15">
        <f t="shared" si="11"/>
        <v>0</v>
      </c>
      <c r="N67" s="15">
        <f t="shared" si="11"/>
        <v>72</v>
      </c>
      <c r="O67" s="15">
        <f t="shared" si="11"/>
        <v>0</v>
      </c>
      <c r="P67" s="15">
        <f t="shared" si="11"/>
        <v>0</v>
      </c>
      <c r="Q67" s="15">
        <f t="shared" si="11"/>
        <v>72</v>
      </c>
      <c r="R67" s="15">
        <f t="shared" si="11"/>
        <v>0</v>
      </c>
      <c r="S67" s="15">
        <f t="shared" si="11"/>
        <v>72</v>
      </c>
      <c r="T67" s="15">
        <f t="shared" si="11"/>
        <v>0</v>
      </c>
      <c r="U67" s="15">
        <f t="shared" si="11"/>
        <v>0</v>
      </c>
      <c r="V67" s="15">
        <f t="shared" si="11"/>
        <v>0</v>
      </c>
      <c r="W67" s="15">
        <f t="shared" si="11"/>
        <v>72</v>
      </c>
      <c r="X67" s="15">
        <f t="shared" si="11"/>
        <v>0</v>
      </c>
    </row>
    <row r="68" spans="1:24" x14ac:dyDescent="0.25">
      <c r="A68" s="14" t="s">
        <v>3</v>
      </c>
      <c r="B68" s="15">
        <f t="shared" ref="B68:X68" si="12">B51+B57</f>
        <v>144</v>
      </c>
      <c r="C68" s="15">
        <f t="shared" si="12"/>
        <v>0</v>
      </c>
      <c r="D68" s="15">
        <f t="shared" si="12"/>
        <v>72</v>
      </c>
      <c r="E68" s="15">
        <f t="shared" si="12"/>
        <v>144</v>
      </c>
      <c r="F68" s="15">
        <f t="shared" si="12"/>
        <v>72</v>
      </c>
      <c r="G68" s="15">
        <f t="shared" si="12"/>
        <v>0</v>
      </c>
      <c r="H68" s="15">
        <f t="shared" si="12"/>
        <v>72</v>
      </c>
      <c r="I68" s="15">
        <f t="shared" si="12"/>
        <v>72</v>
      </c>
      <c r="J68" s="15">
        <f t="shared" si="12"/>
        <v>144</v>
      </c>
      <c r="K68" s="15">
        <f t="shared" si="12"/>
        <v>0</v>
      </c>
      <c r="L68" s="15">
        <f t="shared" si="12"/>
        <v>144</v>
      </c>
      <c r="M68" s="15">
        <f t="shared" si="12"/>
        <v>144</v>
      </c>
      <c r="N68" s="15">
        <f t="shared" si="12"/>
        <v>72</v>
      </c>
      <c r="O68" s="15">
        <f t="shared" si="12"/>
        <v>72</v>
      </c>
      <c r="P68" s="15">
        <f t="shared" si="12"/>
        <v>72</v>
      </c>
      <c r="Q68" s="15">
        <f t="shared" si="12"/>
        <v>72</v>
      </c>
      <c r="R68" s="15">
        <f t="shared" si="12"/>
        <v>144</v>
      </c>
      <c r="S68" s="15">
        <f t="shared" si="12"/>
        <v>72</v>
      </c>
      <c r="T68" s="15">
        <f t="shared" si="12"/>
        <v>216</v>
      </c>
      <c r="U68" s="15">
        <f t="shared" si="12"/>
        <v>0</v>
      </c>
      <c r="V68" s="15">
        <f t="shared" si="12"/>
        <v>144</v>
      </c>
      <c r="W68" s="15">
        <f t="shared" si="12"/>
        <v>144</v>
      </c>
      <c r="X68" s="15">
        <f t="shared" si="12"/>
        <v>144</v>
      </c>
    </row>
    <row r="69" spans="1:24" x14ac:dyDescent="0.25">
      <c r="A69" s="14" t="s">
        <v>4</v>
      </c>
      <c r="B69" s="15">
        <f t="shared" ref="B69:X69" si="13">B58</f>
        <v>72</v>
      </c>
      <c r="C69" s="15">
        <f t="shared" si="13"/>
        <v>72</v>
      </c>
      <c r="D69" s="15">
        <f t="shared" si="13"/>
        <v>0</v>
      </c>
      <c r="E69" s="15">
        <f t="shared" si="13"/>
        <v>72</v>
      </c>
      <c r="F69" s="15">
        <f t="shared" si="13"/>
        <v>144</v>
      </c>
      <c r="G69" s="15">
        <f t="shared" si="13"/>
        <v>72</v>
      </c>
      <c r="H69" s="15">
        <f t="shared" si="13"/>
        <v>144</v>
      </c>
      <c r="I69" s="15">
        <f t="shared" si="13"/>
        <v>0</v>
      </c>
      <c r="J69" s="15">
        <f t="shared" si="13"/>
        <v>72</v>
      </c>
      <c r="K69" s="15">
        <f t="shared" si="13"/>
        <v>72</v>
      </c>
      <c r="L69" s="15">
        <f t="shared" si="13"/>
        <v>0</v>
      </c>
      <c r="M69" s="15">
        <f t="shared" si="13"/>
        <v>72</v>
      </c>
      <c r="N69" s="15">
        <f t="shared" si="13"/>
        <v>0</v>
      </c>
      <c r="O69" s="15">
        <f t="shared" si="13"/>
        <v>144</v>
      </c>
      <c r="P69" s="15">
        <f t="shared" si="13"/>
        <v>72</v>
      </c>
      <c r="Q69" s="15">
        <f t="shared" si="13"/>
        <v>0</v>
      </c>
      <c r="R69" s="15">
        <f t="shared" si="13"/>
        <v>144</v>
      </c>
      <c r="S69" s="15">
        <f t="shared" si="13"/>
        <v>144</v>
      </c>
      <c r="T69" s="15">
        <f t="shared" si="13"/>
        <v>0</v>
      </c>
      <c r="U69" s="15">
        <f t="shared" si="13"/>
        <v>144</v>
      </c>
      <c r="V69" s="15">
        <f t="shared" si="13"/>
        <v>0</v>
      </c>
      <c r="W69" s="15">
        <f t="shared" si="13"/>
        <v>0</v>
      </c>
      <c r="X69" s="15">
        <f t="shared" si="13"/>
        <v>72</v>
      </c>
    </row>
    <row r="70" spans="1:24" x14ac:dyDescent="0.25">
      <c r="A70" s="14" t="s">
        <v>5</v>
      </c>
      <c r="B70" s="15">
        <f t="shared" ref="B70:X70" si="14">B59</f>
        <v>144</v>
      </c>
      <c r="C70" s="15">
        <f t="shared" si="14"/>
        <v>144</v>
      </c>
      <c r="D70" s="15">
        <f t="shared" si="14"/>
        <v>72</v>
      </c>
      <c r="E70" s="15">
        <f t="shared" si="14"/>
        <v>144</v>
      </c>
      <c r="F70" s="15">
        <f t="shared" si="14"/>
        <v>72</v>
      </c>
      <c r="G70" s="15">
        <f t="shared" si="14"/>
        <v>72</v>
      </c>
      <c r="H70" s="15">
        <f t="shared" si="14"/>
        <v>0</v>
      </c>
      <c r="I70" s="15">
        <f t="shared" si="14"/>
        <v>72</v>
      </c>
      <c r="J70" s="15">
        <f t="shared" si="14"/>
        <v>0</v>
      </c>
      <c r="K70" s="15">
        <f t="shared" si="14"/>
        <v>144</v>
      </c>
      <c r="L70" s="15">
        <f t="shared" si="14"/>
        <v>144</v>
      </c>
      <c r="M70" s="15">
        <f t="shared" si="14"/>
        <v>0</v>
      </c>
      <c r="N70" s="15">
        <f t="shared" si="14"/>
        <v>72</v>
      </c>
      <c r="O70" s="15">
        <f t="shared" si="14"/>
        <v>144</v>
      </c>
      <c r="P70" s="15">
        <f t="shared" si="14"/>
        <v>72</v>
      </c>
      <c r="Q70" s="15">
        <f t="shared" si="14"/>
        <v>72</v>
      </c>
      <c r="R70" s="15">
        <f t="shared" si="14"/>
        <v>72</v>
      </c>
      <c r="S70" s="15">
        <f t="shared" si="14"/>
        <v>144</v>
      </c>
      <c r="T70" s="15">
        <f t="shared" si="14"/>
        <v>0</v>
      </c>
      <c r="U70" s="15">
        <f t="shared" si="14"/>
        <v>144</v>
      </c>
      <c r="V70" s="15">
        <f t="shared" si="14"/>
        <v>72</v>
      </c>
      <c r="W70" s="15">
        <f t="shared" si="14"/>
        <v>72</v>
      </c>
      <c r="X70" s="15">
        <f t="shared" si="14"/>
        <v>72</v>
      </c>
    </row>
    <row r="71" spans="1:24" x14ac:dyDescent="0.25">
      <c r="A71" s="14" t="s">
        <v>6</v>
      </c>
      <c r="B71" s="15">
        <f t="shared" ref="B71:X71" si="15">B60</f>
        <v>0</v>
      </c>
      <c r="C71" s="15">
        <f t="shared" si="15"/>
        <v>144</v>
      </c>
      <c r="D71" s="15">
        <f t="shared" si="15"/>
        <v>144</v>
      </c>
      <c r="E71" s="15">
        <f t="shared" si="15"/>
        <v>144</v>
      </c>
      <c r="F71" s="15">
        <f t="shared" si="15"/>
        <v>144</v>
      </c>
      <c r="G71" s="15">
        <f t="shared" si="15"/>
        <v>144</v>
      </c>
      <c r="H71" s="15">
        <f t="shared" si="15"/>
        <v>216</v>
      </c>
      <c r="I71" s="15">
        <f t="shared" si="15"/>
        <v>144</v>
      </c>
      <c r="J71" s="15">
        <f t="shared" si="15"/>
        <v>72</v>
      </c>
      <c r="K71" s="15">
        <f t="shared" si="15"/>
        <v>144</v>
      </c>
      <c r="L71" s="15">
        <f t="shared" si="15"/>
        <v>144</v>
      </c>
      <c r="M71" s="15">
        <f t="shared" si="15"/>
        <v>0</v>
      </c>
      <c r="N71" s="15">
        <f t="shared" si="15"/>
        <v>144</v>
      </c>
      <c r="O71" s="15">
        <f t="shared" si="15"/>
        <v>72</v>
      </c>
      <c r="P71" s="15">
        <f t="shared" si="15"/>
        <v>72</v>
      </c>
      <c r="Q71" s="15">
        <f t="shared" si="15"/>
        <v>216</v>
      </c>
      <c r="R71" s="15">
        <f t="shared" si="15"/>
        <v>0</v>
      </c>
      <c r="S71" s="15">
        <f t="shared" si="15"/>
        <v>0</v>
      </c>
      <c r="T71" s="15">
        <f t="shared" si="15"/>
        <v>144</v>
      </c>
      <c r="U71" s="15">
        <f t="shared" si="15"/>
        <v>0</v>
      </c>
      <c r="V71" s="15">
        <f t="shared" si="15"/>
        <v>144</v>
      </c>
      <c r="W71" s="15">
        <f t="shared" si="15"/>
        <v>0</v>
      </c>
      <c r="X71" s="15">
        <f t="shared" si="15"/>
        <v>0</v>
      </c>
    </row>
    <row r="72" spans="1:24" x14ac:dyDescent="0.25">
      <c r="A72" s="14" t="s">
        <v>7</v>
      </c>
      <c r="B72" s="15">
        <f t="shared" ref="B72:X72" si="16">B61</f>
        <v>144</v>
      </c>
      <c r="C72" s="15">
        <f t="shared" si="16"/>
        <v>72</v>
      </c>
      <c r="D72" s="15">
        <f t="shared" si="16"/>
        <v>72</v>
      </c>
      <c r="E72" s="15">
        <f t="shared" si="16"/>
        <v>72</v>
      </c>
      <c r="F72" s="15">
        <f t="shared" si="16"/>
        <v>72</v>
      </c>
      <c r="G72" s="15">
        <f t="shared" si="16"/>
        <v>144</v>
      </c>
      <c r="H72" s="15">
        <f t="shared" si="16"/>
        <v>144</v>
      </c>
      <c r="I72" s="15">
        <f t="shared" si="16"/>
        <v>144</v>
      </c>
      <c r="J72" s="15">
        <f t="shared" si="16"/>
        <v>72</v>
      </c>
      <c r="K72" s="15">
        <f t="shared" si="16"/>
        <v>0</v>
      </c>
      <c r="L72" s="15">
        <f t="shared" si="16"/>
        <v>72</v>
      </c>
      <c r="M72" s="15">
        <f t="shared" si="16"/>
        <v>144</v>
      </c>
      <c r="N72" s="15">
        <f t="shared" si="16"/>
        <v>72</v>
      </c>
      <c r="O72" s="15">
        <f t="shared" si="16"/>
        <v>72</v>
      </c>
      <c r="P72" s="15">
        <f t="shared" si="16"/>
        <v>144</v>
      </c>
      <c r="Q72" s="15">
        <f t="shared" si="16"/>
        <v>72</v>
      </c>
      <c r="R72" s="15">
        <f t="shared" si="16"/>
        <v>0</v>
      </c>
      <c r="S72" s="15">
        <f t="shared" si="16"/>
        <v>144</v>
      </c>
      <c r="T72" s="15">
        <f t="shared" si="16"/>
        <v>0</v>
      </c>
      <c r="U72" s="15">
        <f t="shared" si="16"/>
        <v>144</v>
      </c>
      <c r="V72" s="15">
        <f t="shared" si="16"/>
        <v>144</v>
      </c>
      <c r="W72" s="15">
        <f t="shared" si="16"/>
        <v>72</v>
      </c>
      <c r="X72" s="15">
        <f t="shared" si="16"/>
        <v>144</v>
      </c>
    </row>
    <row r="73" spans="1:24" x14ac:dyDescent="0.25">
      <c r="A73" s="14" t="s">
        <v>8</v>
      </c>
      <c r="B73" s="15">
        <f t="shared" ref="B73:X73" si="17">B62</f>
        <v>144</v>
      </c>
      <c r="C73" s="15">
        <f t="shared" si="17"/>
        <v>144</v>
      </c>
      <c r="D73" s="15">
        <f t="shared" si="17"/>
        <v>144</v>
      </c>
      <c r="E73" s="15">
        <f t="shared" si="17"/>
        <v>0</v>
      </c>
      <c r="F73" s="15">
        <f t="shared" si="17"/>
        <v>144</v>
      </c>
      <c r="G73" s="15">
        <f t="shared" si="17"/>
        <v>144</v>
      </c>
      <c r="H73" s="15">
        <f t="shared" si="17"/>
        <v>0</v>
      </c>
      <c r="I73" s="15">
        <f t="shared" si="17"/>
        <v>216</v>
      </c>
      <c r="J73" s="15">
        <f t="shared" si="17"/>
        <v>144</v>
      </c>
      <c r="K73" s="15">
        <f t="shared" si="17"/>
        <v>144</v>
      </c>
      <c r="L73" s="15">
        <f t="shared" si="17"/>
        <v>144</v>
      </c>
      <c r="M73" s="15">
        <f t="shared" si="17"/>
        <v>0</v>
      </c>
      <c r="N73" s="15">
        <f t="shared" si="17"/>
        <v>72</v>
      </c>
      <c r="O73" s="15">
        <f t="shared" si="17"/>
        <v>144</v>
      </c>
      <c r="P73" s="15">
        <f t="shared" si="17"/>
        <v>72</v>
      </c>
      <c r="Q73" s="15">
        <f t="shared" si="17"/>
        <v>72</v>
      </c>
      <c r="R73" s="15">
        <f t="shared" si="17"/>
        <v>144</v>
      </c>
      <c r="S73" s="15">
        <f t="shared" si="17"/>
        <v>144</v>
      </c>
      <c r="T73" s="15">
        <f t="shared" si="17"/>
        <v>72</v>
      </c>
      <c r="U73" s="15">
        <f t="shared" si="17"/>
        <v>144</v>
      </c>
      <c r="V73" s="15">
        <f t="shared" si="17"/>
        <v>72</v>
      </c>
      <c r="W73" s="15">
        <f t="shared" si="17"/>
        <v>0</v>
      </c>
      <c r="X73" s="15">
        <f t="shared" si="17"/>
        <v>144</v>
      </c>
    </row>
    <row r="74" spans="1:24" x14ac:dyDescent="0.25">
      <c r="A74" s="60" t="s">
        <v>85</v>
      </c>
      <c r="B74" s="59" t="s">
        <v>86</v>
      </c>
      <c r="C74" s="58"/>
      <c r="D74" s="58"/>
      <c r="E74" s="58"/>
      <c r="F74" s="58"/>
      <c r="G74" s="58"/>
      <c r="H74" s="58"/>
      <c r="I74" s="58"/>
      <c r="J74" s="58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15.6" outlineLevel="1" x14ac:dyDescent="0.3">
      <c r="A75" s="36" t="s">
        <v>53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4" outlineLevel="1" x14ac:dyDescent="0.25">
      <c r="A76" s="14" t="s">
        <v>2</v>
      </c>
      <c r="B76" s="15">
        <v>10</v>
      </c>
      <c r="C76" s="15">
        <v>10</v>
      </c>
      <c r="D76" s="15">
        <v>10</v>
      </c>
      <c r="E76" s="15">
        <v>10</v>
      </c>
      <c r="F76" s="15">
        <v>10</v>
      </c>
      <c r="G76" s="15">
        <v>10</v>
      </c>
      <c r="H76" s="15">
        <v>10</v>
      </c>
      <c r="I76" s="15">
        <v>10</v>
      </c>
      <c r="J76" s="15">
        <v>10</v>
      </c>
      <c r="K76" s="15">
        <v>10</v>
      </c>
      <c r="L76" s="15">
        <v>10</v>
      </c>
      <c r="M76" s="15">
        <v>10</v>
      </c>
      <c r="N76" s="15">
        <v>10</v>
      </c>
      <c r="O76" s="15">
        <v>10</v>
      </c>
      <c r="P76" s="15">
        <v>10</v>
      </c>
      <c r="Q76" s="15">
        <v>10</v>
      </c>
      <c r="R76" s="15">
        <v>10</v>
      </c>
      <c r="S76" s="15">
        <v>10</v>
      </c>
      <c r="T76" s="15">
        <v>10</v>
      </c>
      <c r="U76" s="15">
        <v>10</v>
      </c>
      <c r="V76" s="15">
        <v>10</v>
      </c>
      <c r="W76" s="15">
        <v>10</v>
      </c>
      <c r="X76" s="15">
        <v>10</v>
      </c>
    </row>
    <row r="77" spans="1:24" outlineLevel="1" x14ac:dyDescent="0.25">
      <c r="A77" s="14" t="s">
        <v>3</v>
      </c>
      <c r="B77" s="15">
        <v>12</v>
      </c>
      <c r="C77" s="15">
        <v>12</v>
      </c>
      <c r="D77" s="15">
        <v>12</v>
      </c>
      <c r="E77" s="15">
        <v>12</v>
      </c>
      <c r="F77" s="15">
        <v>12</v>
      </c>
      <c r="G77" s="15">
        <v>12</v>
      </c>
      <c r="H77" s="15">
        <v>12</v>
      </c>
      <c r="I77" s="15">
        <v>12</v>
      </c>
      <c r="J77" s="15">
        <v>12</v>
      </c>
      <c r="K77" s="15">
        <v>12</v>
      </c>
      <c r="L77" s="15">
        <v>12</v>
      </c>
      <c r="M77" s="15">
        <v>12</v>
      </c>
      <c r="N77" s="15">
        <v>12</v>
      </c>
      <c r="O77" s="15">
        <v>12</v>
      </c>
      <c r="P77" s="15">
        <v>12</v>
      </c>
      <c r="Q77" s="15">
        <v>12</v>
      </c>
      <c r="R77" s="15">
        <v>12</v>
      </c>
      <c r="S77" s="15">
        <v>12</v>
      </c>
      <c r="T77" s="15">
        <v>12</v>
      </c>
      <c r="U77" s="15">
        <v>12</v>
      </c>
      <c r="V77" s="15">
        <v>12</v>
      </c>
      <c r="W77" s="15">
        <v>12</v>
      </c>
      <c r="X77" s="15">
        <v>12</v>
      </c>
    </row>
    <row r="78" spans="1:24" outlineLevel="1" x14ac:dyDescent="0.25">
      <c r="A78" s="14" t="s">
        <v>4</v>
      </c>
      <c r="B78" s="15">
        <v>16</v>
      </c>
      <c r="C78" s="15">
        <v>16</v>
      </c>
      <c r="D78" s="15">
        <v>16</v>
      </c>
      <c r="E78" s="15">
        <v>16</v>
      </c>
      <c r="F78" s="15">
        <v>16</v>
      </c>
      <c r="G78" s="15">
        <v>16</v>
      </c>
      <c r="H78" s="15">
        <v>16</v>
      </c>
      <c r="I78" s="15">
        <v>16</v>
      </c>
      <c r="J78" s="15">
        <v>16</v>
      </c>
      <c r="K78" s="15">
        <v>16</v>
      </c>
      <c r="L78" s="15">
        <v>16</v>
      </c>
      <c r="M78" s="15">
        <v>16</v>
      </c>
      <c r="N78" s="15">
        <v>16</v>
      </c>
      <c r="O78" s="15">
        <v>16</v>
      </c>
      <c r="P78" s="15">
        <v>16</v>
      </c>
      <c r="Q78" s="15">
        <v>16</v>
      </c>
      <c r="R78" s="15">
        <v>16</v>
      </c>
      <c r="S78" s="15">
        <v>16</v>
      </c>
      <c r="T78" s="15">
        <v>16</v>
      </c>
      <c r="U78" s="15">
        <v>16</v>
      </c>
      <c r="V78" s="15">
        <v>16</v>
      </c>
      <c r="W78" s="15">
        <v>16</v>
      </c>
      <c r="X78" s="15">
        <v>16</v>
      </c>
    </row>
    <row r="79" spans="1:24" outlineLevel="1" x14ac:dyDescent="0.25">
      <c r="A79" s="14" t="s">
        <v>5</v>
      </c>
      <c r="B79" s="15">
        <v>16</v>
      </c>
      <c r="C79" s="15">
        <v>16</v>
      </c>
      <c r="D79" s="15">
        <v>16</v>
      </c>
      <c r="E79" s="15">
        <v>16</v>
      </c>
      <c r="F79" s="15">
        <v>16</v>
      </c>
      <c r="G79" s="15">
        <v>16</v>
      </c>
      <c r="H79" s="15">
        <v>16</v>
      </c>
      <c r="I79" s="15">
        <v>16</v>
      </c>
      <c r="J79" s="15">
        <v>16</v>
      </c>
      <c r="K79" s="15">
        <v>16</v>
      </c>
      <c r="L79" s="15">
        <v>16</v>
      </c>
      <c r="M79" s="15">
        <v>16</v>
      </c>
      <c r="N79" s="15">
        <v>16</v>
      </c>
      <c r="O79" s="15">
        <v>16</v>
      </c>
      <c r="P79" s="15">
        <v>16</v>
      </c>
      <c r="Q79" s="15">
        <v>16</v>
      </c>
      <c r="R79" s="15">
        <v>16</v>
      </c>
      <c r="S79" s="15">
        <v>16</v>
      </c>
      <c r="T79" s="15">
        <v>16</v>
      </c>
      <c r="U79" s="15">
        <v>16</v>
      </c>
      <c r="V79" s="15">
        <v>16</v>
      </c>
      <c r="W79" s="15">
        <v>16</v>
      </c>
      <c r="X79" s="15">
        <v>16</v>
      </c>
    </row>
    <row r="80" spans="1:24" outlineLevel="1" x14ac:dyDescent="0.25">
      <c r="A80" s="14" t="s">
        <v>6</v>
      </c>
      <c r="B80" s="15">
        <v>18</v>
      </c>
      <c r="C80" s="15">
        <v>18</v>
      </c>
      <c r="D80" s="15">
        <v>18</v>
      </c>
      <c r="E80" s="15">
        <v>18</v>
      </c>
      <c r="F80" s="15">
        <v>18</v>
      </c>
      <c r="G80" s="15">
        <v>18</v>
      </c>
      <c r="H80" s="15">
        <v>18</v>
      </c>
      <c r="I80" s="15">
        <v>18</v>
      </c>
      <c r="J80" s="15">
        <v>18</v>
      </c>
      <c r="K80" s="15">
        <v>18</v>
      </c>
      <c r="L80" s="15">
        <v>18</v>
      </c>
      <c r="M80" s="15">
        <v>18</v>
      </c>
      <c r="N80" s="15">
        <v>18</v>
      </c>
      <c r="O80" s="15">
        <v>18</v>
      </c>
      <c r="P80" s="15">
        <v>18</v>
      </c>
      <c r="Q80" s="15">
        <v>18</v>
      </c>
      <c r="R80" s="15">
        <v>18</v>
      </c>
      <c r="S80" s="15">
        <v>18</v>
      </c>
      <c r="T80" s="15">
        <v>18</v>
      </c>
      <c r="U80" s="15">
        <v>18</v>
      </c>
      <c r="V80" s="15">
        <v>18</v>
      </c>
      <c r="W80" s="15">
        <v>18</v>
      </c>
      <c r="X80" s="15">
        <v>18</v>
      </c>
    </row>
    <row r="81" spans="1:24" outlineLevel="1" x14ac:dyDescent="0.25">
      <c r="A81" s="14" t="s">
        <v>7</v>
      </c>
      <c r="B81" s="15">
        <v>18</v>
      </c>
      <c r="C81" s="15">
        <v>18</v>
      </c>
      <c r="D81" s="15">
        <v>18</v>
      </c>
      <c r="E81" s="15">
        <v>18</v>
      </c>
      <c r="F81" s="15">
        <v>18</v>
      </c>
      <c r="G81" s="15">
        <v>18</v>
      </c>
      <c r="H81" s="15">
        <v>18</v>
      </c>
      <c r="I81" s="15">
        <v>18</v>
      </c>
      <c r="J81" s="15">
        <v>18</v>
      </c>
      <c r="K81" s="15">
        <v>18</v>
      </c>
      <c r="L81" s="15">
        <v>18</v>
      </c>
      <c r="M81" s="15">
        <v>18</v>
      </c>
      <c r="N81" s="15">
        <v>18</v>
      </c>
      <c r="O81" s="15">
        <v>18</v>
      </c>
      <c r="P81" s="15">
        <v>18</v>
      </c>
      <c r="Q81" s="15">
        <v>18</v>
      </c>
      <c r="R81" s="15">
        <v>18</v>
      </c>
      <c r="S81" s="15">
        <v>18</v>
      </c>
      <c r="T81" s="15">
        <v>18</v>
      </c>
      <c r="U81" s="15">
        <v>18</v>
      </c>
      <c r="V81" s="15">
        <v>18</v>
      </c>
      <c r="W81" s="15">
        <v>18</v>
      </c>
      <c r="X81" s="15">
        <v>18</v>
      </c>
    </row>
    <row r="82" spans="1:24" outlineLevel="1" x14ac:dyDescent="0.25">
      <c r="A82" s="14" t="s">
        <v>8</v>
      </c>
      <c r="B82" s="15">
        <v>18</v>
      </c>
      <c r="C82" s="15">
        <v>18</v>
      </c>
      <c r="D82" s="15">
        <v>18</v>
      </c>
      <c r="E82" s="15">
        <v>18</v>
      </c>
      <c r="F82" s="15">
        <v>18</v>
      </c>
      <c r="G82" s="15">
        <v>18</v>
      </c>
      <c r="H82" s="15">
        <v>18</v>
      </c>
      <c r="I82" s="15">
        <v>18</v>
      </c>
      <c r="J82" s="15">
        <v>18</v>
      </c>
      <c r="K82" s="15">
        <v>18</v>
      </c>
      <c r="L82" s="15">
        <v>18</v>
      </c>
      <c r="M82" s="15">
        <v>18</v>
      </c>
      <c r="N82" s="15">
        <v>18</v>
      </c>
      <c r="O82" s="15">
        <v>18</v>
      </c>
      <c r="P82" s="15">
        <v>18</v>
      </c>
      <c r="Q82" s="15">
        <v>18</v>
      </c>
      <c r="R82" s="15">
        <v>18</v>
      </c>
      <c r="S82" s="15">
        <v>18</v>
      </c>
      <c r="T82" s="15">
        <v>18</v>
      </c>
      <c r="U82" s="15">
        <v>18</v>
      </c>
      <c r="V82" s="15">
        <v>18</v>
      </c>
      <c r="W82" s="15">
        <v>18</v>
      </c>
      <c r="X82" s="15">
        <v>18</v>
      </c>
    </row>
    <row r="83" spans="1:24" ht="26.4" outlineLevel="1" x14ac:dyDescent="0.25">
      <c r="A83" s="62" t="s">
        <v>64</v>
      </c>
      <c r="B83" s="15">
        <v>20</v>
      </c>
      <c r="C83" s="15">
        <v>20</v>
      </c>
      <c r="D83" s="15">
        <v>20</v>
      </c>
      <c r="E83" s="15">
        <v>20</v>
      </c>
      <c r="F83" s="15">
        <v>20</v>
      </c>
      <c r="G83" s="15">
        <v>20</v>
      </c>
      <c r="H83" s="15">
        <v>20</v>
      </c>
      <c r="I83" s="15">
        <v>20</v>
      </c>
      <c r="J83" s="15">
        <v>20</v>
      </c>
      <c r="K83" s="15">
        <v>20</v>
      </c>
      <c r="L83" s="15">
        <v>20</v>
      </c>
      <c r="M83" s="15">
        <v>20</v>
      </c>
      <c r="N83" s="15">
        <v>20</v>
      </c>
      <c r="O83" s="15">
        <v>20</v>
      </c>
      <c r="P83" s="15">
        <v>20</v>
      </c>
      <c r="Q83" s="15">
        <v>20</v>
      </c>
      <c r="R83" s="15">
        <v>20</v>
      </c>
      <c r="S83" s="15">
        <v>20</v>
      </c>
      <c r="T83" s="15">
        <v>20</v>
      </c>
      <c r="U83" s="15">
        <v>20</v>
      </c>
      <c r="V83" s="15">
        <v>20</v>
      </c>
      <c r="W83" s="15">
        <v>20</v>
      </c>
      <c r="X83" s="15">
        <v>20</v>
      </c>
    </row>
    <row r="84" spans="1:24" outlineLevel="1" x14ac:dyDescent="0.25">
      <c r="A84" s="14" t="s">
        <v>23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ht="13.8" outlineLevel="1" thickBot="1" x14ac:dyDescent="0.3">
      <c r="B85" s="9"/>
      <c r="C85" s="9"/>
      <c r="D85" s="9"/>
      <c r="E85" s="9"/>
    </row>
    <row r="86" spans="1:24" ht="15.6" outlineLevel="1" x14ac:dyDescent="0.3">
      <c r="A86" s="36" t="s">
        <v>33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7"/>
    </row>
    <row r="87" spans="1:24" outlineLevel="1" x14ac:dyDescent="0.25">
      <c r="A87" s="19" t="s">
        <v>2</v>
      </c>
      <c r="B87" s="28">
        <f>B67/B76</f>
        <v>0</v>
      </c>
      <c r="C87" s="28">
        <f>C67/C76</f>
        <v>7.2</v>
      </c>
      <c r="D87" s="28">
        <f>D67/D76</f>
        <v>7.2</v>
      </c>
      <c r="E87" s="28">
        <f>E67/E76</f>
        <v>7.2</v>
      </c>
      <c r="F87" s="28">
        <f>F67/F76</f>
        <v>0</v>
      </c>
      <c r="G87" s="28">
        <f>G67/G76</f>
        <v>14.4</v>
      </c>
      <c r="H87" s="28">
        <f>H67/H76</f>
        <v>0</v>
      </c>
      <c r="I87" s="28">
        <f>I67/I76</f>
        <v>0</v>
      </c>
      <c r="J87" s="28">
        <f>J67/J76</f>
        <v>7.2</v>
      </c>
      <c r="K87" s="28">
        <f>K67/K76</f>
        <v>0</v>
      </c>
      <c r="L87" s="28">
        <f>L67/L76</f>
        <v>14.4</v>
      </c>
      <c r="M87" s="28">
        <f>M67/M76</f>
        <v>0</v>
      </c>
      <c r="N87" s="28">
        <f>N67/N76</f>
        <v>7.2</v>
      </c>
      <c r="O87" s="28">
        <f>O67/O76</f>
        <v>0</v>
      </c>
      <c r="P87" s="28">
        <f>P67/P76</f>
        <v>0</v>
      </c>
      <c r="Q87" s="28">
        <f>Q67/Q76</f>
        <v>7.2</v>
      </c>
      <c r="R87" s="28">
        <f>R67/R76</f>
        <v>0</v>
      </c>
      <c r="S87" s="28">
        <f>S67/S76</f>
        <v>7.2</v>
      </c>
      <c r="T87" s="28">
        <f>T67/T76</f>
        <v>0</v>
      </c>
      <c r="U87" s="28">
        <f>U67/U76</f>
        <v>0</v>
      </c>
      <c r="V87" s="28">
        <f>V67/V76</f>
        <v>0</v>
      </c>
      <c r="W87" s="28">
        <f>W67/W76</f>
        <v>7.2</v>
      </c>
      <c r="X87" s="29">
        <f>X67/X76</f>
        <v>0</v>
      </c>
    </row>
    <row r="88" spans="1:24" outlineLevel="1" x14ac:dyDescent="0.25">
      <c r="A88" s="19" t="s">
        <v>3</v>
      </c>
      <c r="B88" s="28">
        <f>B68/B77</f>
        <v>12</v>
      </c>
      <c r="C88" s="28">
        <f>C68/C77</f>
        <v>0</v>
      </c>
      <c r="D88" s="28">
        <f>D68/D77</f>
        <v>6</v>
      </c>
      <c r="E88" s="28">
        <f>E68/E77</f>
        <v>12</v>
      </c>
      <c r="F88" s="28">
        <f>F68/F77</f>
        <v>6</v>
      </c>
      <c r="G88" s="28">
        <f>G68/G77</f>
        <v>0</v>
      </c>
      <c r="H88" s="28">
        <f>H68/H77</f>
        <v>6</v>
      </c>
      <c r="I88" s="28">
        <f>I68/I77</f>
        <v>6</v>
      </c>
      <c r="J88" s="28">
        <f>J68/J77</f>
        <v>12</v>
      </c>
      <c r="K88" s="28">
        <f>K68/K77</f>
        <v>0</v>
      </c>
      <c r="L88" s="28">
        <f>L68/L77</f>
        <v>12</v>
      </c>
      <c r="M88" s="28">
        <f>M68/M77</f>
        <v>12</v>
      </c>
      <c r="N88" s="28">
        <f>N68/N77</f>
        <v>6</v>
      </c>
      <c r="O88" s="28">
        <f>O68/O77</f>
        <v>6</v>
      </c>
      <c r="P88" s="28">
        <f>P68/P77</f>
        <v>6</v>
      </c>
      <c r="Q88" s="28">
        <f>Q68/Q77</f>
        <v>6</v>
      </c>
      <c r="R88" s="28">
        <f>R68/R77</f>
        <v>12</v>
      </c>
      <c r="S88" s="28">
        <f>S68/S77</f>
        <v>6</v>
      </c>
      <c r="T88" s="28">
        <f>T68/T77</f>
        <v>18</v>
      </c>
      <c r="U88" s="28">
        <f>U68/U77</f>
        <v>0</v>
      </c>
      <c r="V88" s="28">
        <f>V68/V77</f>
        <v>12</v>
      </c>
      <c r="W88" s="28">
        <f>W68/W77</f>
        <v>12</v>
      </c>
      <c r="X88" s="29">
        <f>X68/X77</f>
        <v>12</v>
      </c>
    </row>
    <row r="89" spans="1:24" outlineLevel="1" x14ac:dyDescent="0.25">
      <c r="A89" s="19" t="s">
        <v>4</v>
      </c>
      <c r="B89" s="28">
        <f>B69/B78</f>
        <v>4.5</v>
      </c>
      <c r="C89" s="28">
        <f>C69/C78</f>
        <v>4.5</v>
      </c>
      <c r="D89" s="28">
        <f>D69/D78</f>
        <v>0</v>
      </c>
      <c r="E89" s="28">
        <f>E69/E78</f>
        <v>4.5</v>
      </c>
      <c r="F89" s="28">
        <f>F69/F78</f>
        <v>9</v>
      </c>
      <c r="G89" s="28">
        <f>G69/G78</f>
        <v>4.5</v>
      </c>
      <c r="H89" s="28">
        <f>H69/H78</f>
        <v>9</v>
      </c>
      <c r="I89" s="28">
        <f>I69/I78</f>
        <v>0</v>
      </c>
      <c r="J89" s="28">
        <f>J69/J78</f>
        <v>4.5</v>
      </c>
      <c r="K89" s="28">
        <f>K69/K78</f>
        <v>4.5</v>
      </c>
      <c r="L89" s="28">
        <f>L69/L78</f>
        <v>0</v>
      </c>
      <c r="M89" s="28">
        <f>M69/M78</f>
        <v>4.5</v>
      </c>
      <c r="N89" s="28">
        <f>N69/N78</f>
        <v>0</v>
      </c>
      <c r="O89" s="28">
        <f>O69/O78</f>
        <v>9</v>
      </c>
      <c r="P89" s="28">
        <f>P69/P78</f>
        <v>4.5</v>
      </c>
      <c r="Q89" s="28">
        <f>Q69/Q78</f>
        <v>0</v>
      </c>
      <c r="R89" s="28">
        <f>R69/R78</f>
        <v>9</v>
      </c>
      <c r="S89" s="28">
        <f>S69/S78</f>
        <v>9</v>
      </c>
      <c r="T89" s="28">
        <f>T69/T78</f>
        <v>0</v>
      </c>
      <c r="U89" s="28">
        <f>U69/U78</f>
        <v>9</v>
      </c>
      <c r="V89" s="28">
        <f>V69/V78</f>
        <v>0</v>
      </c>
      <c r="W89" s="28">
        <f>W69/W78</f>
        <v>0</v>
      </c>
      <c r="X89" s="29">
        <f>X69/X78</f>
        <v>4.5</v>
      </c>
    </row>
    <row r="90" spans="1:24" outlineLevel="1" x14ac:dyDescent="0.25">
      <c r="A90" s="19" t="s">
        <v>5</v>
      </c>
      <c r="B90" s="28">
        <f>B70/B79</f>
        <v>9</v>
      </c>
      <c r="C90" s="28">
        <f>C70/C79</f>
        <v>9</v>
      </c>
      <c r="D90" s="28">
        <f>D70/D79</f>
        <v>4.5</v>
      </c>
      <c r="E90" s="28">
        <f>E70/E79</f>
        <v>9</v>
      </c>
      <c r="F90" s="28">
        <f>F70/F79</f>
        <v>4.5</v>
      </c>
      <c r="G90" s="28">
        <f>G70/G79</f>
        <v>4.5</v>
      </c>
      <c r="H90" s="28">
        <f>H70/H79</f>
        <v>0</v>
      </c>
      <c r="I90" s="28">
        <f>I70/I79</f>
        <v>4.5</v>
      </c>
      <c r="J90" s="28">
        <f>J70/J79</f>
        <v>0</v>
      </c>
      <c r="K90" s="28">
        <f>K70/K79</f>
        <v>9</v>
      </c>
      <c r="L90" s="28">
        <f>L70/L79</f>
        <v>9</v>
      </c>
      <c r="M90" s="28">
        <f>M70/M79</f>
        <v>0</v>
      </c>
      <c r="N90" s="28">
        <f>N70/N79</f>
        <v>4.5</v>
      </c>
      <c r="O90" s="28">
        <f>O70/O79</f>
        <v>9</v>
      </c>
      <c r="P90" s="28">
        <f>P70/P79</f>
        <v>4.5</v>
      </c>
      <c r="Q90" s="28">
        <f>Q70/Q79</f>
        <v>4.5</v>
      </c>
      <c r="R90" s="28">
        <f>R70/R79</f>
        <v>4.5</v>
      </c>
      <c r="S90" s="28">
        <f>S70/S79</f>
        <v>9</v>
      </c>
      <c r="T90" s="28">
        <f>T70/T79</f>
        <v>0</v>
      </c>
      <c r="U90" s="28">
        <f>U70/U79</f>
        <v>9</v>
      </c>
      <c r="V90" s="28">
        <f>V70/V79</f>
        <v>4.5</v>
      </c>
      <c r="W90" s="28">
        <f>W70/W79</f>
        <v>4.5</v>
      </c>
      <c r="X90" s="29">
        <f>X70/X79</f>
        <v>4.5</v>
      </c>
    </row>
    <row r="91" spans="1:24" outlineLevel="1" x14ac:dyDescent="0.25">
      <c r="A91" s="19" t="s">
        <v>6</v>
      </c>
      <c r="B91" s="28">
        <f>B71/B80</f>
        <v>0</v>
      </c>
      <c r="C91" s="28">
        <f>C71/C80</f>
        <v>8</v>
      </c>
      <c r="D91" s="28">
        <f>D71/D80</f>
        <v>8</v>
      </c>
      <c r="E91" s="28">
        <f>E71/E80</f>
        <v>8</v>
      </c>
      <c r="F91" s="28">
        <f>F71/F80</f>
        <v>8</v>
      </c>
      <c r="G91" s="28">
        <f>G71/G80</f>
        <v>8</v>
      </c>
      <c r="H91" s="28">
        <f>H71/H80</f>
        <v>12</v>
      </c>
      <c r="I91" s="28">
        <f>I71/I80</f>
        <v>8</v>
      </c>
      <c r="J91" s="28">
        <f>J71/J80</f>
        <v>4</v>
      </c>
      <c r="K91" s="28">
        <f>K71/K80</f>
        <v>8</v>
      </c>
      <c r="L91" s="28">
        <f>L71/L80</f>
        <v>8</v>
      </c>
      <c r="M91" s="28">
        <f>M71/M80</f>
        <v>0</v>
      </c>
      <c r="N91" s="28">
        <f>N71/N80</f>
        <v>8</v>
      </c>
      <c r="O91" s="28">
        <f>O71/O80</f>
        <v>4</v>
      </c>
      <c r="P91" s="28">
        <f>P71/P80</f>
        <v>4</v>
      </c>
      <c r="Q91" s="28">
        <f>Q71/Q80</f>
        <v>12</v>
      </c>
      <c r="R91" s="28">
        <f>R71/R80</f>
        <v>0</v>
      </c>
      <c r="S91" s="28">
        <f>S71/S80</f>
        <v>0</v>
      </c>
      <c r="T91" s="28">
        <f>T71/T80</f>
        <v>8</v>
      </c>
      <c r="U91" s="28">
        <f>U71/U80</f>
        <v>0</v>
      </c>
      <c r="V91" s="28">
        <f>V71/V80</f>
        <v>8</v>
      </c>
      <c r="W91" s="28">
        <f>W71/W80</f>
        <v>0</v>
      </c>
      <c r="X91" s="29">
        <f>X71/X80</f>
        <v>0</v>
      </c>
    </row>
    <row r="92" spans="1:24" outlineLevel="1" x14ac:dyDescent="0.25">
      <c r="A92" s="19" t="s">
        <v>7</v>
      </c>
      <c r="B92" s="28">
        <f>B72/B81</f>
        <v>8</v>
      </c>
      <c r="C92" s="28">
        <f>C72/C81</f>
        <v>4</v>
      </c>
      <c r="D92" s="28">
        <f>D72/D81</f>
        <v>4</v>
      </c>
      <c r="E92" s="28">
        <f>E72/E81</f>
        <v>4</v>
      </c>
      <c r="F92" s="28">
        <f>F72/F81</f>
        <v>4</v>
      </c>
      <c r="G92" s="28">
        <f>G72/G81</f>
        <v>8</v>
      </c>
      <c r="H92" s="28">
        <f>H72/H81</f>
        <v>8</v>
      </c>
      <c r="I92" s="28">
        <f>I72/I81</f>
        <v>8</v>
      </c>
      <c r="J92" s="28">
        <f>J72/J81</f>
        <v>4</v>
      </c>
      <c r="K92" s="28">
        <f>K72/K81</f>
        <v>0</v>
      </c>
      <c r="L92" s="28">
        <f>L72/L81</f>
        <v>4</v>
      </c>
      <c r="M92" s="28">
        <f>M72/M81</f>
        <v>8</v>
      </c>
      <c r="N92" s="28">
        <f>N72/N81</f>
        <v>4</v>
      </c>
      <c r="O92" s="28">
        <f>O72/O81</f>
        <v>4</v>
      </c>
      <c r="P92" s="28">
        <f>P72/P81</f>
        <v>8</v>
      </c>
      <c r="Q92" s="28">
        <f>Q72/Q81</f>
        <v>4</v>
      </c>
      <c r="R92" s="28">
        <f>R72/R81</f>
        <v>0</v>
      </c>
      <c r="S92" s="28">
        <f>S72/S81</f>
        <v>8</v>
      </c>
      <c r="T92" s="28">
        <f>T72/T81</f>
        <v>0</v>
      </c>
      <c r="U92" s="28">
        <f>U72/U81</f>
        <v>8</v>
      </c>
      <c r="V92" s="28">
        <f>V72/V81</f>
        <v>8</v>
      </c>
      <c r="W92" s="28">
        <f>W72/W81</f>
        <v>4</v>
      </c>
      <c r="X92" s="29">
        <f>X72/X81</f>
        <v>8</v>
      </c>
    </row>
    <row r="93" spans="1:24" outlineLevel="1" x14ac:dyDescent="0.25">
      <c r="A93" s="19" t="s">
        <v>8</v>
      </c>
      <c r="B93" s="28">
        <f>B73/B82</f>
        <v>8</v>
      </c>
      <c r="C93" s="28">
        <f>C73/C82</f>
        <v>8</v>
      </c>
      <c r="D93" s="28">
        <f>D73/D82</f>
        <v>8</v>
      </c>
      <c r="E93" s="28">
        <f>E73/E82</f>
        <v>0</v>
      </c>
      <c r="F93" s="28">
        <f>F73/F82</f>
        <v>8</v>
      </c>
      <c r="G93" s="28">
        <f>G73/G82</f>
        <v>8</v>
      </c>
      <c r="H93" s="28">
        <f>H73/H82</f>
        <v>0</v>
      </c>
      <c r="I93" s="28">
        <f>I73/I82</f>
        <v>12</v>
      </c>
      <c r="J93" s="28">
        <f>J73/J82</f>
        <v>8</v>
      </c>
      <c r="K93" s="28">
        <f>K73/K82</f>
        <v>8</v>
      </c>
      <c r="L93" s="28">
        <f>L73/L82</f>
        <v>8</v>
      </c>
      <c r="M93" s="28">
        <f>M73/M82</f>
        <v>0</v>
      </c>
      <c r="N93" s="28">
        <f>N73/N82</f>
        <v>4</v>
      </c>
      <c r="O93" s="28">
        <f>O73/O82</f>
        <v>8</v>
      </c>
      <c r="P93" s="28">
        <f>P73/P82</f>
        <v>4</v>
      </c>
      <c r="Q93" s="28">
        <f>Q73/Q82</f>
        <v>4</v>
      </c>
      <c r="R93" s="28">
        <f>R73/R82</f>
        <v>8</v>
      </c>
      <c r="S93" s="28">
        <f>S73/S82</f>
        <v>8</v>
      </c>
      <c r="T93" s="28">
        <f>T73/T82</f>
        <v>4</v>
      </c>
      <c r="U93" s="28">
        <f>U73/U82</f>
        <v>8</v>
      </c>
      <c r="V93" s="28">
        <f>V73/V82</f>
        <v>4</v>
      </c>
      <c r="W93" s="28">
        <f>W73/W82</f>
        <v>0</v>
      </c>
      <c r="X93" s="29">
        <f>X73/X82</f>
        <v>8</v>
      </c>
    </row>
    <row r="94" spans="1:24" ht="26.4" outlineLevel="1" x14ac:dyDescent="0.25">
      <c r="A94" s="61" t="s">
        <v>89</v>
      </c>
      <c r="B94" s="28">
        <f>B52/B83</f>
        <v>0</v>
      </c>
      <c r="C94" s="28">
        <f>C52/C83</f>
        <v>7.2</v>
      </c>
      <c r="D94" s="28">
        <f>D52/D83</f>
        <v>7.2</v>
      </c>
      <c r="E94" s="28">
        <f>E52/E83</f>
        <v>0</v>
      </c>
      <c r="F94" s="28">
        <f>F52/F83</f>
        <v>7.2</v>
      </c>
      <c r="G94" s="28">
        <f>G52/G83</f>
        <v>0</v>
      </c>
      <c r="H94" s="28">
        <f>H52/H83</f>
        <v>7.2</v>
      </c>
      <c r="I94" s="28">
        <f>I52/I83</f>
        <v>0</v>
      </c>
      <c r="J94" s="28">
        <f>J52/J83</f>
        <v>0</v>
      </c>
      <c r="K94" s="28">
        <f>K52/K83</f>
        <v>10.8</v>
      </c>
      <c r="L94" s="28">
        <f>L52/L83</f>
        <v>0</v>
      </c>
      <c r="M94" s="28">
        <f>M52/M83</f>
        <v>0</v>
      </c>
      <c r="N94" s="28">
        <f>N52/N83</f>
        <v>7.2</v>
      </c>
      <c r="O94" s="28">
        <f>O52/O83</f>
        <v>0</v>
      </c>
      <c r="P94" s="28">
        <f>P52/P83</f>
        <v>7.2</v>
      </c>
      <c r="Q94" s="28">
        <f>Q52/Q83</f>
        <v>0</v>
      </c>
      <c r="R94" s="28">
        <f>R52/R83</f>
        <v>7.2</v>
      </c>
      <c r="S94" s="28">
        <f>S52/S83</f>
        <v>0</v>
      </c>
      <c r="T94" s="28">
        <f>T52/T83</f>
        <v>7.2</v>
      </c>
      <c r="U94" s="28">
        <f>U52/U83</f>
        <v>7.2</v>
      </c>
      <c r="V94" s="28">
        <f>V52/V83</f>
        <v>0</v>
      </c>
      <c r="W94" s="28">
        <f>W52/W83</f>
        <v>0</v>
      </c>
      <c r="X94" s="28">
        <f>X52/X83</f>
        <v>0</v>
      </c>
    </row>
    <row r="95" spans="1:24" ht="26.4" outlineLevel="1" x14ac:dyDescent="0.25">
      <c r="A95" s="61" t="s">
        <v>88</v>
      </c>
      <c r="B95" s="28">
        <f>B53/B83</f>
        <v>7.2</v>
      </c>
      <c r="C95" s="28">
        <f>C53/C83</f>
        <v>0</v>
      </c>
      <c r="D95" s="28">
        <f>D53/D83</f>
        <v>10.8</v>
      </c>
      <c r="E95" s="28">
        <f>E53/E83</f>
        <v>10.8</v>
      </c>
      <c r="F95" s="28">
        <f>F53/F83</f>
        <v>0</v>
      </c>
      <c r="G95" s="28">
        <f>G53/G83</f>
        <v>0</v>
      </c>
      <c r="H95" s="28">
        <f>H53/H83</f>
        <v>7.2</v>
      </c>
      <c r="I95" s="28">
        <f>I53/I83</f>
        <v>0</v>
      </c>
      <c r="J95" s="28">
        <f>J53/J83</f>
        <v>7.2</v>
      </c>
      <c r="K95" s="28">
        <f>K53/K83</f>
        <v>7.2</v>
      </c>
      <c r="L95" s="28">
        <f>L53/L83</f>
        <v>0</v>
      </c>
      <c r="M95" s="28">
        <f>M53/M83</f>
        <v>7.2</v>
      </c>
      <c r="N95" s="28">
        <f>N53/N83</f>
        <v>10.8</v>
      </c>
      <c r="O95" s="28">
        <f>O53/O83</f>
        <v>7.2</v>
      </c>
      <c r="P95" s="28">
        <f>P53/P83</f>
        <v>0</v>
      </c>
      <c r="Q95" s="28">
        <f>Q53/Q83</f>
        <v>10.8</v>
      </c>
      <c r="R95" s="28">
        <f>R53/R83</f>
        <v>0</v>
      </c>
      <c r="S95" s="28">
        <f>S53/S83</f>
        <v>0</v>
      </c>
      <c r="T95" s="28">
        <f>T53/T83</f>
        <v>7.2</v>
      </c>
      <c r="U95" s="28">
        <f>U53/U83</f>
        <v>0</v>
      </c>
      <c r="V95" s="28">
        <f>V53/V83</f>
        <v>0</v>
      </c>
      <c r="W95" s="28">
        <f>W53/W83</f>
        <v>3.6</v>
      </c>
      <c r="X95" s="28">
        <f>X53/X83</f>
        <v>10.8</v>
      </c>
    </row>
    <row r="96" spans="1:24" outlineLevel="1" x14ac:dyDescent="0.25">
      <c r="A96" s="61" t="s">
        <v>87</v>
      </c>
      <c r="B96" s="28">
        <f>B54/B83</f>
        <v>0</v>
      </c>
      <c r="C96" s="28">
        <f>C54/C83</f>
        <v>7.2</v>
      </c>
      <c r="D96" s="28">
        <f>D54/D83</f>
        <v>0</v>
      </c>
      <c r="E96" s="28">
        <f>E54/E83</f>
        <v>0</v>
      </c>
      <c r="F96" s="28">
        <f>F54/F83</f>
        <v>0</v>
      </c>
      <c r="G96" s="28">
        <f>G54/G83</f>
        <v>3.6</v>
      </c>
      <c r="H96" s="28">
        <f>H54/H83</f>
        <v>0</v>
      </c>
      <c r="I96" s="28">
        <f>I54/I83</f>
        <v>0</v>
      </c>
      <c r="J96" s="28">
        <f>J54/J83</f>
        <v>3.6</v>
      </c>
      <c r="K96" s="28">
        <f>K54/K83</f>
        <v>0</v>
      </c>
      <c r="L96" s="28">
        <f>L54/L83</f>
        <v>0</v>
      </c>
      <c r="M96" s="28">
        <f>M54/M83</f>
        <v>0</v>
      </c>
      <c r="N96" s="28">
        <f>N54/N83</f>
        <v>0</v>
      </c>
      <c r="O96" s="28">
        <f>O54/O83</f>
        <v>0</v>
      </c>
      <c r="P96" s="28">
        <f>P54/P83</f>
        <v>0</v>
      </c>
      <c r="Q96" s="28">
        <f>Q54/Q83</f>
        <v>0</v>
      </c>
      <c r="R96" s="28">
        <f>R54/R83</f>
        <v>0</v>
      </c>
      <c r="S96" s="28">
        <f>S54/S83</f>
        <v>0</v>
      </c>
      <c r="T96" s="28">
        <f>T54/T83</f>
        <v>0</v>
      </c>
      <c r="U96" s="28">
        <f>U54/U83</f>
        <v>0</v>
      </c>
      <c r="V96" s="28">
        <f>V54/V83</f>
        <v>10.8</v>
      </c>
      <c r="W96" s="28">
        <f>W54/W83</f>
        <v>0</v>
      </c>
      <c r="X96" s="28">
        <f>X54/X83</f>
        <v>0</v>
      </c>
    </row>
    <row r="97" spans="1:24" outlineLevel="1" x14ac:dyDescent="0.25">
      <c r="A97" s="19" t="s">
        <v>22</v>
      </c>
      <c r="B97" s="28">
        <f>SUM(B87:B96)</f>
        <v>48.7</v>
      </c>
      <c r="C97" s="28">
        <f t="shared" ref="C97:X97" si="18">SUM(C87:C96)</f>
        <v>55.100000000000009</v>
      </c>
      <c r="D97" s="28">
        <f t="shared" si="18"/>
        <v>55.7</v>
      </c>
      <c r="E97" s="28">
        <f t="shared" si="18"/>
        <v>55.5</v>
      </c>
      <c r="F97" s="28">
        <f t="shared" si="18"/>
        <v>46.7</v>
      </c>
      <c r="G97" s="28">
        <f t="shared" si="18"/>
        <v>51</v>
      </c>
      <c r="H97" s="28">
        <f t="shared" si="18"/>
        <v>49.400000000000006</v>
      </c>
      <c r="I97" s="28">
        <f t="shared" si="18"/>
        <v>38.5</v>
      </c>
      <c r="J97" s="28">
        <f t="shared" si="18"/>
        <v>50.500000000000007</v>
      </c>
      <c r="K97" s="28">
        <f t="shared" si="18"/>
        <v>47.5</v>
      </c>
      <c r="L97" s="28">
        <f t="shared" si="18"/>
        <v>55.4</v>
      </c>
      <c r="M97" s="28">
        <f t="shared" si="18"/>
        <v>31.7</v>
      </c>
      <c r="N97" s="28">
        <f t="shared" si="18"/>
        <v>51.7</v>
      </c>
      <c r="O97" s="28">
        <f t="shared" si="18"/>
        <v>47.2</v>
      </c>
      <c r="P97" s="28">
        <f t="shared" si="18"/>
        <v>38.200000000000003</v>
      </c>
      <c r="Q97" s="28">
        <f t="shared" si="18"/>
        <v>48.5</v>
      </c>
      <c r="R97" s="28">
        <f t="shared" si="18"/>
        <v>40.700000000000003</v>
      </c>
      <c r="S97" s="28">
        <f t="shared" si="18"/>
        <v>47.2</v>
      </c>
      <c r="T97" s="28">
        <f t="shared" si="18"/>
        <v>44.400000000000006</v>
      </c>
      <c r="U97" s="28">
        <f t="shared" si="18"/>
        <v>41.2</v>
      </c>
      <c r="V97" s="28">
        <f t="shared" si="18"/>
        <v>47.3</v>
      </c>
      <c r="W97" s="28">
        <f t="shared" si="18"/>
        <v>31.3</v>
      </c>
      <c r="X97" s="28">
        <f t="shared" si="18"/>
        <v>47.8</v>
      </c>
    </row>
    <row r="98" spans="1:24" x14ac:dyDescent="0.25">
      <c r="A98" s="25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4" x14ac:dyDescent="0.25">
      <c r="B99" s="9"/>
      <c r="C99" s="9"/>
      <c r="D99" s="9"/>
      <c r="E99" s="9"/>
    </row>
    <row r="100" spans="1:24" x14ac:dyDescent="0.25">
      <c r="A100" s="9"/>
      <c r="B100" s="9"/>
      <c r="C100" s="9"/>
      <c r="D100" s="9"/>
      <c r="E100" s="9"/>
    </row>
    <row r="101" spans="1:24" x14ac:dyDescent="0.25">
      <c r="A101" s="9"/>
      <c r="B101" s="9"/>
      <c r="C101" s="9"/>
      <c r="D101" s="9"/>
      <c r="E101" s="9"/>
    </row>
    <row r="102" spans="1:24" x14ac:dyDescent="0.25">
      <c r="A102" s="9"/>
      <c r="B102" s="9"/>
      <c r="C102" s="9"/>
      <c r="D102" s="9"/>
      <c r="E102" s="9"/>
    </row>
    <row r="103" spans="1:24" x14ac:dyDescent="0.25">
      <c r="A103" s="9"/>
      <c r="B103" s="9"/>
      <c r="C103" s="9"/>
      <c r="D103" s="9"/>
      <c r="E103" s="9"/>
    </row>
    <row r="104" spans="1:24" x14ac:dyDescent="0.25">
      <c r="A104" s="9"/>
      <c r="B104" s="9"/>
      <c r="C104" s="9"/>
      <c r="D104" s="9"/>
      <c r="E104" s="9"/>
    </row>
    <row r="105" spans="1:24" x14ac:dyDescent="0.25">
      <c r="A105" s="9"/>
      <c r="B105" s="9"/>
      <c r="C105" s="9"/>
      <c r="D105" s="9"/>
      <c r="E105" s="9"/>
    </row>
    <row r="106" spans="1:24" x14ac:dyDescent="0.25">
      <c r="A106" s="9"/>
      <c r="B106" s="9"/>
      <c r="C106" s="9"/>
      <c r="D106" s="9"/>
      <c r="E106" s="9"/>
    </row>
    <row r="107" spans="1:24" x14ac:dyDescent="0.25">
      <c r="A107" s="9"/>
      <c r="B107" s="9"/>
      <c r="C107" s="9"/>
      <c r="D107" s="9"/>
      <c r="E107" s="9"/>
    </row>
    <row r="108" spans="1:24" x14ac:dyDescent="0.25">
      <c r="A108" s="9"/>
      <c r="B108" s="9"/>
      <c r="C108" s="9"/>
      <c r="D108" s="9"/>
      <c r="E108" s="9"/>
    </row>
    <row r="109" spans="1:24" x14ac:dyDescent="0.25">
      <c r="A109" s="9"/>
      <c r="B109" s="9"/>
      <c r="C109" s="9"/>
      <c r="D109" s="9"/>
      <c r="E109" s="9"/>
    </row>
    <row r="110" spans="1:24" x14ac:dyDescent="0.25">
      <c r="A110" s="9"/>
      <c r="B110" s="9"/>
      <c r="C110" s="9"/>
      <c r="D110" s="9"/>
      <c r="E110" s="9"/>
    </row>
    <row r="111" spans="1:24" x14ac:dyDescent="0.25">
      <c r="A111" s="9"/>
      <c r="B111" s="9"/>
      <c r="C111" s="9"/>
      <c r="D111" s="9"/>
      <c r="E111" s="9"/>
    </row>
    <row r="112" spans="1:24" x14ac:dyDescent="0.25">
      <c r="A112" s="9"/>
      <c r="B112" s="9"/>
      <c r="C112" s="9"/>
      <c r="D112" s="9"/>
      <c r="E112" s="9"/>
    </row>
    <row r="113" spans="1:5" x14ac:dyDescent="0.25">
      <c r="A113" s="9"/>
      <c r="B113" s="9"/>
      <c r="C113" s="9"/>
      <c r="D113" s="9"/>
      <c r="E113" s="9"/>
    </row>
    <row r="114" spans="1:5" x14ac:dyDescent="0.25">
      <c r="A114" s="9"/>
      <c r="B114" s="9"/>
      <c r="C114" s="9"/>
      <c r="D114" s="9"/>
      <c r="E114" s="9"/>
    </row>
    <row r="115" spans="1:5" x14ac:dyDescent="0.25">
      <c r="A115" s="9"/>
      <c r="B115" s="9"/>
      <c r="C115" s="9"/>
      <c r="D115" s="9"/>
      <c r="E115" s="9"/>
    </row>
    <row r="116" spans="1:5" x14ac:dyDescent="0.25">
      <c r="A116" s="9"/>
      <c r="B116" s="9"/>
      <c r="C116" s="9"/>
      <c r="D116" s="9"/>
      <c r="E116" s="9"/>
    </row>
    <row r="117" spans="1:5" x14ac:dyDescent="0.25">
      <c r="A117" s="9"/>
      <c r="B117" s="9"/>
      <c r="C117" s="9"/>
      <c r="D117" s="9"/>
      <c r="E117" s="9"/>
    </row>
    <row r="118" spans="1:5" x14ac:dyDescent="0.25">
      <c r="A118" s="9"/>
      <c r="B118" s="9"/>
      <c r="C118" s="9"/>
      <c r="D118" s="9"/>
      <c r="E118" s="9"/>
    </row>
    <row r="119" spans="1:5" x14ac:dyDescent="0.25">
      <c r="A119" s="9"/>
      <c r="B119" s="9"/>
      <c r="C119" s="9"/>
      <c r="D119" s="9"/>
      <c r="E119" s="9"/>
    </row>
    <row r="120" spans="1:5" x14ac:dyDescent="0.25">
      <c r="A120" s="9"/>
      <c r="B120" s="9"/>
      <c r="C120" s="9"/>
      <c r="D120" s="9"/>
      <c r="E120" s="9"/>
    </row>
    <row r="121" spans="1:5" x14ac:dyDescent="0.25">
      <c r="A121" s="9"/>
      <c r="B121" s="9"/>
      <c r="C121" s="9"/>
      <c r="D121" s="9"/>
      <c r="E121" s="9"/>
    </row>
    <row r="122" spans="1:5" x14ac:dyDescent="0.25">
      <c r="A122" s="9"/>
      <c r="B122" s="9"/>
      <c r="C122" s="9"/>
      <c r="D122" s="9"/>
      <c r="E122" s="9"/>
    </row>
    <row r="123" spans="1:5" x14ac:dyDescent="0.25">
      <c r="A123" s="9"/>
      <c r="B123" s="9"/>
      <c r="C123" s="9"/>
      <c r="D123" s="9"/>
      <c r="E123" s="9"/>
    </row>
    <row r="124" spans="1:5" x14ac:dyDescent="0.25">
      <c r="A124" s="9"/>
      <c r="B124" s="9"/>
      <c r="C124" s="9"/>
      <c r="D124" s="9"/>
      <c r="E124" s="9"/>
    </row>
    <row r="125" spans="1:5" x14ac:dyDescent="0.25">
      <c r="A125" s="9"/>
      <c r="B125" s="9"/>
      <c r="C125" s="9"/>
      <c r="D125" s="9"/>
      <c r="E125" s="9"/>
    </row>
    <row r="126" spans="1:5" x14ac:dyDescent="0.25">
      <c r="A126" s="9"/>
      <c r="B126" s="9"/>
      <c r="C126" s="9"/>
      <c r="D126" s="9"/>
      <c r="E126" s="9"/>
    </row>
    <row r="127" spans="1:5" x14ac:dyDescent="0.25">
      <c r="A127" s="9"/>
      <c r="B127" s="9"/>
      <c r="C127" s="9"/>
      <c r="D127" s="9"/>
      <c r="E127" s="9"/>
    </row>
    <row r="128" spans="1:5" x14ac:dyDescent="0.25">
      <c r="A128" s="9"/>
      <c r="B128" s="9"/>
      <c r="C128" s="9"/>
      <c r="D128" s="9"/>
      <c r="E128" s="9"/>
    </row>
    <row r="129" spans="1:5" x14ac:dyDescent="0.25">
      <c r="A129" s="9"/>
      <c r="B129" s="9"/>
      <c r="C129" s="9"/>
      <c r="D129" s="9"/>
      <c r="E129" s="9"/>
    </row>
    <row r="130" spans="1:5" x14ac:dyDescent="0.25">
      <c r="A130" s="9"/>
      <c r="B130" s="9"/>
      <c r="C130" s="9"/>
      <c r="D130" s="9"/>
      <c r="E130" s="9"/>
    </row>
    <row r="131" spans="1:5" x14ac:dyDescent="0.25">
      <c r="A131" s="9"/>
      <c r="B131" s="9"/>
      <c r="C131" s="9"/>
      <c r="D131" s="9"/>
      <c r="E131" s="9"/>
    </row>
    <row r="132" spans="1:5" x14ac:dyDescent="0.25">
      <c r="A132" s="9"/>
      <c r="B132" s="9"/>
      <c r="C132" s="9"/>
      <c r="D132" s="9"/>
      <c r="E132" s="9"/>
    </row>
    <row r="133" spans="1:5" x14ac:dyDescent="0.25">
      <c r="A133" s="9"/>
      <c r="B133" s="9"/>
      <c r="C133" s="9"/>
      <c r="D133" s="9"/>
      <c r="E133" s="9"/>
    </row>
    <row r="134" spans="1:5" x14ac:dyDescent="0.25">
      <c r="A134" s="9"/>
      <c r="B134" s="9"/>
      <c r="C134" s="9"/>
      <c r="D134" s="9"/>
      <c r="E134" s="9"/>
    </row>
    <row r="135" spans="1:5" x14ac:dyDescent="0.25">
      <c r="A135" s="9"/>
      <c r="B135" s="9"/>
      <c r="C135" s="9"/>
      <c r="D135" s="9"/>
      <c r="E135" s="9"/>
    </row>
    <row r="136" spans="1:5" x14ac:dyDescent="0.25">
      <c r="A136" s="9"/>
      <c r="B136" s="9"/>
      <c r="C136" s="9"/>
      <c r="D136" s="9"/>
      <c r="E136" s="9"/>
    </row>
    <row r="137" spans="1:5" x14ac:dyDescent="0.25">
      <c r="A137" s="9"/>
      <c r="B137" s="9"/>
      <c r="C137" s="9"/>
      <c r="D137" s="9"/>
      <c r="E137" s="9"/>
    </row>
    <row r="138" spans="1:5" x14ac:dyDescent="0.25">
      <c r="A138" s="9"/>
      <c r="B138" s="9"/>
      <c r="C138" s="9"/>
      <c r="D138" s="9"/>
      <c r="E138" s="9"/>
    </row>
    <row r="139" spans="1:5" x14ac:dyDescent="0.25">
      <c r="A139" s="9"/>
      <c r="B139" s="9"/>
      <c r="C139" s="9"/>
      <c r="D139" s="9"/>
      <c r="E139" s="9"/>
    </row>
    <row r="140" spans="1:5" x14ac:dyDescent="0.25">
      <c r="A140" s="9"/>
      <c r="B140" s="9"/>
      <c r="C140" s="9"/>
      <c r="D140" s="9"/>
      <c r="E140" s="9"/>
    </row>
    <row r="141" spans="1:5" x14ac:dyDescent="0.25">
      <c r="A141" s="9"/>
      <c r="B141" s="9"/>
      <c r="C141" s="9"/>
      <c r="D141" s="9"/>
      <c r="E141" s="9"/>
    </row>
    <row r="142" spans="1:5" x14ac:dyDescent="0.25">
      <c r="A142" s="9"/>
      <c r="B142" s="9"/>
      <c r="C142" s="9"/>
      <c r="D142" s="9"/>
      <c r="E142" s="9"/>
    </row>
    <row r="143" spans="1:5" x14ac:dyDescent="0.25">
      <c r="A143" s="9"/>
      <c r="B143" s="9"/>
      <c r="C143" s="9"/>
      <c r="D143" s="9"/>
      <c r="E143" s="9"/>
    </row>
    <row r="144" spans="1:5" x14ac:dyDescent="0.25">
      <c r="A144" s="9"/>
      <c r="B144" s="9"/>
      <c r="C144" s="9"/>
      <c r="D144" s="9"/>
      <c r="E144" s="9"/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9"/>
      <c r="B146" s="9"/>
      <c r="C146" s="9"/>
      <c r="D146" s="9"/>
      <c r="E146" s="9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  <row r="149" spans="1:5" x14ac:dyDescent="0.25">
      <c r="A149" s="9"/>
      <c r="B149" s="9"/>
      <c r="C149" s="9"/>
      <c r="D149" s="9"/>
      <c r="E149" s="9"/>
    </row>
    <row r="150" spans="1:5" x14ac:dyDescent="0.25">
      <c r="A150" s="9"/>
      <c r="B150" s="9"/>
      <c r="C150" s="9"/>
      <c r="D150" s="9"/>
      <c r="E150" s="9"/>
    </row>
    <row r="151" spans="1:5" x14ac:dyDescent="0.25">
      <c r="A151" s="9"/>
      <c r="B151" s="9"/>
      <c r="C151" s="9"/>
      <c r="D151" s="9"/>
      <c r="E151" s="9"/>
    </row>
    <row r="152" spans="1:5" x14ac:dyDescent="0.25">
      <c r="A152" s="9"/>
      <c r="B152" s="9"/>
      <c r="C152" s="9"/>
      <c r="D152" s="9"/>
      <c r="E152" s="9"/>
    </row>
    <row r="153" spans="1:5" x14ac:dyDescent="0.25">
      <c r="A153" s="9"/>
      <c r="B153" s="9"/>
      <c r="C153" s="9"/>
      <c r="D153" s="9"/>
      <c r="E153" s="9"/>
    </row>
    <row r="154" spans="1:5" x14ac:dyDescent="0.25">
      <c r="A154" s="9"/>
      <c r="B154" s="9"/>
      <c r="C154" s="9"/>
      <c r="D154" s="9"/>
      <c r="E154" s="9"/>
    </row>
    <row r="155" spans="1:5" x14ac:dyDescent="0.25">
      <c r="A155" s="9"/>
      <c r="B155" s="9"/>
      <c r="C155" s="9"/>
      <c r="D155" s="9"/>
      <c r="E155" s="9"/>
    </row>
    <row r="156" spans="1:5" x14ac:dyDescent="0.25">
      <c r="A156" s="9"/>
      <c r="B156" s="9"/>
      <c r="C156" s="9"/>
      <c r="D156" s="9"/>
      <c r="E156" s="9"/>
    </row>
    <row r="157" spans="1:5" x14ac:dyDescent="0.25">
      <c r="A157" s="9"/>
      <c r="B157" s="9"/>
      <c r="C157" s="9"/>
      <c r="D157" s="9"/>
      <c r="E157" s="9"/>
    </row>
    <row r="158" spans="1:5" x14ac:dyDescent="0.25">
      <c r="A158" s="9"/>
      <c r="B158" s="9"/>
      <c r="C158" s="9"/>
      <c r="D158" s="9"/>
      <c r="E158" s="9"/>
    </row>
    <row r="159" spans="1:5" x14ac:dyDescent="0.25">
      <c r="A159" s="9"/>
      <c r="B159" s="9"/>
      <c r="C159" s="9"/>
      <c r="D159" s="9"/>
      <c r="E159" s="9"/>
    </row>
    <row r="160" spans="1:5" x14ac:dyDescent="0.25">
      <c r="A160" s="9"/>
      <c r="B160" s="9"/>
      <c r="C160" s="9"/>
      <c r="D160" s="9"/>
      <c r="E160" s="9"/>
    </row>
    <row r="161" spans="1:5" x14ac:dyDescent="0.25">
      <c r="A161" s="9"/>
      <c r="B161" s="9"/>
      <c r="C161" s="9"/>
      <c r="D161" s="9"/>
      <c r="E161" s="9"/>
    </row>
    <row r="162" spans="1:5" x14ac:dyDescent="0.25">
      <c r="A162" s="9"/>
      <c r="B162" s="9"/>
      <c r="C162" s="9"/>
      <c r="D162" s="9"/>
      <c r="E162" s="9"/>
    </row>
    <row r="163" spans="1:5" x14ac:dyDescent="0.25">
      <c r="A163" s="9"/>
      <c r="B163" s="9"/>
      <c r="C163" s="9"/>
      <c r="D163" s="9"/>
      <c r="E163" s="9"/>
    </row>
    <row r="164" spans="1:5" x14ac:dyDescent="0.25">
      <c r="A164" s="9"/>
      <c r="B164" s="9"/>
      <c r="C164" s="9"/>
      <c r="D164" s="9"/>
      <c r="E164" s="9"/>
    </row>
    <row r="165" spans="1:5" x14ac:dyDescent="0.25">
      <c r="A165" s="9"/>
      <c r="B165" s="9"/>
      <c r="C165" s="9"/>
      <c r="D165" s="9"/>
      <c r="E165" s="9"/>
    </row>
    <row r="166" spans="1:5" x14ac:dyDescent="0.25">
      <c r="A166" s="9"/>
      <c r="B166" s="9"/>
      <c r="C166" s="9"/>
      <c r="D166" s="9"/>
      <c r="E166" s="9"/>
    </row>
    <row r="167" spans="1:5" x14ac:dyDescent="0.25">
      <c r="A167" s="9"/>
      <c r="B167" s="9"/>
      <c r="C167" s="9"/>
      <c r="D167" s="9"/>
      <c r="E167" s="9"/>
    </row>
    <row r="168" spans="1:5" x14ac:dyDescent="0.25">
      <c r="A168" s="9"/>
      <c r="B168" s="9"/>
      <c r="C168" s="9"/>
      <c r="D168" s="9"/>
      <c r="E168" s="9"/>
    </row>
    <row r="169" spans="1:5" x14ac:dyDescent="0.25">
      <c r="A169" s="9"/>
      <c r="B169" s="9"/>
      <c r="C169" s="9"/>
      <c r="D169" s="9"/>
      <c r="E169" s="9"/>
    </row>
    <row r="170" spans="1:5" x14ac:dyDescent="0.25">
      <c r="A170" s="9"/>
      <c r="B170" s="9"/>
      <c r="C170" s="9"/>
      <c r="D170" s="9"/>
      <c r="E170" s="9"/>
    </row>
    <row r="171" spans="1:5" x14ac:dyDescent="0.25">
      <c r="A171" s="9"/>
      <c r="B171" s="9"/>
      <c r="C171" s="9"/>
      <c r="D171" s="9"/>
      <c r="E171" s="9"/>
    </row>
    <row r="172" spans="1:5" x14ac:dyDescent="0.25">
      <c r="A172" s="9"/>
      <c r="B172" s="9"/>
      <c r="C172" s="9"/>
      <c r="D172" s="9"/>
      <c r="E172" s="9"/>
    </row>
    <row r="173" spans="1:5" x14ac:dyDescent="0.25">
      <c r="A173" s="9"/>
      <c r="B173" s="9"/>
      <c r="C173" s="9"/>
      <c r="D173" s="9"/>
      <c r="E173" s="9"/>
    </row>
    <row r="174" spans="1:5" x14ac:dyDescent="0.25">
      <c r="A174" s="9"/>
      <c r="B174" s="9"/>
      <c r="C174" s="9"/>
      <c r="D174" s="9"/>
      <c r="E174" s="9"/>
    </row>
    <row r="175" spans="1:5" x14ac:dyDescent="0.25">
      <c r="A175" s="9"/>
      <c r="B175" s="9"/>
      <c r="C175" s="9"/>
      <c r="D175" s="9"/>
      <c r="E175" s="9"/>
    </row>
    <row r="176" spans="1:5" x14ac:dyDescent="0.25">
      <c r="A176" s="9"/>
      <c r="B176" s="9"/>
      <c r="C176" s="9"/>
      <c r="D176" s="9"/>
      <c r="E176" s="9"/>
    </row>
    <row r="177" spans="1:5" x14ac:dyDescent="0.25">
      <c r="A177" s="9"/>
      <c r="B177" s="9"/>
      <c r="C177" s="9"/>
      <c r="D177" s="9"/>
      <c r="E177" s="9"/>
    </row>
    <row r="178" spans="1:5" x14ac:dyDescent="0.25">
      <c r="A178" s="9"/>
      <c r="B178" s="9"/>
      <c r="C178" s="9"/>
      <c r="D178" s="9"/>
      <c r="E178" s="9"/>
    </row>
    <row r="179" spans="1:5" x14ac:dyDescent="0.25">
      <c r="A179" s="9"/>
      <c r="B179" s="9"/>
      <c r="C179" s="9"/>
      <c r="D179" s="9"/>
      <c r="E179" s="9"/>
    </row>
    <row r="180" spans="1:5" x14ac:dyDescent="0.25">
      <c r="B180" s="9"/>
      <c r="C180" s="9"/>
      <c r="D180" s="9"/>
      <c r="E180" s="9"/>
    </row>
    <row r="181" spans="1:5" x14ac:dyDescent="0.25">
      <c r="B181" s="9"/>
      <c r="C181" s="9"/>
      <c r="D181" s="9"/>
      <c r="E181" s="9"/>
    </row>
    <row r="182" spans="1:5" x14ac:dyDescent="0.25">
      <c r="B182" s="9"/>
      <c r="C182" s="9"/>
      <c r="D182" s="9"/>
      <c r="E182" s="9"/>
    </row>
    <row r="183" spans="1:5" x14ac:dyDescent="0.25">
      <c r="B183" s="9"/>
      <c r="C183" s="9"/>
      <c r="D183" s="9"/>
      <c r="E183" s="9"/>
    </row>
    <row r="184" spans="1:5" x14ac:dyDescent="0.25">
      <c r="B184" s="9"/>
      <c r="C184" s="9"/>
      <c r="D184" s="9"/>
      <c r="E184" s="9"/>
    </row>
  </sheetData>
  <mergeCells count="3">
    <mergeCell ref="B14:X14"/>
    <mergeCell ref="A47:X47"/>
    <mergeCell ref="A3:X3"/>
  </mergeCells>
  <conditionalFormatting sqref="A84:X84">
    <cfRule type="cellIs" dxfId="4" priority="7" operator="greaterThan">
      <formula>16.3</formula>
    </cfRule>
  </conditionalFormatting>
  <conditionalFormatting sqref="B29:O35 P29:X43">
    <cfRule type="cellIs" dxfId="3" priority="1" operator="lessThan">
      <formula>0</formula>
    </cfRule>
  </conditionalFormatting>
  <conditionalFormatting sqref="B1:X1 A98:W98">
    <cfRule type="cellIs" dxfId="2" priority="9" operator="greaterThan">
      <formula>0</formula>
    </cfRule>
  </conditionalFormatting>
  <conditionalFormatting sqref="B63:X63">
    <cfRule type="cellIs" dxfId="1" priority="2" operator="greaterThan">
      <formula>750</formula>
    </cfRule>
  </conditionalFormatting>
  <conditionalFormatting sqref="C36:O43 B45:X46">
    <cfRule type="cellIs" dxfId="0" priority="11" operator="lessThan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74" fitToHeight="0" orientation="landscape" horizontalDpi="300" verticalDpi="0" r:id="rId1"/>
  <rowBreaks count="2" manualBreakCount="2">
    <brk id="26" max="23" man="1"/>
    <brk id="7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3"/>
  <sheetViews>
    <sheetView view="pageBreakPreview" topLeftCell="A43" zoomScale="70" zoomScaleNormal="70" zoomScaleSheetLayoutView="70" workbookViewId="0">
      <pane xSplit="1" topLeftCell="B1" activePane="topRight" state="frozen"/>
      <selection activeCell="A16" sqref="A16"/>
      <selection pane="topRight" activeCell="D21" sqref="D21"/>
    </sheetView>
  </sheetViews>
  <sheetFormatPr defaultColWidth="8.88671875" defaultRowHeight="13.2" outlineLevelRow="1" x14ac:dyDescent="0.25"/>
  <cols>
    <col min="1" max="1" width="31.5546875" style="10" customWidth="1"/>
    <col min="2" max="2" width="8" style="9" customWidth="1"/>
    <col min="3" max="5" width="8.109375" style="9" bestFit="1" customWidth="1"/>
    <col min="6" max="6" width="5.33203125" style="9" bestFit="1" customWidth="1"/>
    <col min="7" max="7" width="6.88671875" style="9" bestFit="1" customWidth="1"/>
    <col min="8" max="10" width="5.33203125" style="9" bestFit="1" customWidth="1"/>
    <col min="11" max="11" width="6.88671875" style="9" bestFit="1" customWidth="1"/>
    <col min="12" max="24" width="5.33203125" style="9" bestFit="1" customWidth="1"/>
    <col min="25" max="16384" width="8.88671875" style="9"/>
  </cols>
  <sheetData>
    <row r="1" spans="1:24" x14ac:dyDescent="0.25">
      <c r="B1" s="9">
        <f>12-B82</f>
        <v>-9.4855555555555569</v>
      </c>
      <c r="C1" s="9">
        <f>12-C82</f>
        <v>-25.213672266430883</v>
      </c>
      <c r="D1" s="9">
        <f t="shared" ref="D1:X1" si="0">12-D82</f>
        <v>-20.613672266430882</v>
      </c>
      <c r="E1" s="9">
        <f t="shared" si="0"/>
        <v>-20.547005599764219</v>
      </c>
      <c r="F1" s="9">
        <f t="shared" si="0"/>
        <v>-20.991450044208662</v>
      </c>
      <c r="G1" s="9">
        <f t="shared" si="0"/>
        <v>-22.963672266430883</v>
      </c>
      <c r="H1" s="9">
        <f t="shared" si="0"/>
        <v>-15.635894488653108</v>
      </c>
      <c r="I1" s="9">
        <f t="shared" si="0"/>
        <v>-23.724783377541996</v>
      </c>
      <c r="J1" s="9">
        <f t="shared" si="0"/>
        <v>-24.035894488653113</v>
      </c>
      <c r="K1" s="9">
        <f t="shared" si="0"/>
        <v>-13.835894488653111</v>
      </c>
      <c r="L1" s="9">
        <f t="shared" si="0"/>
        <v>-20.324783377541998</v>
      </c>
      <c r="M1" s="9">
        <f t="shared" si="0"/>
        <v>-9.0470055997642191</v>
      </c>
      <c r="N1" s="9">
        <f t="shared" si="0"/>
        <v>-13.747005599764222</v>
      </c>
      <c r="O1" s="9">
        <f t="shared" si="0"/>
        <v>-12.191450044208665</v>
      </c>
      <c r="P1" s="9">
        <f t="shared" si="0"/>
        <v>-15.780338933097553</v>
      </c>
      <c r="Q1" s="9">
        <f t="shared" si="0"/>
        <v>-25.935894488653112</v>
      </c>
      <c r="R1" s="9">
        <f t="shared" si="0"/>
        <v>-22.741450044208662</v>
      </c>
      <c r="S1" s="9">
        <f t="shared" si="0"/>
        <v>-7.8803389330975548</v>
      </c>
      <c r="T1" s="9">
        <f t="shared" si="0"/>
        <v>-20.213672266430883</v>
      </c>
      <c r="U1" s="9">
        <f t="shared" si="0"/>
        <v>-20.580338933097558</v>
      </c>
      <c r="V1" s="9">
        <f t="shared" si="0"/>
        <v>-9.6081167108753363</v>
      </c>
      <c r="W1" s="9">
        <f t="shared" si="0"/>
        <v>-13.835894488653111</v>
      </c>
      <c r="X1" s="9">
        <f t="shared" si="0"/>
        <v>-12.135894488653108</v>
      </c>
    </row>
    <row r="2" spans="1:24" ht="15.6" x14ac:dyDescent="0.3">
      <c r="A2" s="81" t="s">
        <v>77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5" x14ac:dyDescent="0.25">
      <c r="A3" s="50" t="s">
        <v>78</v>
      </c>
      <c r="B3" s="11">
        <v>7</v>
      </c>
      <c r="C3" s="11">
        <v>8</v>
      </c>
      <c r="D3" s="11">
        <v>9</v>
      </c>
      <c r="E3" s="11">
        <v>10</v>
      </c>
      <c r="F3" s="11">
        <v>11</v>
      </c>
      <c r="G3" s="11">
        <v>12</v>
      </c>
      <c r="H3" s="11">
        <v>13</v>
      </c>
      <c r="I3" s="11">
        <v>14</v>
      </c>
      <c r="J3" s="11">
        <v>15</v>
      </c>
      <c r="K3" s="11">
        <v>16</v>
      </c>
      <c r="L3" s="11">
        <v>17</v>
      </c>
      <c r="M3" s="11">
        <v>18</v>
      </c>
      <c r="N3" s="11">
        <v>19</v>
      </c>
      <c r="O3" s="11">
        <v>20</v>
      </c>
      <c r="P3" s="11">
        <v>21</v>
      </c>
      <c r="Q3" s="11">
        <v>22</v>
      </c>
      <c r="R3" s="11">
        <v>23</v>
      </c>
      <c r="S3" s="11">
        <v>24</v>
      </c>
      <c r="T3" s="11">
        <v>25</v>
      </c>
      <c r="U3" s="11">
        <v>26</v>
      </c>
      <c r="V3" s="11">
        <v>27</v>
      </c>
      <c r="W3" s="11">
        <v>28</v>
      </c>
      <c r="X3" s="11">
        <v>29</v>
      </c>
    </row>
    <row r="4" spans="1:24" s="69" customFormat="1" x14ac:dyDescent="0.25">
      <c r="A4" s="70" t="s">
        <v>27</v>
      </c>
      <c r="B4" s="71">
        <f>SUM(B5:B13)</f>
        <v>95</v>
      </c>
      <c r="C4" s="71">
        <f t="shared" ref="C4:X4" si="1">SUM(C5:C13)</f>
        <v>164</v>
      </c>
      <c r="D4" s="71">
        <f t="shared" si="1"/>
        <v>124</v>
      </c>
      <c r="E4" s="71">
        <f t="shared" si="1"/>
        <v>118</v>
      </c>
      <c r="F4" s="71">
        <f t="shared" si="1"/>
        <v>95</v>
      </c>
      <c r="G4" s="71">
        <f t="shared" si="1"/>
        <v>150.5</v>
      </c>
      <c r="H4" s="71">
        <f t="shared" si="1"/>
        <v>67</v>
      </c>
      <c r="I4" s="71">
        <f t="shared" si="1"/>
        <v>145</v>
      </c>
      <c r="J4" s="71">
        <f t="shared" si="1"/>
        <v>121</v>
      </c>
      <c r="K4" s="71">
        <f t="shared" si="1"/>
        <v>55</v>
      </c>
      <c r="L4" s="71">
        <f t="shared" si="1"/>
        <v>121</v>
      </c>
      <c r="M4" s="71">
        <f t="shared" si="1"/>
        <v>67</v>
      </c>
      <c r="N4" s="71">
        <f t="shared" si="1"/>
        <v>75</v>
      </c>
      <c r="O4" s="71">
        <f t="shared" si="1"/>
        <v>62</v>
      </c>
      <c r="P4" s="71">
        <f t="shared" si="1"/>
        <v>60</v>
      </c>
      <c r="Q4" s="71">
        <f t="shared" si="1"/>
        <v>121</v>
      </c>
      <c r="R4" s="71">
        <f t="shared" si="1"/>
        <v>144.5</v>
      </c>
      <c r="S4" s="71">
        <f t="shared" si="1"/>
        <v>60</v>
      </c>
      <c r="T4" s="71">
        <f t="shared" si="1"/>
        <v>134</v>
      </c>
      <c r="U4" s="71">
        <f t="shared" si="1"/>
        <v>110</v>
      </c>
      <c r="V4" s="71">
        <f t="shared" si="1"/>
        <v>43.5</v>
      </c>
      <c r="W4" s="71">
        <f t="shared" si="1"/>
        <v>67</v>
      </c>
      <c r="X4" s="71">
        <f t="shared" si="1"/>
        <v>37</v>
      </c>
    </row>
    <row r="5" spans="1:24" outlineLevel="1" x14ac:dyDescent="0.25">
      <c r="A5" s="39" t="s">
        <v>9</v>
      </c>
      <c r="B5" s="15"/>
      <c r="C5" s="15"/>
      <c r="D5" s="15">
        <v>7</v>
      </c>
      <c r="E5" s="15"/>
      <c r="F5" s="15">
        <v>7</v>
      </c>
      <c r="G5" s="15"/>
      <c r="H5" s="15"/>
      <c r="I5" s="15">
        <v>7</v>
      </c>
      <c r="J5" s="15">
        <v>7</v>
      </c>
      <c r="K5" s="15"/>
      <c r="L5" s="15"/>
      <c r="M5" s="15"/>
      <c r="N5" s="15">
        <v>21</v>
      </c>
      <c r="O5" s="15"/>
      <c r="P5" s="15"/>
      <c r="Q5" s="15"/>
      <c r="R5" s="15"/>
      <c r="S5" s="15"/>
      <c r="T5" s="15"/>
      <c r="U5" s="15">
        <v>14</v>
      </c>
      <c r="V5" s="15"/>
      <c r="W5" s="15">
        <v>7</v>
      </c>
      <c r="X5" s="15"/>
    </row>
    <row r="6" spans="1:24" outlineLevel="1" x14ac:dyDescent="0.25">
      <c r="A6" s="39" t="s">
        <v>10</v>
      </c>
      <c r="B6" s="15"/>
      <c r="C6" s="15"/>
      <c r="D6" s="15"/>
      <c r="E6" s="15">
        <v>27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5" customHeight="1" outlineLevel="1" x14ac:dyDescent="0.25">
      <c r="A7" s="39" t="s">
        <v>11</v>
      </c>
      <c r="B7" s="15"/>
      <c r="C7" s="15"/>
      <c r="D7" s="15">
        <v>14</v>
      </c>
      <c r="E7" s="15">
        <v>27</v>
      </c>
      <c r="F7" s="15">
        <v>7</v>
      </c>
      <c r="G7" s="15"/>
      <c r="H7" s="15">
        <v>7</v>
      </c>
      <c r="I7" s="15">
        <v>7</v>
      </c>
      <c r="J7" s="15"/>
      <c r="K7" s="15">
        <v>7</v>
      </c>
      <c r="L7" s="15">
        <v>41</v>
      </c>
      <c r="M7" s="15"/>
      <c r="N7" s="15"/>
      <c r="O7" s="15">
        <v>14</v>
      </c>
      <c r="P7" s="15"/>
      <c r="Q7" s="15">
        <v>7</v>
      </c>
      <c r="R7" s="15">
        <v>14</v>
      </c>
      <c r="S7" s="15"/>
      <c r="T7" s="15"/>
      <c r="U7" s="15">
        <v>7</v>
      </c>
      <c r="V7" s="15">
        <v>14</v>
      </c>
      <c r="W7" s="15"/>
      <c r="X7" s="15">
        <v>7</v>
      </c>
    </row>
    <row r="8" spans="1:24" outlineLevel="1" x14ac:dyDescent="0.25">
      <c r="A8" s="40" t="s">
        <v>12</v>
      </c>
      <c r="B8" s="15"/>
      <c r="C8" s="15">
        <v>16</v>
      </c>
      <c r="D8" s="15">
        <v>28</v>
      </c>
      <c r="E8" s="15">
        <v>16</v>
      </c>
      <c r="F8" s="15">
        <v>27</v>
      </c>
      <c r="G8" s="15"/>
      <c r="H8" s="15"/>
      <c r="I8" s="15">
        <v>30</v>
      </c>
      <c r="J8" s="15"/>
      <c r="K8" s="15"/>
      <c r="L8" s="15"/>
      <c r="M8" s="15">
        <v>20</v>
      </c>
      <c r="N8" s="15"/>
      <c r="O8" s="15"/>
      <c r="P8" s="15"/>
      <c r="Q8" s="15">
        <v>20</v>
      </c>
      <c r="R8" s="15"/>
      <c r="S8" s="15"/>
      <c r="T8" s="15"/>
      <c r="U8" s="15"/>
      <c r="V8" s="15">
        <v>20</v>
      </c>
      <c r="W8" s="15"/>
      <c r="X8" s="15">
        <v>10</v>
      </c>
    </row>
    <row r="9" spans="1:24" outlineLevel="1" x14ac:dyDescent="0.25">
      <c r="A9" s="40" t="s">
        <v>13</v>
      </c>
      <c r="B9" s="15">
        <v>60</v>
      </c>
      <c r="C9" s="15">
        <v>94</v>
      </c>
      <c r="D9" s="15">
        <v>40</v>
      </c>
      <c r="E9" s="15">
        <v>40</v>
      </c>
      <c r="F9" s="15"/>
      <c r="G9" s="15">
        <v>141</v>
      </c>
      <c r="H9" s="15">
        <v>60</v>
      </c>
      <c r="I9" s="15">
        <v>20</v>
      </c>
      <c r="J9" s="15">
        <v>114</v>
      </c>
      <c r="K9" s="15">
        <v>40</v>
      </c>
      <c r="L9" s="15">
        <v>80</v>
      </c>
      <c r="M9" s="15">
        <v>47</v>
      </c>
      <c r="N9" s="15"/>
      <c r="O9" s="15">
        <v>40</v>
      </c>
      <c r="P9" s="15">
        <v>60</v>
      </c>
      <c r="Q9" s="15">
        <v>94</v>
      </c>
      <c r="R9" s="15">
        <v>40</v>
      </c>
      <c r="S9" s="15">
        <v>60</v>
      </c>
      <c r="T9" s="15">
        <v>134</v>
      </c>
      <c r="U9" s="15"/>
      <c r="V9" s="15"/>
      <c r="W9" s="15">
        <v>60</v>
      </c>
      <c r="X9" s="15">
        <v>20</v>
      </c>
    </row>
    <row r="10" spans="1:24" outlineLevel="1" x14ac:dyDescent="0.25">
      <c r="A10" s="40" t="s">
        <v>14</v>
      </c>
      <c r="B10" s="15"/>
      <c r="C10" s="15">
        <v>54</v>
      </c>
      <c r="D10" s="15"/>
      <c r="E10" s="15"/>
      <c r="F10" s="15">
        <v>54</v>
      </c>
      <c r="G10" s="15"/>
      <c r="H10" s="15"/>
      <c r="I10" s="15">
        <v>81</v>
      </c>
      <c r="J10" s="15"/>
      <c r="K10" s="15"/>
      <c r="L10" s="15"/>
      <c r="M10" s="15"/>
      <c r="N10" s="15">
        <v>54</v>
      </c>
      <c r="O10" s="15"/>
      <c r="P10" s="15"/>
      <c r="Q10" s="15"/>
      <c r="R10" s="15">
        <v>81</v>
      </c>
      <c r="S10" s="15"/>
      <c r="T10" s="15"/>
      <c r="U10" s="15">
        <v>81</v>
      </c>
      <c r="V10" s="15"/>
      <c r="W10" s="15"/>
      <c r="X10" s="15"/>
    </row>
    <row r="11" spans="1:24" outlineLevel="1" x14ac:dyDescent="0.25">
      <c r="A11" s="40" t="s">
        <v>15</v>
      </c>
      <c r="B11" s="15">
        <v>35</v>
      </c>
      <c r="C11" s="15"/>
      <c r="D11" s="15">
        <v>8</v>
      </c>
      <c r="E11" s="15">
        <v>8</v>
      </c>
      <c r="F11" s="15"/>
      <c r="G11" s="15">
        <v>8</v>
      </c>
      <c r="H11" s="15"/>
      <c r="I11" s="15"/>
      <c r="J11" s="15"/>
      <c r="K11" s="15">
        <v>8</v>
      </c>
      <c r="L11" s="15"/>
      <c r="M11" s="15"/>
      <c r="N11" s="15"/>
      <c r="O11" s="15">
        <v>8</v>
      </c>
      <c r="P11" s="15"/>
      <c r="Q11" s="15"/>
      <c r="R11" s="15">
        <v>8</v>
      </c>
      <c r="S11" s="15"/>
      <c r="T11" s="15"/>
      <c r="U11" s="15">
        <v>8</v>
      </c>
      <c r="V11" s="15">
        <v>8</v>
      </c>
      <c r="W11" s="15"/>
      <c r="X11" s="15"/>
    </row>
    <row r="12" spans="1:24" outlineLevel="1" x14ac:dyDescent="0.25">
      <c r="A12" s="40" t="s">
        <v>16</v>
      </c>
      <c r="B12" s="15"/>
      <c r="C12" s="15"/>
      <c r="D12" s="15"/>
      <c r="E12" s="15"/>
      <c r="F12" s="15"/>
      <c r="G12" s="15">
        <v>1.5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1.5</v>
      </c>
      <c r="S12" s="15"/>
      <c r="T12" s="15"/>
      <c r="U12" s="15"/>
      <c r="V12" s="15">
        <v>1.5</v>
      </c>
      <c r="W12" s="15"/>
      <c r="X12" s="15"/>
    </row>
    <row r="13" spans="1:24" ht="26.4" outlineLevel="1" x14ac:dyDescent="0.25">
      <c r="A13" s="40" t="s">
        <v>90</v>
      </c>
      <c r="B13" s="15"/>
      <c r="C13" s="15"/>
      <c r="D13" s="15">
        <v>27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s="69" customFormat="1" x14ac:dyDescent="0.25">
      <c r="A14" s="70" t="s">
        <v>26</v>
      </c>
      <c r="B14" s="11">
        <f>SUM(B15:B21)</f>
        <v>0</v>
      </c>
      <c r="C14" s="11">
        <f t="shared" ref="C14:X14" si="2">SUM(C15:C21)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0</v>
      </c>
      <c r="T14" s="11">
        <f t="shared" si="2"/>
        <v>0</v>
      </c>
      <c r="U14" s="11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</row>
    <row r="15" spans="1:24" outlineLevel="1" x14ac:dyDescent="0.25">
      <c r="A15" s="14" t="s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outlineLevel="1" x14ac:dyDescent="0.25">
      <c r="A16" s="14" t="s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outlineLevel="1" x14ac:dyDescent="0.25">
      <c r="A17" s="14" t="s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outlineLevel="1" x14ac:dyDescent="0.25">
      <c r="A18" s="14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outlineLevel="1" x14ac:dyDescent="0.25">
      <c r="A19" s="14" t="s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outlineLevel="1" x14ac:dyDescent="0.25">
      <c r="A20" s="14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outlineLevel="1" x14ac:dyDescent="0.25">
      <c r="A21" s="14" t="s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69" customFormat="1" x14ac:dyDescent="0.25">
      <c r="A22" s="70" t="s">
        <v>44</v>
      </c>
      <c r="B22" s="11">
        <f>SUM(B23:B25)</f>
        <v>0</v>
      </c>
      <c r="C22" s="11">
        <f t="shared" ref="C22:X22" si="3">SUM(C23:C25)</f>
        <v>0</v>
      </c>
      <c r="D22" s="11">
        <f t="shared" si="3"/>
        <v>0</v>
      </c>
      <c r="E22" s="11">
        <f t="shared" si="3"/>
        <v>0</v>
      </c>
      <c r="F22" s="11">
        <f t="shared" si="3"/>
        <v>65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24</v>
      </c>
      <c r="K22" s="11">
        <f t="shared" si="3"/>
        <v>20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57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45</v>
      </c>
    </row>
    <row r="23" spans="1:24" ht="13.8" hidden="1" outlineLevel="1" x14ac:dyDescent="0.25">
      <c r="A23" s="41" t="s">
        <v>34</v>
      </c>
      <c r="B23" s="15"/>
      <c r="C23" s="15"/>
      <c r="D23" s="15"/>
      <c r="E23" s="15"/>
      <c r="F23" s="15">
        <f>45+20</f>
        <v>65</v>
      </c>
      <c r="G23" s="15"/>
      <c r="H23" s="15"/>
      <c r="I23" s="15"/>
      <c r="J23" s="15"/>
      <c r="K23" s="15"/>
      <c r="L23" s="15"/>
      <c r="M23" s="15"/>
      <c r="N23" s="15"/>
      <c r="O23" s="15"/>
      <c r="P23" s="15">
        <v>45</v>
      </c>
      <c r="Q23" s="15"/>
      <c r="R23" s="15"/>
      <c r="S23" s="15"/>
      <c r="T23" s="15"/>
      <c r="U23" s="15"/>
      <c r="V23" s="15"/>
      <c r="W23" s="15"/>
      <c r="X23" s="15">
        <v>45</v>
      </c>
    </row>
    <row r="24" spans="1:24" ht="13.8" hidden="1" outlineLevel="1" x14ac:dyDescent="0.25">
      <c r="A24" s="41" t="s">
        <v>35</v>
      </c>
      <c r="B24" s="15"/>
      <c r="C24" s="15"/>
      <c r="D24" s="15"/>
      <c r="E24" s="15"/>
      <c r="F24" s="15"/>
      <c r="G24" s="15"/>
      <c r="H24" s="15"/>
      <c r="I24" s="15"/>
      <c r="J24" s="15">
        <v>24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12" customFormat="1" ht="13.8" hidden="1" outlineLevel="1" x14ac:dyDescent="0.25">
      <c r="A25" s="41" t="s">
        <v>36</v>
      </c>
      <c r="B25" s="15"/>
      <c r="C25" s="15"/>
      <c r="D25" s="15"/>
      <c r="E25" s="15"/>
      <c r="F25" s="15"/>
      <c r="G25" s="15"/>
      <c r="H25" s="15"/>
      <c r="I25" s="15"/>
      <c r="J25" s="15"/>
      <c r="K25" s="15">
        <v>20</v>
      </c>
      <c r="L25" s="15"/>
      <c r="M25" s="15"/>
      <c r="N25" s="15"/>
      <c r="O25" s="15"/>
      <c r="P25" s="15">
        <v>12</v>
      </c>
      <c r="Q25" s="15"/>
      <c r="R25" s="15"/>
      <c r="S25" s="15"/>
      <c r="T25" s="15"/>
      <c r="U25" s="15"/>
      <c r="V25" s="15"/>
      <c r="W25" s="15"/>
      <c r="X25" s="15"/>
    </row>
    <row r="26" spans="1:24" ht="13.8" hidden="1" outlineLevel="1" x14ac:dyDescent="0.25">
      <c r="A26" s="41" t="s">
        <v>37</v>
      </c>
      <c r="B26" s="15"/>
      <c r="C26" s="15"/>
      <c r="D26" s="15"/>
      <c r="E26" s="15"/>
      <c r="F26" s="15"/>
      <c r="G26" s="15"/>
      <c r="H26" s="15">
        <v>18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>
        <v>15</v>
      </c>
      <c r="W26" s="15"/>
      <c r="X26" s="15"/>
    </row>
    <row r="27" spans="1:24" ht="13.8" hidden="1" outlineLevel="1" x14ac:dyDescent="0.25">
      <c r="A27" s="41" t="s">
        <v>38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3.8" hidden="1" outlineLevel="1" x14ac:dyDescent="0.25">
      <c r="A28" s="41" t="s">
        <v>39</v>
      </c>
      <c r="B28" s="15"/>
      <c r="C28" s="15"/>
      <c r="D28" s="15">
        <v>44</v>
      </c>
      <c r="E28" s="15"/>
      <c r="F28" s="15"/>
      <c r="G28" s="15"/>
      <c r="H28" s="15">
        <v>44</v>
      </c>
      <c r="I28" s="15"/>
      <c r="J28" s="15">
        <v>22</v>
      </c>
      <c r="K28" s="15">
        <v>44</v>
      </c>
      <c r="L28" s="15"/>
      <c r="M28" s="15"/>
      <c r="N28" s="15">
        <v>22</v>
      </c>
      <c r="O28" s="15">
        <v>22</v>
      </c>
      <c r="P28" s="15">
        <v>22</v>
      </c>
      <c r="Q28" s="15">
        <v>75</v>
      </c>
      <c r="R28" s="15"/>
      <c r="S28" s="15"/>
      <c r="T28" s="15"/>
      <c r="U28" s="15">
        <v>22</v>
      </c>
      <c r="V28" s="15">
        <v>22</v>
      </c>
      <c r="W28" s="15">
        <v>44</v>
      </c>
      <c r="X28" s="15">
        <v>22</v>
      </c>
    </row>
    <row r="29" spans="1:24" ht="13.8" hidden="1" outlineLevel="1" x14ac:dyDescent="0.25">
      <c r="A29" s="41" t="s">
        <v>40</v>
      </c>
      <c r="B29" s="15"/>
      <c r="C29" s="15"/>
      <c r="D29" s="15">
        <v>10</v>
      </c>
      <c r="E29" s="15"/>
      <c r="F29" s="15"/>
      <c r="G29" s="15"/>
      <c r="H29" s="15"/>
      <c r="I29" s="15">
        <v>9</v>
      </c>
      <c r="J29" s="15">
        <v>10</v>
      </c>
      <c r="K29" s="15"/>
      <c r="L29" s="15"/>
      <c r="M29" s="15"/>
      <c r="N29" s="15"/>
      <c r="O29" s="15">
        <v>10</v>
      </c>
      <c r="P29" s="15"/>
      <c r="Q29" s="15"/>
      <c r="R29" s="15"/>
      <c r="S29" s="15"/>
      <c r="T29" s="15"/>
      <c r="U29" s="15">
        <v>10</v>
      </c>
      <c r="V29" s="15"/>
      <c r="W29" s="15"/>
      <c r="X29" s="15">
        <v>10</v>
      </c>
    </row>
    <row r="30" spans="1:24" s="69" customFormat="1" collapsed="1" x14ac:dyDescent="0.25">
      <c r="A30" s="70" t="s">
        <v>45</v>
      </c>
      <c r="B30" s="11">
        <f>SUM(B31:B36)</f>
        <v>69.759999999999991</v>
      </c>
      <c r="C30" s="11">
        <f t="shared" ref="C30:X30" si="4">SUM(C31:C36)</f>
        <v>69.759999999999991</v>
      </c>
      <c r="D30" s="11">
        <f t="shared" si="4"/>
        <v>69.759999999999991</v>
      </c>
      <c r="E30" s="11">
        <f t="shared" si="4"/>
        <v>69.759999999999991</v>
      </c>
      <c r="F30" s="11">
        <f t="shared" si="4"/>
        <v>69.759999999999991</v>
      </c>
      <c r="G30" s="11">
        <f t="shared" si="4"/>
        <v>69.759999999999991</v>
      </c>
      <c r="H30" s="11">
        <f t="shared" si="4"/>
        <v>69.759999999999991</v>
      </c>
      <c r="I30" s="11">
        <f t="shared" si="4"/>
        <v>69.759999999999991</v>
      </c>
      <c r="J30" s="11">
        <f t="shared" si="4"/>
        <v>69.759999999999991</v>
      </c>
      <c r="K30" s="11">
        <f t="shared" si="4"/>
        <v>69.759999999999991</v>
      </c>
      <c r="L30" s="11">
        <f t="shared" si="4"/>
        <v>69.759999999999991</v>
      </c>
      <c r="M30" s="11">
        <f t="shared" si="4"/>
        <v>69.759999999999991</v>
      </c>
      <c r="N30" s="11">
        <f t="shared" si="4"/>
        <v>69.759999999999991</v>
      </c>
      <c r="O30" s="11">
        <f t="shared" si="4"/>
        <v>69.759999999999991</v>
      </c>
      <c r="P30" s="11">
        <f t="shared" si="4"/>
        <v>69.759999999999991</v>
      </c>
      <c r="Q30" s="11">
        <f t="shared" si="4"/>
        <v>69.759999999999991</v>
      </c>
      <c r="R30" s="11">
        <f t="shared" si="4"/>
        <v>69.759999999999991</v>
      </c>
      <c r="S30" s="11">
        <f t="shared" si="4"/>
        <v>69.759999999999991</v>
      </c>
      <c r="T30" s="11">
        <f t="shared" si="4"/>
        <v>69.759999999999991</v>
      </c>
      <c r="U30" s="11">
        <f t="shared" si="4"/>
        <v>69.759999999999991</v>
      </c>
      <c r="V30" s="11">
        <f t="shared" si="4"/>
        <v>69.759999999999991</v>
      </c>
      <c r="W30" s="11">
        <f t="shared" si="4"/>
        <v>69.759999999999991</v>
      </c>
      <c r="X30" s="11">
        <f t="shared" si="4"/>
        <v>69.759999999999991</v>
      </c>
    </row>
    <row r="31" spans="1:24" ht="13.8" hidden="1" outlineLevel="1" x14ac:dyDescent="0.25">
      <c r="A31" s="41" t="s">
        <v>41</v>
      </c>
      <c r="B31" s="15">
        <f t="shared" ref="B31:X31" si="5">ROUND(46/29,2)</f>
        <v>1.59</v>
      </c>
      <c r="C31" s="15">
        <f t="shared" si="5"/>
        <v>1.59</v>
      </c>
      <c r="D31" s="15">
        <f t="shared" si="5"/>
        <v>1.59</v>
      </c>
      <c r="E31" s="15">
        <f t="shared" si="5"/>
        <v>1.59</v>
      </c>
      <c r="F31" s="15">
        <f t="shared" si="5"/>
        <v>1.59</v>
      </c>
      <c r="G31" s="15">
        <f t="shared" si="5"/>
        <v>1.59</v>
      </c>
      <c r="H31" s="15">
        <f t="shared" si="5"/>
        <v>1.59</v>
      </c>
      <c r="I31" s="15">
        <f t="shared" si="5"/>
        <v>1.59</v>
      </c>
      <c r="J31" s="15">
        <f t="shared" si="5"/>
        <v>1.59</v>
      </c>
      <c r="K31" s="15">
        <f t="shared" si="5"/>
        <v>1.59</v>
      </c>
      <c r="L31" s="15">
        <f t="shared" si="5"/>
        <v>1.59</v>
      </c>
      <c r="M31" s="15">
        <f t="shared" si="5"/>
        <v>1.59</v>
      </c>
      <c r="N31" s="15">
        <f t="shared" si="5"/>
        <v>1.59</v>
      </c>
      <c r="O31" s="15">
        <f t="shared" si="5"/>
        <v>1.59</v>
      </c>
      <c r="P31" s="15">
        <f t="shared" si="5"/>
        <v>1.59</v>
      </c>
      <c r="Q31" s="15">
        <f t="shared" si="5"/>
        <v>1.59</v>
      </c>
      <c r="R31" s="15">
        <f t="shared" si="5"/>
        <v>1.59</v>
      </c>
      <c r="S31" s="15">
        <f t="shared" si="5"/>
        <v>1.59</v>
      </c>
      <c r="T31" s="15">
        <f t="shared" si="5"/>
        <v>1.59</v>
      </c>
      <c r="U31" s="15">
        <f t="shared" si="5"/>
        <v>1.59</v>
      </c>
      <c r="V31" s="15">
        <f t="shared" si="5"/>
        <v>1.59</v>
      </c>
      <c r="W31" s="15">
        <f t="shared" si="5"/>
        <v>1.59</v>
      </c>
      <c r="X31" s="15">
        <f t="shared" si="5"/>
        <v>1.59</v>
      </c>
    </row>
    <row r="32" spans="1:24" ht="13.8" hidden="1" outlineLevel="1" x14ac:dyDescent="0.25">
      <c r="A32" s="41" t="s">
        <v>42</v>
      </c>
      <c r="B32" s="15">
        <f t="shared" ref="B32:X32" si="6">ROUND(122/29,2)</f>
        <v>4.21</v>
      </c>
      <c r="C32" s="15">
        <f t="shared" si="6"/>
        <v>4.21</v>
      </c>
      <c r="D32" s="15">
        <f t="shared" si="6"/>
        <v>4.21</v>
      </c>
      <c r="E32" s="15">
        <f t="shared" si="6"/>
        <v>4.21</v>
      </c>
      <c r="F32" s="15">
        <f t="shared" si="6"/>
        <v>4.21</v>
      </c>
      <c r="G32" s="15">
        <f t="shared" si="6"/>
        <v>4.21</v>
      </c>
      <c r="H32" s="15">
        <f t="shared" si="6"/>
        <v>4.21</v>
      </c>
      <c r="I32" s="15">
        <f t="shared" si="6"/>
        <v>4.21</v>
      </c>
      <c r="J32" s="15">
        <f t="shared" si="6"/>
        <v>4.21</v>
      </c>
      <c r="K32" s="15">
        <f t="shared" si="6"/>
        <v>4.21</v>
      </c>
      <c r="L32" s="15">
        <f t="shared" si="6"/>
        <v>4.21</v>
      </c>
      <c r="M32" s="15">
        <f t="shared" si="6"/>
        <v>4.21</v>
      </c>
      <c r="N32" s="15">
        <f t="shared" si="6"/>
        <v>4.21</v>
      </c>
      <c r="O32" s="15">
        <f t="shared" si="6"/>
        <v>4.21</v>
      </c>
      <c r="P32" s="15">
        <f t="shared" si="6"/>
        <v>4.21</v>
      </c>
      <c r="Q32" s="15">
        <f t="shared" si="6"/>
        <v>4.21</v>
      </c>
      <c r="R32" s="15">
        <f t="shared" si="6"/>
        <v>4.21</v>
      </c>
      <c r="S32" s="15">
        <f t="shared" si="6"/>
        <v>4.21</v>
      </c>
      <c r="T32" s="15">
        <f t="shared" si="6"/>
        <v>4.21</v>
      </c>
      <c r="U32" s="15">
        <f t="shared" si="6"/>
        <v>4.21</v>
      </c>
      <c r="V32" s="15">
        <f t="shared" si="6"/>
        <v>4.21</v>
      </c>
      <c r="W32" s="15">
        <f t="shared" si="6"/>
        <v>4.21</v>
      </c>
      <c r="X32" s="15">
        <f t="shared" si="6"/>
        <v>4.21</v>
      </c>
    </row>
    <row r="33" spans="1:25" ht="13.8" hidden="1" outlineLevel="1" x14ac:dyDescent="0.25">
      <c r="A33" s="41" t="s">
        <v>43</v>
      </c>
      <c r="B33" s="15">
        <f t="shared" ref="B33:X33" si="7">ROUND(141/29,2)</f>
        <v>4.8600000000000003</v>
      </c>
      <c r="C33" s="15">
        <f t="shared" si="7"/>
        <v>4.8600000000000003</v>
      </c>
      <c r="D33" s="15">
        <f t="shared" si="7"/>
        <v>4.8600000000000003</v>
      </c>
      <c r="E33" s="15">
        <f t="shared" si="7"/>
        <v>4.8600000000000003</v>
      </c>
      <c r="F33" s="15">
        <f t="shared" si="7"/>
        <v>4.8600000000000003</v>
      </c>
      <c r="G33" s="15">
        <f t="shared" si="7"/>
        <v>4.8600000000000003</v>
      </c>
      <c r="H33" s="15">
        <f t="shared" si="7"/>
        <v>4.8600000000000003</v>
      </c>
      <c r="I33" s="15">
        <f t="shared" si="7"/>
        <v>4.8600000000000003</v>
      </c>
      <c r="J33" s="15">
        <f t="shared" si="7"/>
        <v>4.8600000000000003</v>
      </c>
      <c r="K33" s="15">
        <f t="shared" si="7"/>
        <v>4.8600000000000003</v>
      </c>
      <c r="L33" s="15">
        <f t="shared" si="7"/>
        <v>4.8600000000000003</v>
      </c>
      <c r="M33" s="15">
        <f t="shared" si="7"/>
        <v>4.8600000000000003</v>
      </c>
      <c r="N33" s="15">
        <f t="shared" si="7"/>
        <v>4.8600000000000003</v>
      </c>
      <c r="O33" s="15">
        <f t="shared" si="7"/>
        <v>4.8600000000000003</v>
      </c>
      <c r="P33" s="15">
        <f t="shared" si="7"/>
        <v>4.8600000000000003</v>
      </c>
      <c r="Q33" s="15">
        <f t="shared" si="7"/>
        <v>4.8600000000000003</v>
      </c>
      <c r="R33" s="15">
        <f t="shared" si="7"/>
        <v>4.8600000000000003</v>
      </c>
      <c r="S33" s="15">
        <f t="shared" si="7"/>
        <v>4.8600000000000003</v>
      </c>
      <c r="T33" s="15">
        <f t="shared" si="7"/>
        <v>4.8600000000000003</v>
      </c>
      <c r="U33" s="15">
        <f t="shared" si="7"/>
        <v>4.8600000000000003</v>
      </c>
      <c r="V33" s="15">
        <f t="shared" si="7"/>
        <v>4.8600000000000003</v>
      </c>
      <c r="W33" s="15">
        <f t="shared" si="7"/>
        <v>4.8600000000000003</v>
      </c>
      <c r="X33" s="15">
        <f t="shared" si="7"/>
        <v>4.8600000000000003</v>
      </c>
    </row>
    <row r="34" spans="1:25" ht="13.8" hidden="1" outlineLevel="1" x14ac:dyDescent="0.25">
      <c r="A34" s="41" t="s">
        <v>56</v>
      </c>
      <c r="B34" s="15">
        <f t="shared" ref="B34:X34" si="8">ROUND(266/29,2)</f>
        <v>9.17</v>
      </c>
      <c r="C34" s="15">
        <f t="shared" si="8"/>
        <v>9.17</v>
      </c>
      <c r="D34" s="15">
        <f t="shared" si="8"/>
        <v>9.17</v>
      </c>
      <c r="E34" s="15">
        <f t="shared" si="8"/>
        <v>9.17</v>
      </c>
      <c r="F34" s="15">
        <f t="shared" si="8"/>
        <v>9.17</v>
      </c>
      <c r="G34" s="15">
        <f t="shared" si="8"/>
        <v>9.17</v>
      </c>
      <c r="H34" s="15">
        <f t="shared" si="8"/>
        <v>9.17</v>
      </c>
      <c r="I34" s="15">
        <f t="shared" si="8"/>
        <v>9.17</v>
      </c>
      <c r="J34" s="15">
        <f t="shared" si="8"/>
        <v>9.17</v>
      </c>
      <c r="K34" s="15">
        <f t="shared" si="8"/>
        <v>9.17</v>
      </c>
      <c r="L34" s="15">
        <f t="shared" si="8"/>
        <v>9.17</v>
      </c>
      <c r="M34" s="15">
        <f t="shared" si="8"/>
        <v>9.17</v>
      </c>
      <c r="N34" s="15">
        <f t="shared" si="8"/>
        <v>9.17</v>
      </c>
      <c r="O34" s="15">
        <f t="shared" si="8"/>
        <v>9.17</v>
      </c>
      <c r="P34" s="15">
        <f t="shared" si="8"/>
        <v>9.17</v>
      </c>
      <c r="Q34" s="15">
        <f t="shared" si="8"/>
        <v>9.17</v>
      </c>
      <c r="R34" s="15">
        <f t="shared" si="8"/>
        <v>9.17</v>
      </c>
      <c r="S34" s="15">
        <f t="shared" si="8"/>
        <v>9.17</v>
      </c>
      <c r="T34" s="15">
        <f t="shared" si="8"/>
        <v>9.17</v>
      </c>
      <c r="U34" s="15">
        <f t="shared" si="8"/>
        <v>9.17</v>
      </c>
      <c r="V34" s="15">
        <f t="shared" si="8"/>
        <v>9.17</v>
      </c>
      <c r="W34" s="15">
        <f t="shared" si="8"/>
        <v>9.17</v>
      </c>
      <c r="X34" s="15">
        <f t="shared" si="8"/>
        <v>9.17</v>
      </c>
    </row>
    <row r="35" spans="1:25" ht="13.8" hidden="1" outlineLevel="1" x14ac:dyDescent="0.25">
      <c r="A35" s="41" t="s">
        <v>55</v>
      </c>
      <c r="B35" s="15">
        <f t="shared" ref="B35:X35" si="9">ROUND(1326/29,2)</f>
        <v>45.72</v>
      </c>
      <c r="C35" s="15">
        <f t="shared" si="9"/>
        <v>45.72</v>
      </c>
      <c r="D35" s="15">
        <f t="shared" si="9"/>
        <v>45.72</v>
      </c>
      <c r="E35" s="15">
        <f t="shared" si="9"/>
        <v>45.72</v>
      </c>
      <c r="F35" s="15">
        <f t="shared" si="9"/>
        <v>45.72</v>
      </c>
      <c r="G35" s="15">
        <f t="shared" si="9"/>
        <v>45.72</v>
      </c>
      <c r="H35" s="15">
        <f t="shared" si="9"/>
        <v>45.72</v>
      </c>
      <c r="I35" s="15">
        <f t="shared" si="9"/>
        <v>45.72</v>
      </c>
      <c r="J35" s="15">
        <f t="shared" si="9"/>
        <v>45.72</v>
      </c>
      <c r="K35" s="15">
        <f t="shared" si="9"/>
        <v>45.72</v>
      </c>
      <c r="L35" s="15">
        <f t="shared" si="9"/>
        <v>45.72</v>
      </c>
      <c r="M35" s="15">
        <f t="shared" si="9"/>
        <v>45.72</v>
      </c>
      <c r="N35" s="15">
        <f t="shared" si="9"/>
        <v>45.72</v>
      </c>
      <c r="O35" s="15">
        <f t="shared" si="9"/>
        <v>45.72</v>
      </c>
      <c r="P35" s="15">
        <f t="shared" si="9"/>
        <v>45.72</v>
      </c>
      <c r="Q35" s="15">
        <f t="shared" si="9"/>
        <v>45.72</v>
      </c>
      <c r="R35" s="15">
        <f t="shared" si="9"/>
        <v>45.72</v>
      </c>
      <c r="S35" s="15">
        <f t="shared" si="9"/>
        <v>45.72</v>
      </c>
      <c r="T35" s="15">
        <f t="shared" si="9"/>
        <v>45.72</v>
      </c>
      <c r="U35" s="15">
        <f t="shared" si="9"/>
        <v>45.72</v>
      </c>
      <c r="V35" s="15">
        <f t="shared" si="9"/>
        <v>45.72</v>
      </c>
      <c r="W35" s="15">
        <f t="shared" si="9"/>
        <v>45.72</v>
      </c>
      <c r="X35" s="15">
        <f t="shared" si="9"/>
        <v>45.72</v>
      </c>
    </row>
    <row r="36" spans="1:25" ht="13.8" hidden="1" outlineLevel="1" x14ac:dyDescent="0.25">
      <c r="A36" s="41" t="s">
        <v>57</v>
      </c>
      <c r="B36" s="15">
        <f t="shared" ref="B36:X36" si="10">ROUND(122/29,2)</f>
        <v>4.21</v>
      </c>
      <c r="C36" s="15">
        <f t="shared" si="10"/>
        <v>4.21</v>
      </c>
      <c r="D36" s="15">
        <f t="shared" si="10"/>
        <v>4.21</v>
      </c>
      <c r="E36" s="15">
        <f t="shared" si="10"/>
        <v>4.21</v>
      </c>
      <c r="F36" s="15">
        <f t="shared" si="10"/>
        <v>4.21</v>
      </c>
      <c r="G36" s="15">
        <f t="shared" si="10"/>
        <v>4.21</v>
      </c>
      <c r="H36" s="15">
        <f t="shared" si="10"/>
        <v>4.21</v>
      </c>
      <c r="I36" s="15">
        <f t="shared" si="10"/>
        <v>4.21</v>
      </c>
      <c r="J36" s="15">
        <f t="shared" si="10"/>
        <v>4.21</v>
      </c>
      <c r="K36" s="15">
        <f t="shared" si="10"/>
        <v>4.21</v>
      </c>
      <c r="L36" s="15">
        <f t="shared" si="10"/>
        <v>4.21</v>
      </c>
      <c r="M36" s="15">
        <f t="shared" si="10"/>
        <v>4.21</v>
      </c>
      <c r="N36" s="15">
        <f t="shared" si="10"/>
        <v>4.21</v>
      </c>
      <c r="O36" s="15">
        <f t="shared" si="10"/>
        <v>4.21</v>
      </c>
      <c r="P36" s="15">
        <f t="shared" si="10"/>
        <v>4.21</v>
      </c>
      <c r="Q36" s="15">
        <f t="shared" si="10"/>
        <v>4.21</v>
      </c>
      <c r="R36" s="15">
        <f t="shared" si="10"/>
        <v>4.21</v>
      </c>
      <c r="S36" s="15">
        <f t="shared" si="10"/>
        <v>4.21</v>
      </c>
      <c r="T36" s="15">
        <f t="shared" si="10"/>
        <v>4.21</v>
      </c>
      <c r="U36" s="15">
        <f t="shared" si="10"/>
        <v>4.21</v>
      </c>
      <c r="V36" s="15">
        <f t="shared" si="10"/>
        <v>4.21</v>
      </c>
      <c r="W36" s="15">
        <f t="shared" si="10"/>
        <v>4.21</v>
      </c>
      <c r="X36" s="15">
        <f t="shared" si="10"/>
        <v>4.21</v>
      </c>
    </row>
    <row r="37" spans="1:25" s="69" customFormat="1" ht="13.8" collapsed="1" x14ac:dyDescent="0.25">
      <c r="A37" s="70" t="s">
        <v>46</v>
      </c>
      <c r="B37" s="72"/>
      <c r="C37" s="72"/>
      <c r="D37" s="72"/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5" s="69" customFormat="1" x14ac:dyDescent="0.25">
      <c r="A38" s="70" t="s">
        <v>47</v>
      </c>
      <c r="B38" s="11"/>
      <c r="C38" s="11">
        <f t="shared" ref="C38:X38" si="11">797/29</f>
        <v>27.482758620689655</v>
      </c>
      <c r="D38" s="11">
        <f t="shared" si="11"/>
        <v>27.482758620689655</v>
      </c>
      <c r="E38" s="11">
        <f t="shared" si="11"/>
        <v>27.482758620689655</v>
      </c>
      <c r="F38" s="11">
        <f t="shared" si="11"/>
        <v>27.482758620689655</v>
      </c>
      <c r="G38" s="11">
        <f t="shared" si="11"/>
        <v>27.482758620689655</v>
      </c>
      <c r="H38" s="11">
        <f t="shared" si="11"/>
        <v>27.482758620689655</v>
      </c>
      <c r="I38" s="11">
        <f t="shared" si="11"/>
        <v>27.482758620689655</v>
      </c>
      <c r="J38" s="11">
        <f t="shared" si="11"/>
        <v>27.482758620689655</v>
      </c>
      <c r="K38" s="11">
        <f t="shared" si="11"/>
        <v>27.482758620689655</v>
      </c>
      <c r="L38" s="11">
        <f t="shared" si="11"/>
        <v>27.482758620689655</v>
      </c>
      <c r="M38" s="11">
        <f t="shared" si="11"/>
        <v>27.482758620689655</v>
      </c>
      <c r="N38" s="11">
        <f t="shared" si="11"/>
        <v>27.482758620689655</v>
      </c>
      <c r="O38" s="11">
        <f t="shared" si="11"/>
        <v>27.482758620689655</v>
      </c>
      <c r="P38" s="11">
        <f t="shared" si="11"/>
        <v>27.482758620689655</v>
      </c>
      <c r="Q38" s="11">
        <f t="shared" si="11"/>
        <v>27.482758620689655</v>
      </c>
      <c r="R38" s="11">
        <f t="shared" si="11"/>
        <v>27.482758620689655</v>
      </c>
      <c r="S38" s="11">
        <f t="shared" si="11"/>
        <v>27.482758620689655</v>
      </c>
      <c r="T38" s="11">
        <f t="shared" si="11"/>
        <v>27.482758620689655</v>
      </c>
      <c r="U38" s="11">
        <f t="shared" si="11"/>
        <v>27.482758620689655</v>
      </c>
      <c r="V38" s="11">
        <f t="shared" si="11"/>
        <v>27.482758620689655</v>
      </c>
      <c r="W38" s="11">
        <f t="shared" si="11"/>
        <v>27.482758620689655</v>
      </c>
      <c r="X38" s="11">
        <f t="shared" si="11"/>
        <v>27.482758620689655</v>
      </c>
    </row>
    <row r="39" spans="1:25" x14ac:dyDescent="0.25">
      <c r="A39" s="16" t="s">
        <v>24</v>
      </c>
      <c r="B39" s="15">
        <f>B5+B6+B7+B8+B9+B10+B11+B12+B15+B16+B17+B18+B19+B20+B21+B23+B24+B25+B26+B27+B28+B29+B30+B37+B38</f>
        <v>164.76</v>
      </c>
      <c r="C39" s="15">
        <f t="shared" ref="C39:X39" si="12">C5+C6+C7+C8+C9+C10+C11+C12+C15+C16+C17+C18+C19+C20+C21+C23+C24+C25+C26+C27+C28+C29+C30+C37+C38</f>
        <v>261.24275862068964</v>
      </c>
      <c r="D39" s="15">
        <f t="shared" si="12"/>
        <v>248.24275862068964</v>
      </c>
      <c r="E39" s="15">
        <f t="shared" si="12"/>
        <v>215.24275862068964</v>
      </c>
      <c r="F39" s="15">
        <f t="shared" si="12"/>
        <v>257.24275862068964</v>
      </c>
      <c r="G39" s="15">
        <f t="shared" si="12"/>
        <v>247.74275862068964</v>
      </c>
      <c r="H39" s="15">
        <f t="shared" si="12"/>
        <v>226.24275862068964</v>
      </c>
      <c r="I39" s="15">
        <f t="shared" si="12"/>
        <v>251.24275862068964</v>
      </c>
      <c r="J39" s="15">
        <f t="shared" si="12"/>
        <v>274.24275862068964</v>
      </c>
      <c r="K39" s="15">
        <f t="shared" si="12"/>
        <v>216.24275862068964</v>
      </c>
      <c r="L39" s="15">
        <f t="shared" si="12"/>
        <v>218.24275862068964</v>
      </c>
      <c r="M39" s="15">
        <f t="shared" si="12"/>
        <v>164.24275862068964</v>
      </c>
      <c r="N39" s="15">
        <f t="shared" si="12"/>
        <v>194.24275862068964</v>
      </c>
      <c r="O39" s="15">
        <f t="shared" si="12"/>
        <v>191.24275862068964</v>
      </c>
      <c r="P39" s="15">
        <f t="shared" si="12"/>
        <v>236.24275862068964</v>
      </c>
      <c r="Q39" s="15">
        <f t="shared" si="12"/>
        <v>293.24275862068964</v>
      </c>
      <c r="R39" s="15">
        <f t="shared" si="12"/>
        <v>241.74275862068964</v>
      </c>
      <c r="S39" s="15">
        <f t="shared" si="12"/>
        <v>157.24275862068964</v>
      </c>
      <c r="T39" s="15">
        <f t="shared" si="12"/>
        <v>231.24275862068964</v>
      </c>
      <c r="U39" s="15">
        <f t="shared" si="12"/>
        <v>239.24275862068964</v>
      </c>
      <c r="V39" s="15">
        <f t="shared" si="12"/>
        <v>177.74275862068964</v>
      </c>
      <c r="W39" s="15">
        <f t="shared" si="12"/>
        <v>208.24275862068964</v>
      </c>
      <c r="X39" s="15">
        <f t="shared" si="12"/>
        <v>211.24275862068964</v>
      </c>
    </row>
    <row r="40" spans="1:25" ht="13.8" thickBot="1" x14ac:dyDescent="0.3">
      <c r="A40" s="2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5.6" x14ac:dyDescent="0.3">
      <c r="A41" s="82" t="s">
        <v>54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4"/>
    </row>
    <row r="42" spans="1:25" x14ac:dyDescent="0.25">
      <c r="A42" s="43" t="s">
        <v>9</v>
      </c>
      <c r="B42" s="15">
        <v>4.5</v>
      </c>
      <c r="C42" s="15">
        <v>4.5</v>
      </c>
      <c r="D42" s="15">
        <v>4.5</v>
      </c>
      <c r="E42" s="15">
        <v>4.5</v>
      </c>
      <c r="F42" s="15">
        <v>4.5</v>
      </c>
      <c r="G42" s="15">
        <v>4.5</v>
      </c>
      <c r="H42" s="15">
        <v>4.5</v>
      </c>
      <c r="I42" s="15">
        <v>4.5</v>
      </c>
      <c r="J42" s="15">
        <v>4.5</v>
      </c>
      <c r="K42" s="15">
        <v>4.5</v>
      </c>
      <c r="L42" s="15">
        <v>4.5</v>
      </c>
      <c r="M42" s="15">
        <v>4.5</v>
      </c>
      <c r="N42" s="15">
        <v>4.5</v>
      </c>
      <c r="O42" s="15">
        <v>4.5</v>
      </c>
      <c r="P42" s="15">
        <v>4.5</v>
      </c>
      <c r="Q42" s="15">
        <v>4.5</v>
      </c>
      <c r="R42" s="15">
        <v>4.5</v>
      </c>
      <c r="S42" s="15">
        <v>4.5</v>
      </c>
      <c r="T42" s="15">
        <v>4.5</v>
      </c>
      <c r="U42" s="15">
        <v>4.5</v>
      </c>
      <c r="V42" s="15">
        <v>4.5</v>
      </c>
      <c r="W42" s="15">
        <v>4.5</v>
      </c>
      <c r="X42" s="44">
        <v>4.5</v>
      </c>
    </row>
    <row r="43" spans="1:25" x14ac:dyDescent="0.25">
      <c r="A43" s="43" t="s">
        <v>10</v>
      </c>
      <c r="B43" s="15">
        <v>4.5</v>
      </c>
      <c r="C43" s="15">
        <v>4.5</v>
      </c>
      <c r="D43" s="15">
        <v>4.5</v>
      </c>
      <c r="E43" s="15">
        <v>4.5</v>
      </c>
      <c r="F43" s="15">
        <v>4.5</v>
      </c>
      <c r="G43" s="15">
        <v>4.5</v>
      </c>
      <c r="H43" s="15">
        <v>4.5</v>
      </c>
      <c r="I43" s="15">
        <v>4.5</v>
      </c>
      <c r="J43" s="15">
        <v>4.5</v>
      </c>
      <c r="K43" s="15">
        <v>4.5</v>
      </c>
      <c r="L43" s="15">
        <v>4.5</v>
      </c>
      <c r="M43" s="15">
        <v>4.5</v>
      </c>
      <c r="N43" s="15">
        <v>4.5</v>
      </c>
      <c r="O43" s="15">
        <v>4.5</v>
      </c>
      <c r="P43" s="15">
        <v>4.5</v>
      </c>
      <c r="Q43" s="15">
        <v>4.5</v>
      </c>
      <c r="R43" s="15">
        <v>4.5</v>
      </c>
      <c r="S43" s="15">
        <v>4.5</v>
      </c>
      <c r="T43" s="15">
        <v>4.5</v>
      </c>
      <c r="U43" s="15">
        <v>4.5</v>
      </c>
      <c r="V43" s="15">
        <v>4.5</v>
      </c>
      <c r="W43" s="15">
        <v>4.5</v>
      </c>
      <c r="X43" s="44">
        <v>4.5</v>
      </c>
    </row>
    <row r="44" spans="1:25" x14ac:dyDescent="0.25">
      <c r="A44" s="43" t="s">
        <v>11</v>
      </c>
      <c r="B44" s="15">
        <v>4.5</v>
      </c>
      <c r="C44" s="15">
        <v>4.5</v>
      </c>
      <c r="D44" s="15">
        <v>4.5</v>
      </c>
      <c r="E44" s="15">
        <v>4.5</v>
      </c>
      <c r="F44" s="15">
        <v>4.5</v>
      </c>
      <c r="G44" s="15">
        <v>4.5</v>
      </c>
      <c r="H44" s="15">
        <v>4.5</v>
      </c>
      <c r="I44" s="15">
        <v>4.5</v>
      </c>
      <c r="J44" s="15">
        <v>4.5</v>
      </c>
      <c r="K44" s="15">
        <v>4.5</v>
      </c>
      <c r="L44" s="15">
        <v>4.5</v>
      </c>
      <c r="M44" s="15">
        <v>4.5</v>
      </c>
      <c r="N44" s="15">
        <v>4.5</v>
      </c>
      <c r="O44" s="15">
        <v>4.5</v>
      </c>
      <c r="P44" s="15">
        <v>4.5</v>
      </c>
      <c r="Q44" s="15">
        <v>4.5</v>
      </c>
      <c r="R44" s="15">
        <v>4.5</v>
      </c>
      <c r="S44" s="15">
        <v>4.5</v>
      </c>
      <c r="T44" s="15">
        <v>4.5</v>
      </c>
      <c r="U44" s="15">
        <v>4.5</v>
      </c>
      <c r="V44" s="15">
        <v>4.5</v>
      </c>
      <c r="W44" s="15">
        <v>4.5</v>
      </c>
      <c r="X44" s="44">
        <v>4.5</v>
      </c>
    </row>
    <row r="45" spans="1:25" x14ac:dyDescent="0.25">
      <c r="A45" s="48" t="s">
        <v>12</v>
      </c>
      <c r="B45" s="15">
        <v>6</v>
      </c>
      <c r="C45" s="15">
        <v>6</v>
      </c>
      <c r="D45" s="15">
        <v>6</v>
      </c>
      <c r="E45" s="15">
        <v>6</v>
      </c>
      <c r="F45" s="15">
        <v>6</v>
      </c>
      <c r="G45" s="15">
        <v>6</v>
      </c>
      <c r="H45" s="15">
        <v>6</v>
      </c>
      <c r="I45" s="15">
        <v>6</v>
      </c>
      <c r="J45" s="15">
        <v>6</v>
      </c>
      <c r="K45" s="15">
        <v>6</v>
      </c>
      <c r="L45" s="15">
        <v>6</v>
      </c>
      <c r="M45" s="15">
        <v>6</v>
      </c>
      <c r="N45" s="15">
        <v>6</v>
      </c>
      <c r="O45" s="15">
        <v>6</v>
      </c>
      <c r="P45" s="15">
        <v>6</v>
      </c>
      <c r="Q45" s="15">
        <v>6</v>
      </c>
      <c r="R45" s="15">
        <v>6</v>
      </c>
      <c r="S45" s="15">
        <v>6</v>
      </c>
      <c r="T45" s="15">
        <v>6</v>
      </c>
      <c r="U45" s="15">
        <v>6</v>
      </c>
      <c r="V45" s="15">
        <v>6</v>
      </c>
      <c r="W45" s="15">
        <v>6</v>
      </c>
      <c r="X45" s="44">
        <v>6</v>
      </c>
    </row>
    <row r="46" spans="1:25" x14ac:dyDescent="0.25">
      <c r="A46" s="48" t="s">
        <v>13</v>
      </c>
      <c r="B46" s="15">
        <v>6</v>
      </c>
      <c r="C46" s="15">
        <v>6</v>
      </c>
      <c r="D46" s="15">
        <v>6</v>
      </c>
      <c r="E46" s="15">
        <v>6</v>
      </c>
      <c r="F46" s="15">
        <v>6</v>
      </c>
      <c r="G46" s="15">
        <v>6</v>
      </c>
      <c r="H46" s="15">
        <v>6</v>
      </c>
      <c r="I46" s="15">
        <v>6</v>
      </c>
      <c r="J46" s="15">
        <v>6</v>
      </c>
      <c r="K46" s="15">
        <v>6</v>
      </c>
      <c r="L46" s="15">
        <v>6</v>
      </c>
      <c r="M46" s="15">
        <v>6</v>
      </c>
      <c r="N46" s="15">
        <v>6</v>
      </c>
      <c r="O46" s="15">
        <v>6</v>
      </c>
      <c r="P46" s="15">
        <v>6</v>
      </c>
      <c r="Q46" s="15">
        <v>6</v>
      </c>
      <c r="R46" s="15">
        <v>6</v>
      </c>
      <c r="S46" s="15">
        <v>6</v>
      </c>
      <c r="T46" s="15">
        <v>6</v>
      </c>
      <c r="U46" s="15">
        <v>6</v>
      </c>
      <c r="V46" s="15">
        <v>6</v>
      </c>
      <c r="W46" s="15">
        <v>6</v>
      </c>
      <c r="X46" s="44">
        <v>6</v>
      </c>
    </row>
    <row r="47" spans="1:25" x14ac:dyDescent="0.25">
      <c r="A47" s="48" t="s">
        <v>14</v>
      </c>
      <c r="B47" s="15">
        <v>6</v>
      </c>
      <c r="C47" s="15">
        <v>6</v>
      </c>
      <c r="D47" s="15">
        <v>6</v>
      </c>
      <c r="E47" s="15">
        <v>6</v>
      </c>
      <c r="F47" s="15">
        <v>6</v>
      </c>
      <c r="G47" s="15">
        <v>6</v>
      </c>
      <c r="H47" s="15">
        <v>6</v>
      </c>
      <c r="I47" s="15">
        <v>6</v>
      </c>
      <c r="J47" s="15">
        <v>6</v>
      </c>
      <c r="K47" s="15">
        <v>6</v>
      </c>
      <c r="L47" s="15">
        <v>6</v>
      </c>
      <c r="M47" s="15">
        <v>6</v>
      </c>
      <c r="N47" s="15">
        <v>6</v>
      </c>
      <c r="O47" s="15">
        <v>6</v>
      </c>
      <c r="P47" s="15">
        <v>6</v>
      </c>
      <c r="Q47" s="15">
        <v>6</v>
      </c>
      <c r="R47" s="15">
        <v>6</v>
      </c>
      <c r="S47" s="15">
        <v>6</v>
      </c>
      <c r="T47" s="15">
        <v>6</v>
      </c>
      <c r="U47" s="15">
        <v>6</v>
      </c>
      <c r="V47" s="15">
        <v>6</v>
      </c>
      <c r="W47" s="15">
        <v>6</v>
      </c>
      <c r="X47" s="44">
        <v>6</v>
      </c>
    </row>
    <row r="48" spans="1:25" x14ac:dyDescent="0.25">
      <c r="A48" s="48" t="s">
        <v>15</v>
      </c>
      <c r="B48" s="15">
        <v>6</v>
      </c>
      <c r="C48" s="15">
        <v>6</v>
      </c>
      <c r="D48" s="15">
        <v>6</v>
      </c>
      <c r="E48" s="15">
        <v>6</v>
      </c>
      <c r="F48" s="15">
        <v>6</v>
      </c>
      <c r="G48" s="15">
        <v>6</v>
      </c>
      <c r="H48" s="15">
        <v>6</v>
      </c>
      <c r="I48" s="15">
        <v>6</v>
      </c>
      <c r="J48" s="15">
        <v>6</v>
      </c>
      <c r="K48" s="15">
        <v>6</v>
      </c>
      <c r="L48" s="15">
        <v>6</v>
      </c>
      <c r="M48" s="15">
        <v>6</v>
      </c>
      <c r="N48" s="15">
        <v>6</v>
      </c>
      <c r="O48" s="15">
        <v>6</v>
      </c>
      <c r="P48" s="15">
        <v>6</v>
      </c>
      <c r="Q48" s="15">
        <v>6</v>
      </c>
      <c r="R48" s="15">
        <v>6</v>
      </c>
      <c r="S48" s="15">
        <v>6</v>
      </c>
      <c r="T48" s="15">
        <v>6</v>
      </c>
      <c r="U48" s="15">
        <v>6</v>
      </c>
      <c r="V48" s="15">
        <v>6</v>
      </c>
      <c r="W48" s="15">
        <v>6</v>
      </c>
      <c r="X48" s="44">
        <v>6</v>
      </c>
    </row>
    <row r="49" spans="1:24" x14ac:dyDescent="0.25">
      <c r="A49" s="48" t="s">
        <v>16</v>
      </c>
      <c r="B49" s="15">
        <v>6</v>
      </c>
      <c r="C49" s="15">
        <v>6</v>
      </c>
      <c r="D49" s="15">
        <v>6</v>
      </c>
      <c r="E49" s="15">
        <v>6</v>
      </c>
      <c r="F49" s="15">
        <v>6</v>
      </c>
      <c r="G49" s="15">
        <v>6</v>
      </c>
      <c r="H49" s="15">
        <v>6</v>
      </c>
      <c r="I49" s="15">
        <v>6</v>
      </c>
      <c r="J49" s="15">
        <v>6</v>
      </c>
      <c r="K49" s="15">
        <v>6</v>
      </c>
      <c r="L49" s="15">
        <v>6</v>
      </c>
      <c r="M49" s="15">
        <v>6</v>
      </c>
      <c r="N49" s="15">
        <v>6</v>
      </c>
      <c r="O49" s="15">
        <v>6</v>
      </c>
      <c r="P49" s="15">
        <v>6</v>
      </c>
      <c r="Q49" s="15">
        <v>6</v>
      </c>
      <c r="R49" s="15">
        <v>6</v>
      </c>
      <c r="S49" s="15">
        <v>6</v>
      </c>
      <c r="T49" s="15">
        <v>6</v>
      </c>
      <c r="U49" s="15">
        <v>6</v>
      </c>
      <c r="V49" s="15">
        <v>6</v>
      </c>
      <c r="W49" s="15">
        <v>6</v>
      </c>
      <c r="X49" s="44">
        <v>6</v>
      </c>
    </row>
    <row r="50" spans="1:24" x14ac:dyDescent="0.25">
      <c r="A50" s="19" t="s">
        <v>60</v>
      </c>
      <c r="B50" s="15">
        <v>10</v>
      </c>
      <c r="C50" s="15">
        <v>10</v>
      </c>
      <c r="D50" s="15">
        <v>10</v>
      </c>
      <c r="E50" s="15">
        <v>10</v>
      </c>
      <c r="F50" s="15">
        <v>10</v>
      </c>
      <c r="G50" s="15">
        <v>10</v>
      </c>
      <c r="H50" s="15">
        <v>10</v>
      </c>
      <c r="I50" s="15">
        <v>10</v>
      </c>
      <c r="J50" s="15">
        <v>10</v>
      </c>
      <c r="K50" s="15">
        <v>10</v>
      </c>
      <c r="L50" s="15">
        <v>10</v>
      </c>
      <c r="M50" s="15">
        <v>10</v>
      </c>
      <c r="N50" s="15">
        <v>10</v>
      </c>
      <c r="O50" s="15">
        <v>10</v>
      </c>
      <c r="P50" s="15">
        <v>10</v>
      </c>
      <c r="Q50" s="15">
        <v>10</v>
      </c>
      <c r="R50" s="15">
        <v>10</v>
      </c>
      <c r="S50" s="15">
        <v>10</v>
      </c>
      <c r="T50" s="15">
        <v>10</v>
      </c>
      <c r="U50" s="15">
        <v>10</v>
      </c>
      <c r="V50" s="15">
        <v>10</v>
      </c>
      <c r="W50" s="15">
        <v>10</v>
      </c>
      <c r="X50" s="44">
        <v>10</v>
      </c>
    </row>
    <row r="51" spans="1:24" x14ac:dyDescent="0.25">
      <c r="A51" s="19" t="s">
        <v>63</v>
      </c>
      <c r="B51" s="15">
        <v>18</v>
      </c>
      <c r="C51" s="15">
        <v>18</v>
      </c>
      <c r="D51" s="15">
        <v>18</v>
      </c>
      <c r="E51" s="15">
        <v>18</v>
      </c>
      <c r="F51" s="15">
        <v>18</v>
      </c>
      <c r="G51" s="15">
        <v>18</v>
      </c>
      <c r="H51" s="15">
        <v>18</v>
      </c>
      <c r="I51" s="15">
        <v>18</v>
      </c>
      <c r="J51" s="15">
        <v>18</v>
      </c>
      <c r="K51" s="15">
        <v>18</v>
      </c>
      <c r="L51" s="15">
        <v>18</v>
      </c>
      <c r="M51" s="15">
        <v>18</v>
      </c>
      <c r="N51" s="15">
        <v>18</v>
      </c>
      <c r="O51" s="15">
        <v>18</v>
      </c>
      <c r="P51" s="15">
        <v>18</v>
      </c>
      <c r="Q51" s="15">
        <v>18</v>
      </c>
      <c r="R51" s="15">
        <v>18</v>
      </c>
      <c r="S51" s="15">
        <v>18</v>
      </c>
      <c r="T51" s="15">
        <v>18</v>
      </c>
      <c r="U51" s="15">
        <v>18</v>
      </c>
      <c r="V51" s="15">
        <v>18</v>
      </c>
      <c r="W51" s="15">
        <v>18</v>
      </c>
      <c r="X51" s="44">
        <v>18</v>
      </c>
    </row>
    <row r="52" spans="1:24" ht="13.8" x14ac:dyDescent="0.3">
      <c r="A52" s="49" t="s">
        <v>49</v>
      </c>
      <c r="B52" s="35">
        <v>10</v>
      </c>
      <c r="C52" s="35">
        <v>10</v>
      </c>
      <c r="D52" s="35">
        <v>10</v>
      </c>
      <c r="E52" s="35">
        <v>10</v>
      </c>
      <c r="F52" s="35">
        <v>10</v>
      </c>
      <c r="G52" s="35">
        <v>10</v>
      </c>
      <c r="H52" s="35">
        <v>10</v>
      </c>
      <c r="I52" s="35">
        <v>10</v>
      </c>
      <c r="J52" s="35">
        <v>10</v>
      </c>
      <c r="K52" s="35">
        <v>10</v>
      </c>
      <c r="L52" s="35">
        <v>10</v>
      </c>
      <c r="M52" s="35">
        <v>10</v>
      </c>
      <c r="N52" s="35">
        <v>10</v>
      </c>
      <c r="O52" s="35">
        <v>10</v>
      </c>
      <c r="P52" s="35">
        <v>10</v>
      </c>
      <c r="Q52" s="35">
        <v>10</v>
      </c>
      <c r="R52" s="35">
        <v>10</v>
      </c>
      <c r="S52" s="35">
        <v>10</v>
      </c>
      <c r="T52" s="35">
        <v>10</v>
      </c>
      <c r="U52" s="35">
        <v>10</v>
      </c>
      <c r="V52" s="35">
        <v>10</v>
      </c>
      <c r="W52" s="35">
        <v>10</v>
      </c>
      <c r="X52" s="45">
        <v>10</v>
      </c>
    </row>
    <row r="53" spans="1:24" x14ac:dyDescent="0.25">
      <c r="A53" s="43" t="s">
        <v>48</v>
      </c>
      <c r="B53" s="15">
        <v>6.5</v>
      </c>
      <c r="C53" s="15">
        <v>6.5</v>
      </c>
      <c r="D53" s="15">
        <v>6.5</v>
      </c>
      <c r="E53" s="15">
        <v>6.5</v>
      </c>
      <c r="F53" s="15">
        <v>6.5</v>
      </c>
      <c r="G53" s="15">
        <v>6.5</v>
      </c>
      <c r="H53" s="15">
        <v>6.5</v>
      </c>
      <c r="I53" s="15">
        <v>6.5</v>
      </c>
      <c r="J53" s="15">
        <v>6.5</v>
      </c>
      <c r="K53" s="15">
        <v>6.5</v>
      </c>
      <c r="L53" s="15">
        <v>6.5</v>
      </c>
      <c r="M53" s="15">
        <v>6.5</v>
      </c>
      <c r="N53" s="15">
        <v>6.5</v>
      </c>
      <c r="O53" s="15">
        <v>6.5</v>
      </c>
      <c r="P53" s="15">
        <v>6.5</v>
      </c>
      <c r="Q53" s="15">
        <v>6.5</v>
      </c>
      <c r="R53" s="15">
        <v>6.5</v>
      </c>
      <c r="S53" s="15">
        <v>6.5</v>
      </c>
      <c r="T53" s="15">
        <v>6.5</v>
      </c>
      <c r="U53" s="15">
        <v>6.5</v>
      </c>
      <c r="V53" s="15">
        <v>6.5</v>
      </c>
      <c r="W53" s="15">
        <v>6.5</v>
      </c>
      <c r="X53" s="44">
        <v>6.5</v>
      </c>
    </row>
    <row r="54" spans="1:24" x14ac:dyDescent="0.25">
      <c r="A54" s="48" t="s">
        <v>50</v>
      </c>
      <c r="B54" s="15">
        <v>10</v>
      </c>
      <c r="C54" s="15">
        <v>10</v>
      </c>
      <c r="D54" s="15">
        <v>10</v>
      </c>
      <c r="E54" s="15">
        <v>10</v>
      </c>
      <c r="F54" s="15">
        <v>10</v>
      </c>
      <c r="G54" s="15">
        <v>10</v>
      </c>
      <c r="H54" s="15">
        <v>10</v>
      </c>
      <c r="I54" s="15">
        <v>10</v>
      </c>
      <c r="J54" s="15">
        <v>10</v>
      </c>
      <c r="K54" s="15">
        <v>10</v>
      </c>
      <c r="L54" s="15">
        <v>10</v>
      </c>
      <c r="M54" s="15">
        <v>10</v>
      </c>
      <c r="N54" s="15">
        <v>10</v>
      </c>
      <c r="O54" s="15">
        <v>10</v>
      </c>
      <c r="P54" s="15">
        <v>10</v>
      </c>
      <c r="Q54" s="15">
        <v>10</v>
      </c>
      <c r="R54" s="15">
        <v>10</v>
      </c>
      <c r="S54" s="15">
        <v>10</v>
      </c>
      <c r="T54" s="15">
        <v>10</v>
      </c>
      <c r="U54" s="15">
        <v>10</v>
      </c>
      <c r="V54" s="15">
        <v>10</v>
      </c>
      <c r="W54" s="15">
        <v>10</v>
      </c>
      <c r="X54" s="44">
        <v>10</v>
      </c>
    </row>
    <row r="55" spans="1:24" x14ac:dyDescent="0.25">
      <c r="A55" s="48" t="s">
        <v>51</v>
      </c>
      <c r="B55" s="15">
        <v>18</v>
      </c>
      <c r="C55" s="15">
        <v>18</v>
      </c>
      <c r="D55" s="15">
        <v>18</v>
      </c>
      <c r="E55" s="15">
        <v>18</v>
      </c>
      <c r="F55" s="15">
        <v>18</v>
      </c>
      <c r="G55" s="15">
        <v>18</v>
      </c>
      <c r="H55" s="15">
        <v>18</v>
      </c>
      <c r="I55" s="15">
        <v>18</v>
      </c>
      <c r="J55" s="15">
        <v>18</v>
      </c>
      <c r="K55" s="15">
        <v>18</v>
      </c>
      <c r="L55" s="15">
        <v>18</v>
      </c>
      <c r="M55" s="15">
        <v>18</v>
      </c>
      <c r="N55" s="15">
        <v>18</v>
      </c>
      <c r="O55" s="15">
        <v>18</v>
      </c>
      <c r="P55" s="15">
        <v>18</v>
      </c>
      <c r="Q55" s="15">
        <v>18</v>
      </c>
      <c r="R55" s="15">
        <v>18</v>
      </c>
      <c r="S55" s="15">
        <v>18</v>
      </c>
      <c r="T55" s="15">
        <v>18</v>
      </c>
      <c r="U55" s="15">
        <v>18</v>
      </c>
      <c r="V55" s="15">
        <v>18</v>
      </c>
      <c r="W55" s="15">
        <v>18</v>
      </c>
      <c r="X55" s="44">
        <v>18</v>
      </c>
    </row>
    <row r="56" spans="1:24" x14ac:dyDescent="0.25">
      <c r="A56" s="48" t="s">
        <v>52</v>
      </c>
      <c r="B56" s="15">
        <v>4.5</v>
      </c>
      <c r="C56" s="15">
        <v>4.5</v>
      </c>
      <c r="D56" s="15">
        <v>4.5</v>
      </c>
      <c r="E56" s="15">
        <v>4.5</v>
      </c>
      <c r="F56" s="15">
        <v>4.5</v>
      </c>
      <c r="G56" s="15">
        <v>4.5</v>
      </c>
      <c r="H56" s="15">
        <v>4.5</v>
      </c>
      <c r="I56" s="15">
        <v>4.5</v>
      </c>
      <c r="J56" s="15">
        <v>4.5</v>
      </c>
      <c r="K56" s="15">
        <v>4.5</v>
      </c>
      <c r="L56" s="15">
        <v>4.5</v>
      </c>
      <c r="M56" s="15">
        <v>4.5</v>
      </c>
      <c r="N56" s="15">
        <v>4.5</v>
      </c>
      <c r="O56" s="15">
        <v>4.5</v>
      </c>
      <c r="P56" s="15">
        <v>4.5</v>
      </c>
      <c r="Q56" s="15">
        <v>4.5</v>
      </c>
      <c r="R56" s="15">
        <v>4.5</v>
      </c>
      <c r="S56" s="15">
        <v>4.5</v>
      </c>
      <c r="T56" s="15">
        <v>4.5</v>
      </c>
      <c r="U56" s="15">
        <v>4.5</v>
      </c>
      <c r="V56" s="15">
        <v>4.5</v>
      </c>
      <c r="W56" s="15">
        <v>4.5</v>
      </c>
      <c r="X56" s="44">
        <v>4.5</v>
      </c>
    </row>
    <row r="57" spans="1:24" x14ac:dyDescent="0.25">
      <c r="A57" s="1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4"/>
    </row>
    <row r="58" spans="1:24" ht="13.8" thickBot="1" x14ac:dyDescent="0.3">
      <c r="A58" s="30" t="s">
        <v>23</v>
      </c>
      <c r="B58" s="46">
        <f>AVERAGE(B42:B57)</f>
        <v>8.0333333333333332</v>
      </c>
      <c r="C58" s="46">
        <f t="shared" ref="C58:X58" si="13">AVERAGE(C42:C57)</f>
        <v>8.0333333333333332</v>
      </c>
      <c r="D58" s="46">
        <f t="shared" si="13"/>
        <v>8.0333333333333332</v>
      </c>
      <c r="E58" s="46">
        <f t="shared" si="13"/>
        <v>8.0333333333333332</v>
      </c>
      <c r="F58" s="46">
        <f t="shared" si="13"/>
        <v>8.0333333333333332</v>
      </c>
      <c r="G58" s="46">
        <f t="shared" si="13"/>
        <v>8.0333333333333332</v>
      </c>
      <c r="H58" s="46">
        <f t="shared" si="13"/>
        <v>8.0333333333333332</v>
      </c>
      <c r="I58" s="46">
        <f t="shared" si="13"/>
        <v>8.0333333333333332</v>
      </c>
      <c r="J58" s="46">
        <f t="shared" si="13"/>
        <v>8.0333333333333332</v>
      </c>
      <c r="K58" s="46">
        <f t="shared" si="13"/>
        <v>8.0333333333333332</v>
      </c>
      <c r="L58" s="46">
        <f t="shared" si="13"/>
        <v>8.0333333333333332</v>
      </c>
      <c r="M58" s="46">
        <f t="shared" si="13"/>
        <v>8.0333333333333332</v>
      </c>
      <c r="N58" s="46">
        <f t="shared" si="13"/>
        <v>8.0333333333333332</v>
      </c>
      <c r="O58" s="46">
        <f t="shared" si="13"/>
        <v>8.0333333333333332</v>
      </c>
      <c r="P58" s="46">
        <f t="shared" si="13"/>
        <v>8.0333333333333332</v>
      </c>
      <c r="Q58" s="46">
        <f t="shared" si="13"/>
        <v>8.0333333333333332</v>
      </c>
      <c r="R58" s="46">
        <f t="shared" si="13"/>
        <v>8.0333333333333332</v>
      </c>
      <c r="S58" s="46">
        <f t="shared" si="13"/>
        <v>8.0333333333333332</v>
      </c>
      <c r="T58" s="46">
        <f t="shared" si="13"/>
        <v>8.0333333333333332</v>
      </c>
      <c r="U58" s="46">
        <f t="shared" si="13"/>
        <v>8.0333333333333332</v>
      </c>
      <c r="V58" s="46">
        <f t="shared" si="13"/>
        <v>8.0333333333333332</v>
      </c>
      <c r="W58" s="46">
        <f t="shared" si="13"/>
        <v>8.0333333333333332</v>
      </c>
      <c r="X58" s="47">
        <f t="shared" si="13"/>
        <v>8.0333333333333332</v>
      </c>
    </row>
    <row r="59" spans="1:24" ht="13.8" thickBot="1" x14ac:dyDescent="0.3">
      <c r="A59" s="17"/>
    </row>
    <row r="60" spans="1:24" ht="15.6" x14ac:dyDescent="0.3">
      <c r="A60" s="82" t="s">
        <v>33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4"/>
    </row>
    <row r="61" spans="1:24" x14ac:dyDescent="0.25">
      <c r="A61" s="43" t="s">
        <v>9</v>
      </c>
      <c r="B61" s="15">
        <f>B5/B42</f>
        <v>0</v>
      </c>
      <c r="C61" s="15">
        <f>C5/C42</f>
        <v>0</v>
      </c>
      <c r="D61" s="15">
        <f>D5/D42</f>
        <v>1.5555555555555556</v>
      </c>
      <c r="E61" s="15">
        <f>E5/E42</f>
        <v>0</v>
      </c>
      <c r="F61" s="15">
        <f>F5/F42</f>
        <v>1.5555555555555556</v>
      </c>
      <c r="G61" s="15">
        <f>G5/G42</f>
        <v>0</v>
      </c>
      <c r="H61" s="15">
        <f>H5/H42</f>
        <v>0</v>
      </c>
      <c r="I61" s="15">
        <f>I5/I42</f>
        <v>1.5555555555555556</v>
      </c>
      <c r="J61" s="15">
        <f>J5/J42</f>
        <v>1.5555555555555556</v>
      </c>
      <c r="K61" s="15">
        <f>K5/K42</f>
        <v>0</v>
      </c>
      <c r="L61" s="15">
        <f>L5/L42</f>
        <v>0</v>
      </c>
      <c r="M61" s="15">
        <f>M5/M42</f>
        <v>0</v>
      </c>
      <c r="N61" s="15">
        <f>N5/N42</f>
        <v>4.666666666666667</v>
      </c>
      <c r="O61" s="15">
        <f>O5/O42</f>
        <v>0</v>
      </c>
      <c r="P61" s="15">
        <f>P5/P42</f>
        <v>0</v>
      </c>
      <c r="Q61" s="15">
        <f>Q5/Q42</f>
        <v>0</v>
      </c>
      <c r="R61" s="15">
        <f>R5/R42</f>
        <v>0</v>
      </c>
      <c r="S61" s="15">
        <f>S5/S42</f>
        <v>0</v>
      </c>
      <c r="T61" s="15">
        <f>T5/T42</f>
        <v>0</v>
      </c>
      <c r="U61" s="15">
        <f>U5/U42</f>
        <v>3.1111111111111112</v>
      </c>
      <c r="V61" s="15">
        <f>V5/V42</f>
        <v>0</v>
      </c>
      <c r="W61" s="15">
        <f>W5/W42</f>
        <v>1.5555555555555556</v>
      </c>
      <c r="X61" s="44">
        <f>X5/X42</f>
        <v>0</v>
      </c>
    </row>
    <row r="62" spans="1:24" x14ac:dyDescent="0.25">
      <c r="A62" s="43" t="s">
        <v>10</v>
      </c>
      <c r="B62" s="15">
        <f>B6/B43</f>
        <v>0</v>
      </c>
      <c r="C62" s="15">
        <f>C6/C43</f>
        <v>0</v>
      </c>
      <c r="D62" s="15">
        <f>D6/D43</f>
        <v>0</v>
      </c>
      <c r="E62" s="15">
        <f>E6/E43</f>
        <v>6</v>
      </c>
      <c r="F62" s="15">
        <f>F6/F43</f>
        <v>0</v>
      </c>
      <c r="G62" s="15">
        <f>G6/G43</f>
        <v>0</v>
      </c>
      <c r="H62" s="15">
        <f>H6/H43</f>
        <v>0</v>
      </c>
      <c r="I62" s="15">
        <f>I6/I43</f>
        <v>0</v>
      </c>
      <c r="J62" s="15">
        <f>J6/J43</f>
        <v>0</v>
      </c>
      <c r="K62" s="15">
        <f>K6/K43</f>
        <v>0</v>
      </c>
      <c r="L62" s="15">
        <f>L6/L43</f>
        <v>0</v>
      </c>
      <c r="M62" s="15">
        <f>M6/M43</f>
        <v>0</v>
      </c>
      <c r="N62" s="15">
        <f>N6/N43</f>
        <v>0</v>
      </c>
      <c r="O62" s="15">
        <f>O6/O43</f>
        <v>0</v>
      </c>
      <c r="P62" s="15">
        <f>P6/P43</f>
        <v>0</v>
      </c>
      <c r="Q62" s="15">
        <f>Q6/Q43</f>
        <v>0</v>
      </c>
      <c r="R62" s="15">
        <f>R6/R43</f>
        <v>0</v>
      </c>
      <c r="S62" s="15">
        <f>S6/S43</f>
        <v>0</v>
      </c>
      <c r="T62" s="15">
        <f>T6/T43</f>
        <v>0</v>
      </c>
      <c r="U62" s="15">
        <f>U6/U43</f>
        <v>0</v>
      </c>
      <c r="V62" s="15">
        <f>V6/V43</f>
        <v>0</v>
      </c>
      <c r="W62" s="15">
        <f>W6/W43</f>
        <v>0</v>
      </c>
      <c r="X62" s="44">
        <f>X6/X43</f>
        <v>0</v>
      </c>
    </row>
    <row r="63" spans="1:24" x14ac:dyDescent="0.25">
      <c r="A63" s="43" t="s">
        <v>11</v>
      </c>
      <c r="B63" s="15">
        <f>B7/B44</f>
        <v>0</v>
      </c>
      <c r="C63" s="15">
        <f>C7/C44</f>
        <v>0</v>
      </c>
      <c r="D63" s="15">
        <f>D7/D44</f>
        <v>3.1111111111111112</v>
      </c>
      <c r="E63" s="15">
        <f>E7/E44</f>
        <v>6</v>
      </c>
      <c r="F63" s="15">
        <f>F7/F44</f>
        <v>1.5555555555555556</v>
      </c>
      <c r="G63" s="15">
        <f>G7/G44</f>
        <v>0</v>
      </c>
      <c r="H63" s="15">
        <f>H7/H44</f>
        <v>1.5555555555555556</v>
      </c>
      <c r="I63" s="15">
        <f>I7/I44</f>
        <v>1.5555555555555556</v>
      </c>
      <c r="J63" s="15">
        <f>J7/J44</f>
        <v>0</v>
      </c>
      <c r="K63" s="15">
        <f>K7/K44</f>
        <v>1.5555555555555556</v>
      </c>
      <c r="L63" s="15">
        <f>L7/L44</f>
        <v>9.1111111111111107</v>
      </c>
      <c r="M63" s="15">
        <f>M7/M44</f>
        <v>0</v>
      </c>
      <c r="N63" s="15">
        <f>N7/N44</f>
        <v>0</v>
      </c>
      <c r="O63" s="15">
        <f>O7/O44</f>
        <v>3.1111111111111112</v>
      </c>
      <c r="P63" s="15">
        <f>P7/P44</f>
        <v>0</v>
      </c>
      <c r="Q63" s="15">
        <f>Q7/Q44</f>
        <v>1.5555555555555556</v>
      </c>
      <c r="R63" s="15">
        <f>R7/R44</f>
        <v>3.1111111111111112</v>
      </c>
      <c r="S63" s="15">
        <f>S7/S44</f>
        <v>0</v>
      </c>
      <c r="T63" s="15">
        <f>T7/T44</f>
        <v>0</v>
      </c>
      <c r="U63" s="15">
        <f>U7/U44</f>
        <v>1.5555555555555556</v>
      </c>
      <c r="V63" s="15">
        <f>V7/V44</f>
        <v>3.1111111111111112</v>
      </c>
      <c r="W63" s="15">
        <f>W7/W44</f>
        <v>0</v>
      </c>
      <c r="X63" s="44">
        <f>X7/X44</f>
        <v>1.5555555555555556</v>
      </c>
    </row>
    <row r="64" spans="1:24" x14ac:dyDescent="0.25">
      <c r="A64" s="43" t="s">
        <v>12</v>
      </c>
      <c r="B64" s="15">
        <f>B8/B45</f>
        <v>0</v>
      </c>
      <c r="C64" s="15">
        <f>C8/C45</f>
        <v>2.6666666666666665</v>
      </c>
      <c r="D64" s="15">
        <f>D8/D45</f>
        <v>4.666666666666667</v>
      </c>
      <c r="E64" s="15">
        <f>E8/E45</f>
        <v>2.6666666666666665</v>
      </c>
      <c r="F64" s="15">
        <f>F8/F45</f>
        <v>4.5</v>
      </c>
      <c r="G64" s="15">
        <f>G8/G45</f>
        <v>0</v>
      </c>
      <c r="H64" s="15">
        <f>H8/H45</f>
        <v>0</v>
      </c>
      <c r="I64" s="15">
        <f>I8/I45</f>
        <v>5</v>
      </c>
      <c r="J64" s="15">
        <f>J8/J45</f>
        <v>0</v>
      </c>
      <c r="K64" s="15">
        <f>K8/K45</f>
        <v>0</v>
      </c>
      <c r="L64" s="15">
        <f>L8/L45</f>
        <v>0</v>
      </c>
      <c r="M64" s="15">
        <f>M8/M45</f>
        <v>3.3333333333333335</v>
      </c>
      <c r="N64" s="15">
        <f>N8/N45</f>
        <v>0</v>
      </c>
      <c r="O64" s="15">
        <f>O8/O45</f>
        <v>0</v>
      </c>
      <c r="P64" s="15">
        <f>P8/P45</f>
        <v>0</v>
      </c>
      <c r="Q64" s="15">
        <f>Q8/Q45</f>
        <v>3.3333333333333335</v>
      </c>
      <c r="R64" s="15">
        <f>R8/R45</f>
        <v>0</v>
      </c>
      <c r="S64" s="15">
        <f>S8/S45</f>
        <v>0</v>
      </c>
      <c r="T64" s="15">
        <f>T8/T45</f>
        <v>0</v>
      </c>
      <c r="U64" s="15">
        <f>U8/U45</f>
        <v>0</v>
      </c>
      <c r="V64" s="15">
        <f>V8/V45</f>
        <v>3.3333333333333335</v>
      </c>
      <c r="W64" s="15">
        <f>W8/W45</f>
        <v>0</v>
      </c>
      <c r="X64" s="44">
        <f>X8/X45</f>
        <v>1.6666666666666667</v>
      </c>
    </row>
    <row r="65" spans="1:24" x14ac:dyDescent="0.25">
      <c r="A65" s="43" t="s">
        <v>13</v>
      </c>
      <c r="B65" s="15">
        <f>B9/B46</f>
        <v>10</v>
      </c>
      <c r="C65" s="15">
        <f>C9/C46</f>
        <v>15.666666666666666</v>
      </c>
      <c r="D65" s="15">
        <f>D9/D46</f>
        <v>6.666666666666667</v>
      </c>
      <c r="E65" s="15">
        <f>E9/E46</f>
        <v>6.666666666666667</v>
      </c>
      <c r="F65" s="15">
        <f>F9/F46</f>
        <v>0</v>
      </c>
      <c r="G65" s="15">
        <f>G9/G46</f>
        <v>23.5</v>
      </c>
      <c r="H65" s="15">
        <f>H9/H46</f>
        <v>10</v>
      </c>
      <c r="I65" s="15">
        <f>I9/I46</f>
        <v>3.3333333333333335</v>
      </c>
      <c r="J65" s="15">
        <f>J9/J46</f>
        <v>19</v>
      </c>
      <c r="K65" s="15">
        <f>K9/K46</f>
        <v>6.666666666666667</v>
      </c>
      <c r="L65" s="15">
        <f>L9/L46</f>
        <v>13.333333333333334</v>
      </c>
      <c r="M65" s="15">
        <f>M9/M46</f>
        <v>7.833333333333333</v>
      </c>
      <c r="N65" s="15">
        <f>N9/N46</f>
        <v>0</v>
      </c>
      <c r="O65" s="15">
        <f>O9/O46</f>
        <v>6.666666666666667</v>
      </c>
      <c r="P65" s="15">
        <f>P9/P46</f>
        <v>10</v>
      </c>
      <c r="Q65" s="15">
        <f>Q9/Q46</f>
        <v>15.666666666666666</v>
      </c>
      <c r="R65" s="15">
        <f>R9/R46</f>
        <v>6.666666666666667</v>
      </c>
      <c r="S65" s="15">
        <f>S9/S46</f>
        <v>10</v>
      </c>
      <c r="T65" s="15">
        <f>T9/T46</f>
        <v>22.333333333333332</v>
      </c>
      <c r="U65" s="15">
        <f>U9/U46</f>
        <v>0</v>
      </c>
      <c r="V65" s="15">
        <f>V9/V46</f>
        <v>0</v>
      </c>
      <c r="W65" s="15">
        <f>W9/W46</f>
        <v>10</v>
      </c>
      <c r="X65" s="44">
        <f>X9/X46</f>
        <v>3.3333333333333335</v>
      </c>
    </row>
    <row r="66" spans="1:24" x14ac:dyDescent="0.25">
      <c r="A66" s="43" t="s">
        <v>14</v>
      </c>
      <c r="B66" s="15">
        <f>B10/B47</f>
        <v>0</v>
      </c>
      <c r="C66" s="15">
        <f>C10/C47</f>
        <v>9</v>
      </c>
      <c r="D66" s="15">
        <f>D10/D47</f>
        <v>0</v>
      </c>
      <c r="E66" s="15">
        <f>E10/E47</f>
        <v>0</v>
      </c>
      <c r="F66" s="15">
        <f>F10/F47</f>
        <v>9</v>
      </c>
      <c r="G66" s="15">
        <f>G10/G47</f>
        <v>0</v>
      </c>
      <c r="H66" s="15">
        <f>H10/H47</f>
        <v>0</v>
      </c>
      <c r="I66" s="15">
        <f>I10/I47</f>
        <v>13.5</v>
      </c>
      <c r="J66" s="15">
        <f>J10/J47</f>
        <v>0</v>
      </c>
      <c r="K66" s="15">
        <f>K10/K47</f>
        <v>0</v>
      </c>
      <c r="L66" s="15">
        <f>L10/L47</f>
        <v>0</v>
      </c>
      <c r="M66" s="15">
        <f>M10/M47</f>
        <v>0</v>
      </c>
      <c r="N66" s="15">
        <f>N10/N47</f>
        <v>9</v>
      </c>
      <c r="O66" s="15">
        <f>O10/O47</f>
        <v>0</v>
      </c>
      <c r="P66" s="15">
        <f>P10/P47</f>
        <v>0</v>
      </c>
      <c r="Q66" s="15">
        <f>Q10/Q47</f>
        <v>0</v>
      </c>
      <c r="R66" s="15">
        <f>R10/R47</f>
        <v>13.5</v>
      </c>
      <c r="S66" s="15">
        <f>S10/S47</f>
        <v>0</v>
      </c>
      <c r="T66" s="15">
        <f>T10/T47</f>
        <v>0</v>
      </c>
      <c r="U66" s="15">
        <f>U10/U47</f>
        <v>13.5</v>
      </c>
      <c r="V66" s="15">
        <f>V10/V47</f>
        <v>0</v>
      </c>
      <c r="W66" s="15">
        <f>W10/W47</f>
        <v>0</v>
      </c>
      <c r="X66" s="44">
        <f>X10/X47</f>
        <v>0</v>
      </c>
    </row>
    <row r="67" spans="1:24" x14ac:dyDescent="0.25">
      <c r="A67" s="43" t="s">
        <v>15</v>
      </c>
      <c r="B67" s="15">
        <f>B11/B48</f>
        <v>5.833333333333333</v>
      </c>
      <c r="C67" s="15">
        <f>C11/C48</f>
        <v>0</v>
      </c>
      <c r="D67" s="15">
        <f>D11/D48</f>
        <v>1.3333333333333333</v>
      </c>
      <c r="E67" s="15">
        <f>E11/E48</f>
        <v>1.3333333333333333</v>
      </c>
      <c r="F67" s="15">
        <f>F11/F48</f>
        <v>0</v>
      </c>
      <c r="G67" s="15">
        <f>G11/G48</f>
        <v>1.3333333333333333</v>
      </c>
      <c r="H67" s="15">
        <f>H11/H48</f>
        <v>0</v>
      </c>
      <c r="I67" s="15">
        <f>I11/I48</f>
        <v>0</v>
      </c>
      <c r="J67" s="15">
        <f>J11/J48</f>
        <v>0</v>
      </c>
      <c r="K67" s="15">
        <f>K11/K48</f>
        <v>1.3333333333333333</v>
      </c>
      <c r="L67" s="15">
        <f>L11/L48</f>
        <v>0</v>
      </c>
      <c r="M67" s="15">
        <f>M11/M48</f>
        <v>0</v>
      </c>
      <c r="N67" s="15">
        <f>N11/N48</f>
        <v>0</v>
      </c>
      <c r="O67" s="15">
        <f>O11/O48</f>
        <v>1.3333333333333333</v>
      </c>
      <c r="P67" s="15">
        <f>P11/P48</f>
        <v>0</v>
      </c>
      <c r="Q67" s="15">
        <f>Q11/Q48</f>
        <v>0</v>
      </c>
      <c r="R67" s="15">
        <f>R11/R48</f>
        <v>1.3333333333333333</v>
      </c>
      <c r="S67" s="15">
        <f>S11/S48</f>
        <v>0</v>
      </c>
      <c r="T67" s="15">
        <f>T11/T48</f>
        <v>0</v>
      </c>
      <c r="U67" s="15">
        <f>U11/U48</f>
        <v>1.3333333333333333</v>
      </c>
      <c r="V67" s="15">
        <f>V11/V48</f>
        <v>1.3333333333333333</v>
      </c>
      <c r="W67" s="15">
        <f>W11/W48</f>
        <v>0</v>
      </c>
      <c r="X67" s="44">
        <f>X11/X48</f>
        <v>0</v>
      </c>
    </row>
    <row r="68" spans="1:24" x14ac:dyDescent="0.25">
      <c r="A68" s="43" t="s">
        <v>16</v>
      </c>
      <c r="B68" s="15">
        <f>B12/B49</f>
        <v>0</v>
      </c>
      <c r="C68" s="15">
        <f>C12/C49</f>
        <v>0</v>
      </c>
      <c r="D68" s="15">
        <f>D12/D49</f>
        <v>0</v>
      </c>
      <c r="E68" s="15">
        <f>E12/E49</f>
        <v>0</v>
      </c>
      <c r="F68" s="15">
        <f>F12/F49</f>
        <v>0</v>
      </c>
      <c r="G68" s="15">
        <f>G12/G49</f>
        <v>0.25</v>
      </c>
      <c r="H68" s="15">
        <f>H12/H49</f>
        <v>0</v>
      </c>
      <c r="I68" s="15">
        <f>I12/I49</f>
        <v>0</v>
      </c>
      <c r="J68" s="15">
        <f>J12/J49</f>
        <v>0</v>
      </c>
      <c r="K68" s="15">
        <f>K12/K49</f>
        <v>0</v>
      </c>
      <c r="L68" s="15">
        <f>L12/L49</f>
        <v>0</v>
      </c>
      <c r="M68" s="15">
        <f>M12/M49</f>
        <v>0</v>
      </c>
      <c r="N68" s="15">
        <f>N12/N49</f>
        <v>0</v>
      </c>
      <c r="O68" s="15">
        <f>O12/O49</f>
        <v>0</v>
      </c>
      <c r="P68" s="15">
        <f>P12/P49</f>
        <v>0</v>
      </c>
      <c r="Q68" s="15">
        <f>Q12/Q49</f>
        <v>0</v>
      </c>
      <c r="R68" s="15">
        <f>R12/R49</f>
        <v>0.25</v>
      </c>
      <c r="S68" s="15">
        <f>S12/S49</f>
        <v>0</v>
      </c>
      <c r="T68" s="15">
        <f>T12/T49</f>
        <v>0</v>
      </c>
      <c r="U68" s="15">
        <f>U12/U49</f>
        <v>0</v>
      </c>
      <c r="V68" s="15">
        <f>V12/V49</f>
        <v>0.25</v>
      </c>
      <c r="W68" s="15">
        <f>W12/W49</f>
        <v>0</v>
      </c>
      <c r="X68" s="44">
        <f>X12/X49</f>
        <v>0</v>
      </c>
    </row>
    <row r="69" spans="1:24" x14ac:dyDescent="0.25">
      <c r="A69" s="43" t="s">
        <v>61</v>
      </c>
      <c r="B69" s="15">
        <f>B15/B50</f>
        <v>0</v>
      </c>
      <c r="C69" s="15">
        <f>C15/C50</f>
        <v>0</v>
      </c>
      <c r="D69" s="15">
        <f>D15/D50</f>
        <v>0</v>
      </c>
      <c r="E69" s="15">
        <f>E15/E50</f>
        <v>0</v>
      </c>
      <c r="F69" s="15">
        <f>F15/F50</f>
        <v>0</v>
      </c>
      <c r="G69" s="15">
        <f>G15/G50</f>
        <v>0</v>
      </c>
      <c r="H69" s="15">
        <f>H15/H50</f>
        <v>0</v>
      </c>
      <c r="I69" s="15">
        <f>I15/I50</f>
        <v>0</v>
      </c>
      <c r="J69" s="15">
        <f>J15/J50</f>
        <v>0</v>
      </c>
      <c r="K69" s="15">
        <f>K15/K50</f>
        <v>0</v>
      </c>
      <c r="L69" s="15">
        <f>L15/L50</f>
        <v>0</v>
      </c>
      <c r="M69" s="15">
        <f>M15/M50</f>
        <v>0</v>
      </c>
      <c r="N69" s="15">
        <f>N15/N50</f>
        <v>0</v>
      </c>
      <c r="O69" s="15">
        <f>O15/O50</f>
        <v>0</v>
      </c>
      <c r="P69" s="15">
        <f>P15/P50</f>
        <v>0</v>
      </c>
      <c r="Q69" s="15">
        <f>Q15/Q50</f>
        <v>0</v>
      </c>
      <c r="R69" s="15">
        <f>R15/R50</f>
        <v>0</v>
      </c>
      <c r="S69" s="15">
        <f>S15/S50</f>
        <v>0</v>
      </c>
      <c r="T69" s="15">
        <f>T15/T50</f>
        <v>0</v>
      </c>
      <c r="U69" s="15">
        <f>U15/U50</f>
        <v>0</v>
      </c>
      <c r="V69" s="15">
        <f>V15/V50</f>
        <v>0</v>
      </c>
      <c r="W69" s="15">
        <f>W15/W50</f>
        <v>0</v>
      </c>
      <c r="X69" s="44">
        <f>X15/X50</f>
        <v>0</v>
      </c>
    </row>
    <row r="70" spans="1:24" x14ac:dyDescent="0.25">
      <c r="A70" s="43" t="s">
        <v>62</v>
      </c>
      <c r="B70" s="15">
        <f>B16/B50</f>
        <v>0</v>
      </c>
      <c r="C70" s="15">
        <f>C16/C50</f>
        <v>0</v>
      </c>
      <c r="D70" s="15">
        <f>D16/D50</f>
        <v>0</v>
      </c>
      <c r="E70" s="15">
        <f>E16/E50</f>
        <v>0</v>
      </c>
      <c r="F70" s="15">
        <f>F16/F50</f>
        <v>0</v>
      </c>
      <c r="G70" s="15">
        <f>G16/G50</f>
        <v>0</v>
      </c>
      <c r="H70" s="15">
        <f>H16/H50</f>
        <v>0</v>
      </c>
      <c r="I70" s="15">
        <f>I16/I50</f>
        <v>0</v>
      </c>
      <c r="J70" s="15">
        <f>J16/J50</f>
        <v>0</v>
      </c>
      <c r="K70" s="15">
        <f>K16/K50</f>
        <v>0</v>
      </c>
      <c r="L70" s="15">
        <f>L16/L50</f>
        <v>0</v>
      </c>
      <c r="M70" s="15">
        <f>M16/M50</f>
        <v>0</v>
      </c>
      <c r="N70" s="15">
        <f>N16/N50</f>
        <v>0</v>
      </c>
      <c r="O70" s="15">
        <f>O16/O50</f>
        <v>0</v>
      </c>
      <c r="P70" s="15">
        <f>P16/P50</f>
        <v>0</v>
      </c>
      <c r="Q70" s="15">
        <f>Q16/Q50</f>
        <v>0</v>
      </c>
      <c r="R70" s="15">
        <f>R16/R50</f>
        <v>0</v>
      </c>
      <c r="S70" s="15">
        <f>S16/S50</f>
        <v>0</v>
      </c>
      <c r="T70" s="15">
        <f>T16/T50</f>
        <v>0</v>
      </c>
      <c r="U70" s="15">
        <f>U16/U50</f>
        <v>0</v>
      </c>
      <c r="V70" s="15">
        <f>V16/V50</f>
        <v>0</v>
      </c>
      <c r="W70" s="15">
        <f>W16/W50</f>
        <v>0</v>
      </c>
      <c r="X70" s="44">
        <f>X16/X50</f>
        <v>0</v>
      </c>
    </row>
    <row r="71" spans="1:24" x14ac:dyDescent="0.25">
      <c r="A71" s="43" t="s">
        <v>4</v>
      </c>
      <c r="B71" s="15">
        <f>B17/B51</f>
        <v>0</v>
      </c>
      <c r="C71" s="15">
        <f>C17/C51</f>
        <v>0</v>
      </c>
      <c r="D71" s="15">
        <f>D17/D51</f>
        <v>0</v>
      </c>
      <c r="E71" s="15">
        <f>E17/E51</f>
        <v>0</v>
      </c>
      <c r="F71" s="15">
        <f>F17/F51</f>
        <v>0</v>
      </c>
      <c r="G71" s="15">
        <f>G17/G51</f>
        <v>0</v>
      </c>
      <c r="H71" s="15">
        <f>H17/H51</f>
        <v>0</v>
      </c>
      <c r="I71" s="15">
        <f>I17/I51</f>
        <v>0</v>
      </c>
      <c r="J71" s="15">
        <f>J17/J51</f>
        <v>0</v>
      </c>
      <c r="K71" s="15">
        <f>K17/K51</f>
        <v>0</v>
      </c>
      <c r="L71" s="15">
        <f>L17/L51</f>
        <v>0</v>
      </c>
      <c r="M71" s="15">
        <f>M17/M51</f>
        <v>0</v>
      </c>
      <c r="N71" s="15">
        <f>N17/N51</f>
        <v>0</v>
      </c>
      <c r="O71" s="15">
        <f>O17/O51</f>
        <v>0</v>
      </c>
      <c r="P71" s="15">
        <f>P17/P51</f>
        <v>0</v>
      </c>
      <c r="Q71" s="15">
        <f>Q17/Q51</f>
        <v>0</v>
      </c>
      <c r="R71" s="15">
        <f>R17/R51</f>
        <v>0</v>
      </c>
      <c r="S71" s="15">
        <f>S17/S51</f>
        <v>0</v>
      </c>
      <c r="T71" s="15">
        <f>T17/T51</f>
        <v>0</v>
      </c>
      <c r="U71" s="15">
        <f>U17/U51</f>
        <v>0</v>
      </c>
      <c r="V71" s="15">
        <f>V17/V51</f>
        <v>0</v>
      </c>
      <c r="W71" s="15">
        <f>W17/W51</f>
        <v>0</v>
      </c>
      <c r="X71" s="44">
        <f>X17/X51</f>
        <v>0</v>
      </c>
    </row>
    <row r="72" spans="1:24" x14ac:dyDescent="0.25">
      <c r="A72" s="43" t="s">
        <v>5</v>
      </c>
      <c r="B72" s="15">
        <f>B18/B51</f>
        <v>0</v>
      </c>
      <c r="C72" s="15">
        <f>C18/C51</f>
        <v>0</v>
      </c>
      <c r="D72" s="15">
        <f>D18/D51</f>
        <v>0</v>
      </c>
      <c r="E72" s="15">
        <f>E18/E51</f>
        <v>0</v>
      </c>
      <c r="F72" s="15">
        <f>F18/F51</f>
        <v>0</v>
      </c>
      <c r="G72" s="15">
        <f>G18/G51</f>
        <v>0</v>
      </c>
      <c r="H72" s="15">
        <f>H18/H51</f>
        <v>0</v>
      </c>
      <c r="I72" s="15">
        <f>I18/I51</f>
        <v>0</v>
      </c>
      <c r="J72" s="15">
        <f>J18/J51</f>
        <v>0</v>
      </c>
      <c r="K72" s="15">
        <f>K18/K51</f>
        <v>0</v>
      </c>
      <c r="L72" s="15">
        <f>L18/L51</f>
        <v>0</v>
      </c>
      <c r="M72" s="15">
        <f>M18/M51</f>
        <v>0</v>
      </c>
      <c r="N72" s="15">
        <f>N18/N51</f>
        <v>0</v>
      </c>
      <c r="O72" s="15">
        <f>O18/O51</f>
        <v>0</v>
      </c>
      <c r="P72" s="15">
        <f>P18/P51</f>
        <v>0</v>
      </c>
      <c r="Q72" s="15">
        <f>Q18/Q51</f>
        <v>0</v>
      </c>
      <c r="R72" s="15">
        <f>R18/R51</f>
        <v>0</v>
      </c>
      <c r="S72" s="15">
        <f>S18/S51</f>
        <v>0</v>
      </c>
      <c r="T72" s="15">
        <f>T18/T51</f>
        <v>0</v>
      </c>
      <c r="U72" s="15">
        <f>U18/U51</f>
        <v>0</v>
      </c>
      <c r="V72" s="15">
        <f>V18/V51</f>
        <v>0</v>
      </c>
      <c r="W72" s="15">
        <f>W18/W51</f>
        <v>0</v>
      </c>
      <c r="X72" s="44">
        <f>X18/X51</f>
        <v>0</v>
      </c>
    </row>
    <row r="73" spans="1:24" x14ac:dyDescent="0.25">
      <c r="A73" s="43" t="s">
        <v>6</v>
      </c>
      <c r="B73" s="15">
        <f>B19/B51</f>
        <v>0</v>
      </c>
      <c r="C73" s="15">
        <f>C19/C51</f>
        <v>0</v>
      </c>
      <c r="D73" s="15">
        <f>D19/D51</f>
        <v>0</v>
      </c>
      <c r="E73" s="15">
        <f>E19/E51</f>
        <v>0</v>
      </c>
      <c r="F73" s="15">
        <f>F19/F51</f>
        <v>0</v>
      </c>
      <c r="G73" s="15">
        <f>G19/G51</f>
        <v>0</v>
      </c>
      <c r="H73" s="15">
        <f>H19/H51</f>
        <v>0</v>
      </c>
      <c r="I73" s="15">
        <f>I19/I51</f>
        <v>0</v>
      </c>
      <c r="J73" s="15">
        <f>J19/J51</f>
        <v>0</v>
      </c>
      <c r="K73" s="15">
        <f>K19/K51</f>
        <v>0</v>
      </c>
      <c r="L73" s="15">
        <f>L19/L51</f>
        <v>0</v>
      </c>
      <c r="M73" s="15">
        <f>M19/M51</f>
        <v>0</v>
      </c>
      <c r="N73" s="15">
        <f>N19/N51</f>
        <v>0</v>
      </c>
      <c r="O73" s="15">
        <f>O19/O51</f>
        <v>0</v>
      </c>
      <c r="P73" s="15">
        <f>P19/P51</f>
        <v>0</v>
      </c>
      <c r="Q73" s="15">
        <f>Q19/Q51</f>
        <v>0</v>
      </c>
      <c r="R73" s="15">
        <f>R19/R51</f>
        <v>0</v>
      </c>
      <c r="S73" s="15">
        <f>S19/S51</f>
        <v>0</v>
      </c>
      <c r="T73" s="15">
        <f>T19/T51</f>
        <v>0</v>
      </c>
      <c r="U73" s="15">
        <f>U19/U51</f>
        <v>0</v>
      </c>
      <c r="V73" s="15">
        <f>V19/V51</f>
        <v>0</v>
      </c>
      <c r="W73" s="15">
        <f>W19/W51</f>
        <v>0</v>
      </c>
      <c r="X73" s="44">
        <f>X19/X51</f>
        <v>0</v>
      </c>
    </row>
    <row r="74" spans="1:24" x14ac:dyDescent="0.25">
      <c r="A74" s="43" t="s">
        <v>7</v>
      </c>
      <c r="B74" s="15">
        <f>B20/B51</f>
        <v>0</v>
      </c>
      <c r="C74" s="15">
        <f>C20/C51</f>
        <v>0</v>
      </c>
      <c r="D74" s="15">
        <f>D20/D51</f>
        <v>0</v>
      </c>
      <c r="E74" s="15">
        <f>E20/E51</f>
        <v>0</v>
      </c>
      <c r="F74" s="15">
        <f>F20/F51</f>
        <v>0</v>
      </c>
      <c r="G74" s="15">
        <f>G20/G51</f>
        <v>0</v>
      </c>
      <c r="H74" s="15">
        <f>H20/H51</f>
        <v>0</v>
      </c>
      <c r="I74" s="15">
        <f>I20/I51</f>
        <v>0</v>
      </c>
      <c r="J74" s="15">
        <f>J20/J51</f>
        <v>0</v>
      </c>
      <c r="K74" s="15">
        <f>K20/K51</f>
        <v>0</v>
      </c>
      <c r="L74" s="15">
        <f>L20/L51</f>
        <v>0</v>
      </c>
      <c r="M74" s="15">
        <f>M20/M51</f>
        <v>0</v>
      </c>
      <c r="N74" s="15">
        <f>N20/N51</f>
        <v>0</v>
      </c>
      <c r="O74" s="15">
        <f>O20/O51</f>
        <v>0</v>
      </c>
      <c r="P74" s="15">
        <f>P20/P51</f>
        <v>0</v>
      </c>
      <c r="Q74" s="15">
        <f>Q20/Q51</f>
        <v>0</v>
      </c>
      <c r="R74" s="15">
        <f>R20/R51</f>
        <v>0</v>
      </c>
      <c r="S74" s="15">
        <f>S20/S51</f>
        <v>0</v>
      </c>
      <c r="T74" s="15">
        <f>T20/T51</f>
        <v>0</v>
      </c>
      <c r="U74" s="15">
        <f>U20/U51</f>
        <v>0</v>
      </c>
      <c r="V74" s="15">
        <f>V20/V51</f>
        <v>0</v>
      </c>
      <c r="W74" s="15">
        <f>W20/W51</f>
        <v>0</v>
      </c>
      <c r="X74" s="44">
        <f>X20/X51</f>
        <v>0</v>
      </c>
    </row>
    <row r="75" spans="1:24" x14ac:dyDescent="0.25">
      <c r="A75" s="43" t="s">
        <v>8</v>
      </c>
      <c r="B75" s="15">
        <f>B21/B51</f>
        <v>0</v>
      </c>
      <c r="C75" s="15">
        <f>C21/C51</f>
        <v>0</v>
      </c>
      <c r="D75" s="15">
        <f>D21/D51</f>
        <v>0</v>
      </c>
      <c r="E75" s="15">
        <f>E21/E51</f>
        <v>0</v>
      </c>
      <c r="F75" s="15">
        <f>F21/F51</f>
        <v>0</v>
      </c>
      <c r="G75" s="15">
        <f>G21/G51</f>
        <v>0</v>
      </c>
      <c r="H75" s="15">
        <f>H21/H51</f>
        <v>0</v>
      </c>
      <c r="I75" s="15">
        <f>I21/I51</f>
        <v>0</v>
      </c>
      <c r="J75" s="15">
        <f>J21/J51</f>
        <v>0</v>
      </c>
      <c r="K75" s="15">
        <f>K21/K51</f>
        <v>0</v>
      </c>
      <c r="L75" s="15">
        <f>L21/L51</f>
        <v>0</v>
      </c>
      <c r="M75" s="15">
        <f>M21/M51</f>
        <v>0</v>
      </c>
      <c r="N75" s="15">
        <f>N21/N51</f>
        <v>0</v>
      </c>
      <c r="O75" s="15">
        <f>O21/O51</f>
        <v>0</v>
      </c>
      <c r="P75" s="15">
        <f>P21/P51</f>
        <v>0</v>
      </c>
      <c r="Q75" s="15">
        <f>Q21/Q51</f>
        <v>0</v>
      </c>
      <c r="R75" s="15">
        <f>R21/R51</f>
        <v>0</v>
      </c>
      <c r="S75" s="15">
        <f>S21/S51</f>
        <v>0</v>
      </c>
      <c r="T75" s="15">
        <f>T21/T51</f>
        <v>0</v>
      </c>
      <c r="U75" s="15">
        <f>U21/U51</f>
        <v>0</v>
      </c>
      <c r="V75" s="15">
        <f>V21/V51</f>
        <v>0</v>
      </c>
      <c r="W75" s="15">
        <f>W21/W51</f>
        <v>0</v>
      </c>
      <c r="X75" s="44">
        <f>X21/X51</f>
        <v>0</v>
      </c>
    </row>
    <row r="76" spans="1:24" ht="13.8" x14ac:dyDescent="0.3">
      <c r="A76" s="43" t="s">
        <v>49</v>
      </c>
      <c r="B76" s="35">
        <f>B37/B52</f>
        <v>0</v>
      </c>
      <c r="C76" s="35">
        <f>C37/C52</f>
        <v>0</v>
      </c>
      <c r="D76" s="35">
        <f>D37/D52</f>
        <v>0</v>
      </c>
      <c r="E76" s="35">
        <f>E37/E52</f>
        <v>0</v>
      </c>
      <c r="F76" s="35">
        <f>F37/F52</f>
        <v>0</v>
      </c>
      <c r="G76" s="35">
        <f>G37/G52</f>
        <v>0</v>
      </c>
      <c r="H76" s="35">
        <f>H37/H52</f>
        <v>0</v>
      </c>
      <c r="I76" s="35">
        <f>I37/I52</f>
        <v>0</v>
      </c>
      <c r="J76" s="35">
        <f>J37/J52</f>
        <v>0</v>
      </c>
      <c r="K76" s="35">
        <f>K37/K52</f>
        <v>0</v>
      </c>
      <c r="L76" s="35">
        <f>L37/L52</f>
        <v>0</v>
      </c>
      <c r="M76" s="35">
        <f>M37/M52</f>
        <v>0</v>
      </c>
      <c r="N76" s="35">
        <f>N37/N52</f>
        <v>0</v>
      </c>
      <c r="O76" s="35">
        <f>O37/O52</f>
        <v>0</v>
      </c>
      <c r="P76" s="35">
        <f>P37/P52</f>
        <v>0</v>
      </c>
      <c r="Q76" s="35">
        <f>Q37/Q52</f>
        <v>0</v>
      </c>
      <c r="R76" s="35">
        <f>R37/R52</f>
        <v>0</v>
      </c>
      <c r="S76" s="35">
        <f>S37/S52</f>
        <v>0</v>
      </c>
      <c r="T76" s="35">
        <f>T37/T52</f>
        <v>0</v>
      </c>
      <c r="U76" s="35">
        <f>U37/U52</f>
        <v>0</v>
      </c>
      <c r="V76" s="35">
        <f>V37/V52</f>
        <v>0</v>
      </c>
      <c r="W76" s="35">
        <f>W37/W52</f>
        <v>0</v>
      </c>
      <c r="X76" s="45">
        <f>X37/X52</f>
        <v>0</v>
      </c>
    </row>
    <row r="77" spans="1:24" x14ac:dyDescent="0.25">
      <c r="A77" s="43" t="s">
        <v>48</v>
      </c>
      <c r="B77" s="15">
        <f>B38/B53</f>
        <v>0</v>
      </c>
      <c r="C77" s="15">
        <f>C38/C53</f>
        <v>4.2281167108753319</v>
      </c>
      <c r="D77" s="15">
        <f>D38/D53</f>
        <v>4.2281167108753319</v>
      </c>
      <c r="E77" s="15">
        <f>E38/E53</f>
        <v>4.2281167108753319</v>
      </c>
      <c r="F77" s="15">
        <f>F38/F53</f>
        <v>4.2281167108753319</v>
      </c>
      <c r="G77" s="15">
        <f>G38/G53</f>
        <v>4.2281167108753319</v>
      </c>
      <c r="H77" s="15">
        <f>H38/H53</f>
        <v>4.2281167108753319</v>
      </c>
      <c r="I77" s="15">
        <f>I38/I53</f>
        <v>4.2281167108753319</v>
      </c>
      <c r="J77" s="15">
        <f>J38/J53</f>
        <v>4.2281167108753319</v>
      </c>
      <c r="K77" s="15">
        <f>K38/K53</f>
        <v>4.2281167108753319</v>
      </c>
      <c r="L77" s="15">
        <f>L38/L53</f>
        <v>4.2281167108753319</v>
      </c>
      <c r="M77" s="15">
        <f>M38/M53</f>
        <v>4.2281167108753319</v>
      </c>
      <c r="N77" s="15">
        <f>N38/N53</f>
        <v>4.2281167108753319</v>
      </c>
      <c r="O77" s="15">
        <f>O38/O53</f>
        <v>4.2281167108753319</v>
      </c>
      <c r="P77" s="15">
        <f>P38/P53</f>
        <v>4.2281167108753319</v>
      </c>
      <c r="Q77" s="15">
        <f>Q38/Q53</f>
        <v>4.2281167108753319</v>
      </c>
      <c r="R77" s="15">
        <f>R38/R53</f>
        <v>4.2281167108753319</v>
      </c>
      <c r="S77" s="15">
        <f>S38/S53</f>
        <v>4.2281167108753319</v>
      </c>
      <c r="T77" s="15">
        <f>T38/T53</f>
        <v>4.2281167108753319</v>
      </c>
      <c r="U77" s="15">
        <f>U38/U53</f>
        <v>4.2281167108753319</v>
      </c>
      <c r="V77" s="15">
        <f>V38/V53</f>
        <v>4.2281167108753319</v>
      </c>
      <c r="W77" s="15">
        <f>W38/W53</f>
        <v>4.2281167108753319</v>
      </c>
      <c r="X77" s="44">
        <f>X38/X53</f>
        <v>4.2281167108753319</v>
      </c>
    </row>
    <row r="78" spans="1:24" x14ac:dyDescent="0.25">
      <c r="A78" s="43" t="s">
        <v>50</v>
      </c>
      <c r="B78" s="15">
        <f>(B23+B24+B25+B26+B27+B28+B29)/B54</f>
        <v>0</v>
      </c>
      <c r="C78" s="15">
        <f>(C23+C24+C25+C26+C27+C28+C29)/C54</f>
        <v>0</v>
      </c>
      <c r="D78" s="15">
        <f>(D23+D24+D25+D26+D27+D28+D29)/D54</f>
        <v>5.4</v>
      </c>
      <c r="E78" s="15">
        <f>(E23+E24+E25+E26+E27+E28+E29)/E54</f>
        <v>0</v>
      </c>
      <c r="F78" s="15">
        <f>(F23+F24+F25+F26+F27+F28+F29)/F54</f>
        <v>6.5</v>
      </c>
      <c r="G78" s="15">
        <f>(G23+G24+G25+G26+G27+G28+G29)/G54</f>
        <v>0</v>
      </c>
      <c r="H78" s="15">
        <f>(H23+H24+H25+H26+H27+H28+H29)/H54</f>
        <v>6.2</v>
      </c>
      <c r="I78" s="15">
        <f>(I23+I24+I25+I26+I27+I28+I29)/I54</f>
        <v>0.9</v>
      </c>
      <c r="J78" s="15">
        <f>(J23+J24+J25+J26+J27+J28+J29)/J54</f>
        <v>5.6</v>
      </c>
      <c r="K78" s="15">
        <f>(K23+K24+K25+K26+K27+K28+K29)/K54</f>
        <v>6.4</v>
      </c>
      <c r="L78" s="15">
        <f>(L23+L24+L25+L26+L27+L28+L29)/L54</f>
        <v>0</v>
      </c>
      <c r="M78" s="15">
        <f>(M23+M24+M25+M26+M27+M28+M29)/M54</f>
        <v>0</v>
      </c>
      <c r="N78" s="15">
        <f>(N23+N24+N25+N26+N27+N28+N29)/N54</f>
        <v>2.2000000000000002</v>
      </c>
      <c r="O78" s="15">
        <f>(O23+O24+O25+O26+O27+O28+O29)/O54</f>
        <v>3.2</v>
      </c>
      <c r="P78" s="15">
        <f>(P23+P24+P25+P26+P27+P28+P29)/P54</f>
        <v>7.9</v>
      </c>
      <c r="Q78" s="15">
        <f>(Q23+Q24+Q25+Q26+Q27+Q28+Q29)/Q54</f>
        <v>7.5</v>
      </c>
      <c r="R78" s="15">
        <f>(R23+R24+R25+R26+R27+R28+R29)/R54</f>
        <v>0</v>
      </c>
      <c r="S78" s="15">
        <f>(S23+S24+S25+S26+S27+S28+S29)/S54</f>
        <v>0</v>
      </c>
      <c r="T78" s="15">
        <f>(T23+T24+T25+T26+T27+T28+T29)/T54</f>
        <v>0</v>
      </c>
      <c r="U78" s="15">
        <f>(U23+U24+U25+U26+U27+U28+U29)/U54</f>
        <v>3.2</v>
      </c>
      <c r="V78" s="15">
        <f>(V23+V24+V25+V26+V27+V28+V29)/V54</f>
        <v>3.7</v>
      </c>
      <c r="W78" s="15">
        <f>(W23+W24+W25+W26+W27+W28+W29)/W54</f>
        <v>4.4000000000000004</v>
      </c>
      <c r="X78" s="44">
        <f>(X23+X24+X25+X26+X27+X28+X29)/X54</f>
        <v>7.7</v>
      </c>
    </row>
    <row r="79" spans="1:24" x14ac:dyDescent="0.25">
      <c r="A79" s="43" t="s">
        <v>51</v>
      </c>
      <c r="B79" s="15">
        <f>(B34+B35+B36)/B55</f>
        <v>3.2833333333333332</v>
      </c>
      <c r="C79" s="15">
        <f>(C34+C35+C36)/C55</f>
        <v>3.2833333333333332</v>
      </c>
      <c r="D79" s="15">
        <f>(D34+D35+D36)/D55</f>
        <v>3.2833333333333332</v>
      </c>
      <c r="E79" s="15">
        <f>(E34+E35+E36)/E55</f>
        <v>3.2833333333333332</v>
      </c>
      <c r="F79" s="15">
        <f>(F34+F35+F36)/F55</f>
        <v>3.2833333333333332</v>
      </c>
      <c r="G79" s="15">
        <f>(G34+G35+G36)/G55</f>
        <v>3.2833333333333332</v>
      </c>
      <c r="H79" s="15">
        <f>(H34+H35+H36)/H55</f>
        <v>3.2833333333333332</v>
      </c>
      <c r="I79" s="15">
        <f>(I34+I35+I36)/I55</f>
        <v>3.2833333333333332</v>
      </c>
      <c r="J79" s="15">
        <f>(J34+J35+J36)/J55</f>
        <v>3.2833333333333332</v>
      </c>
      <c r="K79" s="15">
        <f>(K34+K35+K36)/K55</f>
        <v>3.2833333333333332</v>
      </c>
      <c r="L79" s="15">
        <f>(L34+L35+L36)/L55</f>
        <v>3.2833333333333332</v>
      </c>
      <c r="M79" s="15">
        <f>(M34+M35+M36)/M55</f>
        <v>3.2833333333333332</v>
      </c>
      <c r="N79" s="15">
        <f>(N34+N35+N36)/N55</f>
        <v>3.2833333333333332</v>
      </c>
      <c r="O79" s="15">
        <f>(O34+O35+O36)/O55</f>
        <v>3.2833333333333332</v>
      </c>
      <c r="P79" s="15">
        <f>(P34+P35+P36)/P55</f>
        <v>3.2833333333333332</v>
      </c>
      <c r="Q79" s="15">
        <f>(Q34+Q35+Q36)/Q55</f>
        <v>3.2833333333333332</v>
      </c>
      <c r="R79" s="15">
        <f>(R34+R35+R36)/R55</f>
        <v>3.2833333333333332</v>
      </c>
      <c r="S79" s="15">
        <f>(S34+S35+S36)/S55</f>
        <v>3.2833333333333332</v>
      </c>
      <c r="T79" s="15">
        <f>(T34+T35+T36)/T55</f>
        <v>3.2833333333333332</v>
      </c>
      <c r="U79" s="15">
        <f>(U34+U35+U36)/U55</f>
        <v>3.2833333333333332</v>
      </c>
      <c r="V79" s="15">
        <f>(V34+V35+V36)/V55</f>
        <v>3.2833333333333332</v>
      </c>
      <c r="W79" s="15">
        <f>(W34+W35+W36)/W55</f>
        <v>3.2833333333333332</v>
      </c>
      <c r="X79" s="44">
        <f>(X34+X35+X36)/X55</f>
        <v>3.2833333333333332</v>
      </c>
    </row>
    <row r="80" spans="1:24" x14ac:dyDescent="0.25">
      <c r="A80" s="43" t="s">
        <v>52</v>
      </c>
      <c r="B80" s="15">
        <f>(B31+B32+B33)/B56</f>
        <v>2.3688888888888888</v>
      </c>
      <c r="C80" s="15">
        <f>(C31+C32+C33)/C56</f>
        <v>2.3688888888888888</v>
      </c>
      <c r="D80" s="15">
        <f>(D31+D32+D33)/D56</f>
        <v>2.3688888888888888</v>
      </c>
      <c r="E80" s="15">
        <f>(E31+E32+E33)/E56</f>
        <v>2.3688888888888888</v>
      </c>
      <c r="F80" s="15">
        <f>(F31+F32+F33)/F56</f>
        <v>2.3688888888888888</v>
      </c>
      <c r="G80" s="15">
        <f>(G31+G32+G33)/G56</f>
        <v>2.3688888888888888</v>
      </c>
      <c r="H80" s="15">
        <f>(H31+H32+H33)/H56</f>
        <v>2.3688888888888888</v>
      </c>
      <c r="I80" s="15">
        <f>(I31+I32+I33)/I56</f>
        <v>2.3688888888888888</v>
      </c>
      <c r="J80" s="15">
        <f>(J31+J32+J33)/J56</f>
        <v>2.3688888888888888</v>
      </c>
      <c r="K80" s="15">
        <f>(K31+K32+K33)/K56</f>
        <v>2.3688888888888888</v>
      </c>
      <c r="L80" s="15">
        <f>(L31+L32+L33)/L56</f>
        <v>2.3688888888888888</v>
      </c>
      <c r="M80" s="15">
        <f>(M31+M32+M33)/M56</f>
        <v>2.3688888888888888</v>
      </c>
      <c r="N80" s="15">
        <f>(N31+N32+N33)/N56</f>
        <v>2.3688888888888888</v>
      </c>
      <c r="O80" s="15">
        <f>(O31+O32+O33)/O56</f>
        <v>2.3688888888888888</v>
      </c>
      <c r="P80" s="15">
        <f>(P31+P32+P33)/P56</f>
        <v>2.3688888888888888</v>
      </c>
      <c r="Q80" s="15">
        <f>(Q31+Q32+Q33)/Q56</f>
        <v>2.3688888888888888</v>
      </c>
      <c r="R80" s="15">
        <f>(R31+R32+R33)/R56</f>
        <v>2.3688888888888888</v>
      </c>
      <c r="S80" s="15">
        <f>(S31+S32+S33)/S56</f>
        <v>2.3688888888888888</v>
      </c>
      <c r="T80" s="15">
        <f>(T31+T32+T33)/T56</f>
        <v>2.3688888888888888</v>
      </c>
      <c r="U80" s="15">
        <f>(U31+U32+U33)/U56</f>
        <v>2.3688888888888888</v>
      </c>
      <c r="V80" s="15">
        <f>(V31+V32+V33)/V56</f>
        <v>2.3688888888888888</v>
      </c>
      <c r="W80" s="15">
        <f>(W31+W32+W33)/W56</f>
        <v>2.3688888888888888</v>
      </c>
      <c r="X80" s="44">
        <f>(X31+X32+X33)/X56</f>
        <v>2.3688888888888888</v>
      </c>
    </row>
    <row r="81" spans="1:24" x14ac:dyDescent="0.25">
      <c r="A81" s="1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44"/>
    </row>
    <row r="82" spans="1:24" ht="13.8" thickBot="1" x14ac:dyDescent="0.3">
      <c r="A82" s="30" t="s">
        <v>22</v>
      </c>
      <c r="B82" s="46">
        <f>SUM(B61:B81)</f>
        <v>21.485555555555557</v>
      </c>
      <c r="C82" s="46">
        <f t="shared" ref="C82:X82" si="14">SUM(C61:C81)</f>
        <v>37.213672266430883</v>
      </c>
      <c r="D82" s="46">
        <f>SUM(D61:D81)</f>
        <v>32.613672266430882</v>
      </c>
      <c r="E82" s="46">
        <f t="shared" si="14"/>
        <v>32.547005599764219</v>
      </c>
      <c r="F82" s="46">
        <f>SUM(F61:F81)</f>
        <v>32.991450044208662</v>
      </c>
      <c r="G82" s="46">
        <f t="shared" si="14"/>
        <v>34.963672266430883</v>
      </c>
      <c r="H82" s="46">
        <f t="shared" si="14"/>
        <v>27.635894488653108</v>
      </c>
      <c r="I82" s="46">
        <f t="shared" si="14"/>
        <v>35.724783377541996</v>
      </c>
      <c r="J82" s="46">
        <f t="shared" si="14"/>
        <v>36.035894488653113</v>
      </c>
      <c r="K82" s="46">
        <f t="shared" si="14"/>
        <v>25.835894488653111</v>
      </c>
      <c r="L82" s="46">
        <f t="shared" si="14"/>
        <v>32.324783377541998</v>
      </c>
      <c r="M82" s="46">
        <f t="shared" si="14"/>
        <v>21.047005599764219</v>
      </c>
      <c r="N82" s="46">
        <f t="shared" si="14"/>
        <v>25.747005599764222</v>
      </c>
      <c r="O82" s="46">
        <f t="shared" si="14"/>
        <v>24.191450044208665</v>
      </c>
      <c r="P82" s="46">
        <f t="shared" si="14"/>
        <v>27.780338933097553</v>
      </c>
      <c r="Q82" s="46">
        <f t="shared" si="14"/>
        <v>37.935894488653112</v>
      </c>
      <c r="R82" s="46">
        <f t="shared" si="14"/>
        <v>34.741450044208662</v>
      </c>
      <c r="S82" s="46">
        <f t="shared" si="14"/>
        <v>19.880338933097555</v>
      </c>
      <c r="T82" s="46">
        <f t="shared" si="14"/>
        <v>32.213672266430883</v>
      </c>
      <c r="U82" s="46">
        <f t="shared" si="14"/>
        <v>32.580338933097558</v>
      </c>
      <c r="V82" s="46">
        <f t="shared" si="14"/>
        <v>21.608116710875336</v>
      </c>
      <c r="W82" s="46">
        <f t="shared" si="14"/>
        <v>25.835894488653111</v>
      </c>
      <c r="X82" s="47">
        <f t="shared" si="14"/>
        <v>24.135894488653108</v>
      </c>
    </row>
    <row r="83" spans="1:24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</sheetData>
  <mergeCells count="3">
    <mergeCell ref="A2:X2"/>
    <mergeCell ref="A41:X41"/>
    <mergeCell ref="A60:X60"/>
  </mergeCells>
  <conditionalFormatting sqref="A82:X82">
    <cfRule type="cellIs" dxfId="8" priority="5" operator="greaterThan">
      <formula>8</formula>
    </cfRule>
  </conditionalFormatting>
  <conditionalFormatting sqref="B1:X1">
    <cfRule type="cellIs" dxfId="7" priority="3" operator="lessThan">
      <formula>0</formula>
    </cfRule>
  </conditionalFormatting>
  <conditionalFormatting sqref="B39:X39">
    <cfRule type="cellIs" dxfId="6" priority="1" operator="greaterThan">
      <formula>200</formula>
    </cfRule>
  </conditionalFormatting>
  <conditionalFormatting sqref="Y68:XFD68">
    <cfRule type="cellIs" dxfId="5" priority="8" operator="greaterThan">
      <formula>8</formula>
    </cfRule>
  </conditionalFormatting>
  <pageMargins left="0.7" right="0.7" top="0.75" bottom="0.75" header="0.3" footer="0.3"/>
  <pageSetup paperSize="9" scale="78" fitToHeight="0" orientation="landscape" horizontalDpi="300" verticalDpi="0" r:id="rId1"/>
  <rowBreaks count="1" manualBreakCount="1">
    <brk id="39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BF7E-6BC8-4F4F-8999-DEC92D1F6BE3}">
  <dimension ref="A2:O14"/>
  <sheetViews>
    <sheetView workbookViewId="0">
      <selection activeCell="F20" sqref="F20"/>
    </sheetView>
  </sheetViews>
  <sheetFormatPr defaultRowHeight="13.2" x14ac:dyDescent="0.25"/>
  <cols>
    <col min="1" max="1" width="13.109375" style="74" customWidth="1"/>
    <col min="2" max="3" width="8.88671875" style="74"/>
    <col min="4" max="4" width="9.109375" style="74" customWidth="1"/>
    <col min="5" max="7" width="8.88671875" style="74"/>
    <col min="8" max="8" width="4.33203125" style="74" customWidth="1"/>
    <col min="9" max="9" width="12.109375" style="74" customWidth="1"/>
    <col min="10" max="16384" width="8.88671875" style="74"/>
  </cols>
  <sheetData>
    <row r="2" spans="1:15" x14ac:dyDescent="0.25">
      <c r="A2" s="79" t="s">
        <v>91</v>
      </c>
      <c r="I2" s="80" t="s">
        <v>95</v>
      </c>
    </row>
    <row r="4" spans="1:15" s="75" customFormat="1" x14ac:dyDescent="0.25">
      <c r="A4" s="75" t="s">
        <v>102</v>
      </c>
      <c r="B4" s="75" t="s">
        <v>100</v>
      </c>
      <c r="C4" s="75" t="s">
        <v>101</v>
      </c>
      <c r="D4" s="87" t="s">
        <v>99</v>
      </c>
      <c r="E4" s="87"/>
      <c r="F4" s="75" t="s">
        <v>106</v>
      </c>
      <c r="G4" s="75" t="s">
        <v>107</v>
      </c>
      <c r="I4" s="75" t="s">
        <v>102</v>
      </c>
      <c r="J4" s="75" t="s">
        <v>100</v>
      </c>
      <c r="K4" s="75" t="s">
        <v>101</v>
      </c>
      <c r="L4" s="87" t="s">
        <v>99</v>
      </c>
      <c r="M4" s="87"/>
      <c r="N4" s="75" t="s">
        <v>106</v>
      </c>
      <c r="O4" s="75" t="s">
        <v>107</v>
      </c>
    </row>
    <row r="5" spans="1:15" x14ac:dyDescent="0.25">
      <c r="A5" s="74" t="s">
        <v>92</v>
      </c>
      <c r="B5" s="74">
        <v>144</v>
      </c>
      <c r="C5" s="74">
        <v>18</v>
      </c>
      <c r="D5" s="77">
        <f>B5/C5</f>
        <v>8</v>
      </c>
      <c r="E5" s="76">
        <v>0.33333333333333331</v>
      </c>
      <c r="F5" s="76">
        <v>0.625</v>
      </c>
      <c r="G5" s="76">
        <f>F5+E5</f>
        <v>0.95833333333333326</v>
      </c>
      <c r="I5" s="74" t="s">
        <v>96</v>
      </c>
      <c r="J5" s="74">
        <v>60</v>
      </c>
      <c r="K5" s="74">
        <v>10</v>
      </c>
      <c r="L5" s="77">
        <f>J5/K5</f>
        <v>6</v>
      </c>
      <c r="M5" s="76">
        <v>0.25</v>
      </c>
      <c r="N5" s="76">
        <v>0.625</v>
      </c>
      <c r="O5" s="76">
        <f>N5+M5</f>
        <v>0.875</v>
      </c>
    </row>
    <row r="6" spans="1:15" x14ac:dyDescent="0.25">
      <c r="A6" s="74" t="s">
        <v>93</v>
      </c>
      <c r="B6" s="74">
        <v>144</v>
      </c>
      <c r="C6" s="74">
        <v>18</v>
      </c>
      <c r="D6" s="77">
        <f t="shared" ref="D6:D11" si="0">B6/C6</f>
        <v>8</v>
      </c>
      <c r="E6" s="76">
        <v>0.33333333333333331</v>
      </c>
      <c r="F6" s="76">
        <f>G5</f>
        <v>0.95833333333333326</v>
      </c>
      <c r="G6" s="76">
        <f t="shared" ref="G6:G7" si="1">F6+E6</f>
        <v>1.2916666666666665</v>
      </c>
      <c r="I6" s="74" t="s">
        <v>97</v>
      </c>
      <c r="J6" s="74">
        <v>72</v>
      </c>
      <c r="K6" s="74">
        <v>12</v>
      </c>
      <c r="L6" s="77">
        <f t="shared" ref="L6:L10" si="2">J6/K6</f>
        <v>6</v>
      </c>
      <c r="M6" s="76">
        <v>0.25</v>
      </c>
      <c r="N6" s="76">
        <f>O5</f>
        <v>0.875</v>
      </c>
      <c r="O6" s="76">
        <f t="shared" ref="O6:O13" si="3">N6+M6</f>
        <v>1.125</v>
      </c>
    </row>
    <row r="7" spans="1:15" x14ac:dyDescent="0.25">
      <c r="A7" s="74" t="s">
        <v>94</v>
      </c>
      <c r="B7" s="74">
        <v>144</v>
      </c>
      <c r="C7" s="74">
        <v>16</v>
      </c>
      <c r="D7" s="77">
        <f t="shared" si="0"/>
        <v>9</v>
      </c>
      <c r="E7" s="76">
        <v>0.375</v>
      </c>
      <c r="F7" s="76">
        <f>G6</f>
        <v>1.2916666666666665</v>
      </c>
      <c r="G7" s="76">
        <f t="shared" si="1"/>
        <v>1.6666666666666665</v>
      </c>
      <c r="I7" s="74" t="s">
        <v>98</v>
      </c>
      <c r="J7" s="74">
        <v>72</v>
      </c>
      <c r="K7" s="74">
        <v>16</v>
      </c>
      <c r="L7" s="77">
        <f t="shared" si="2"/>
        <v>4.5</v>
      </c>
      <c r="M7" s="76">
        <v>0.20833333333333334</v>
      </c>
      <c r="N7" s="76">
        <f>O6</f>
        <v>1.125</v>
      </c>
      <c r="O7" s="76">
        <f t="shared" si="3"/>
        <v>1.3333333333333333</v>
      </c>
    </row>
    <row r="8" spans="1:15" x14ac:dyDescent="0.25">
      <c r="A8" s="74" t="s">
        <v>108</v>
      </c>
      <c r="B8" s="74">
        <v>72</v>
      </c>
      <c r="C8" s="74">
        <v>10</v>
      </c>
      <c r="D8" s="77">
        <f t="shared" si="0"/>
        <v>7.2</v>
      </c>
      <c r="E8" s="78">
        <v>0.29166666666666669</v>
      </c>
      <c r="F8" s="76">
        <f t="shared" ref="F8:F14" si="4">G7</f>
        <v>1.6666666666666665</v>
      </c>
      <c r="G8" s="76">
        <f t="shared" ref="G8:G13" si="5">F8+E8</f>
        <v>1.9583333333333333</v>
      </c>
      <c r="I8" s="74" t="s">
        <v>104</v>
      </c>
      <c r="J8" s="74">
        <v>144</v>
      </c>
      <c r="K8" s="74">
        <v>20</v>
      </c>
      <c r="L8" s="77">
        <f t="shared" si="2"/>
        <v>7.2</v>
      </c>
      <c r="M8" s="78">
        <v>0.29166666666666669</v>
      </c>
      <c r="N8" s="76">
        <f t="shared" ref="N8:N14" si="6">O7</f>
        <v>1.3333333333333333</v>
      </c>
      <c r="O8" s="76">
        <f t="shared" si="3"/>
        <v>1.625</v>
      </c>
    </row>
    <row r="9" spans="1:15" x14ac:dyDescent="0.25">
      <c r="A9" s="74" t="s">
        <v>97</v>
      </c>
      <c r="B9" s="74">
        <v>144</v>
      </c>
      <c r="C9" s="74">
        <v>12</v>
      </c>
      <c r="D9" s="77">
        <f t="shared" si="0"/>
        <v>12</v>
      </c>
      <c r="E9" s="78">
        <v>0.5</v>
      </c>
      <c r="F9" s="76">
        <f t="shared" si="4"/>
        <v>1.9583333333333333</v>
      </c>
      <c r="G9" s="76">
        <f t="shared" si="5"/>
        <v>2.458333333333333</v>
      </c>
      <c r="I9" s="74" t="s">
        <v>103</v>
      </c>
      <c r="J9" s="74">
        <v>144</v>
      </c>
      <c r="K9" s="74">
        <v>20</v>
      </c>
      <c r="L9" s="77">
        <f t="shared" si="2"/>
        <v>7.2</v>
      </c>
      <c r="M9" s="78">
        <v>0.29166666666666669</v>
      </c>
      <c r="N9" s="76">
        <f t="shared" si="6"/>
        <v>1.625</v>
      </c>
      <c r="O9" s="76">
        <f t="shared" si="3"/>
        <v>1.9166666666666667</v>
      </c>
    </row>
    <row r="10" spans="1:15" x14ac:dyDescent="0.25">
      <c r="A10" s="74" t="s">
        <v>109</v>
      </c>
      <c r="B10" s="74">
        <v>144</v>
      </c>
      <c r="C10" s="74">
        <v>18</v>
      </c>
      <c r="D10" s="77">
        <f t="shared" si="0"/>
        <v>8</v>
      </c>
      <c r="E10" s="78">
        <v>0.33333333333333331</v>
      </c>
      <c r="F10" s="76">
        <f t="shared" si="4"/>
        <v>2.458333333333333</v>
      </c>
      <c r="G10" s="76">
        <f t="shared" si="5"/>
        <v>2.7916666666666665</v>
      </c>
      <c r="I10" s="74" t="s">
        <v>105</v>
      </c>
      <c r="J10" s="74">
        <v>144</v>
      </c>
      <c r="K10" s="74">
        <v>20</v>
      </c>
      <c r="L10" s="77">
        <f t="shared" si="2"/>
        <v>7.2</v>
      </c>
      <c r="M10" s="78">
        <v>0.29166666666666669</v>
      </c>
      <c r="N10" s="76">
        <f t="shared" si="6"/>
        <v>1.9166666666666667</v>
      </c>
      <c r="O10" s="76">
        <f t="shared" si="3"/>
        <v>2.2083333333333335</v>
      </c>
    </row>
    <row r="11" spans="1:15" x14ac:dyDescent="0.25">
      <c r="A11" s="74" t="s">
        <v>93</v>
      </c>
      <c r="B11" s="74">
        <v>144</v>
      </c>
      <c r="C11" s="74">
        <v>18</v>
      </c>
      <c r="D11" s="77">
        <f t="shared" si="0"/>
        <v>8</v>
      </c>
      <c r="E11" s="78">
        <v>0.33333333333333331</v>
      </c>
      <c r="F11" s="76">
        <f t="shared" si="4"/>
        <v>2.7916666666666665</v>
      </c>
      <c r="G11" s="76">
        <f t="shared" si="5"/>
        <v>3.125</v>
      </c>
      <c r="I11" s="74" t="s">
        <v>96</v>
      </c>
      <c r="J11" s="74">
        <v>60</v>
      </c>
      <c r="K11" s="74">
        <v>10</v>
      </c>
      <c r="L11" s="77">
        <f>J11/K11</f>
        <v>6</v>
      </c>
      <c r="M11" s="76">
        <v>0.25</v>
      </c>
      <c r="N11" s="76">
        <f t="shared" si="6"/>
        <v>2.2083333333333335</v>
      </c>
      <c r="O11" s="76">
        <f t="shared" si="3"/>
        <v>2.4583333333333335</v>
      </c>
    </row>
    <row r="12" spans="1:15" x14ac:dyDescent="0.25">
      <c r="A12" s="74" t="s">
        <v>94</v>
      </c>
      <c r="B12" s="74">
        <v>144</v>
      </c>
      <c r="C12" s="74">
        <v>16</v>
      </c>
      <c r="D12" s="77">
        <f t="shared" ref="D12:D14" si="7">B12/C12</f>
        <v>9</v>
      </c>
      <c r="E12" s="76">
        <v>0.375</v>
      </c>
      <c r="F12" s="76">
        <f t="shared" si="4"/>
        <v>3.125</v>
      </c>
      <c r="G12" s="76">
        <f t="shared" si="5"/>
        <v>3.5</v>
      </c>
      <c r="I12" s="74" t="s">
        <v>97</v>
      </c>
      <c r="J12" s="74">
        <v>72</v>
      </c>
      <c r="K12" s="74">
        <v>12</v>
      </c>
      <c r="L12" s="77">
        <f t="shared" ref="L12:L14" si="8">J12/K12</f>
        <v>6</v>
      </c>
      <c r="M12" s="76">
        <v>0.25</v>
      </c>
      <c r="N12" s="76">
        <f t="shared" si="6"/>
        <v>2.4583333333333335</v>
      </c>
      <c r="O12" s="76">
        <f t="shared" si="3"/>
        <v>2.7083333333333335</v>
      </c>
    </row>
    <row r="13" spans="1:15" x14ac:dyDescent="0.25">
      <c r="A13" s="74" t="s">
        <v>108</v>
      </c>
      <c r="B13" s="74">
        <v>72</v>
      </c>
      <c r="C13" s="74">
        <v>10</v>
      </c>
      <c r="D13" s="77">
        <f t="shared" si="7"/>
        <v>7.2</v>
      </c>
      <c r="E13" s="78">
        <v>0.29166666666666669</v>
      </c>
      <c r="F13" s="76">
        <f t="shared" si="4"/>
        <v>3.5</v>
      </c>
      <c r="G13" s="76">
        <f t="shared" si="5"/>
        <v>3.7916666666666665</v>
      </c>
      <c r="I13" s="74" t="s">
        <v>104</v>
      </c>
      <c r="J13" s="74">
        <v>144</v>
      </c>
      <c r="K13" s="74">
        <v>20</v>
      </c>
      <c r="L13" s="77">
        <f t="shared" si="8"/>
        <v>7.2</v>
      </c>
      <c r="M13" s="78">
        <v>0.29166666666666669</v>
      </c>
      <c r="N13" s="76">
        <f t="shared" si="6"/>
        <v>2.7083333333333335</v>
      </c>
      <c r="O13" s="76">
        <f t="shared" si="3"/>
        <v>3</v>
      </c>
    </row>
    <row r="14" spans="1:15" x14ac:dyDescent="0.25">
      <c r="A14" s="74" t="s">
        <v>97</v>
      </c>
      <c r="B14" s="74">
        <v>144</v>
      </c>
      <c r="C14" s="74">
        <v>12</v>
      </c>
      <c r="D14" s="77">
        <f t="shared" si="7"/>
        <v>12</v>
      </c>
      <c r="E14" s="78">
        <v>0.5</v>
      </c>
      <c r="F14" s="76">
        <f t="shared" si="4"/>
        <v>3.7916666666666665</v>
      </c>
      <c r="G14" s="76">
        <f t="shared" ref="G14" si="9">F14+E14</f>
        <v>4.2916666666666661</v>
      </c>
      <c r="I14" s="74" t="s">
        <v>103</v>
      </c>
      <c r="J14" s="74">
        <v>144</v>
      </c>
      <c r="K14" s="74">
        <v>20</v>
      </c>
      <c r="L14" s="77">
        <f t="shared" si="8"/>
        <v>7.2</v>
      </c>
      <c r="M14" s="78">
        <v>0.29166666666666669</v>
      </c>
      <c r="N14" s="76">
        <f t="shared" si="6"/>
        <v>3</v>
      </c>
      <c r="O14" s="76">
        <f t="shared" ref="O14" si="10">N14+M14</f>
        <v>3.2916666666666665</v>
      </c>
    </row>
  </sheetData>
  <mergeCells count="2">
    <mergeCell ref="D4:E4"/>
    <mergeCell ref="L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ККЗ№2</vt:lpstr>
      <vt:lpstr>ККЗ№1</vt:lpstr>
      <vt:lpstr>заявка суточная</vt:lpstr>
      <vt:lpstr>ККЗ№1!Область_печати</vt:lpstr>
      <vt:lpstr>ККЗ№2!Область_печати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azilya.saifutdinova</dc:creator>
  <cp:lastModifiedBy>Пользователь</cp:lastModifiedBy>
  <cp:lastPrinted>2024-02-07T14:00:28Z</cp:lastPrinted>
  <dcterms:created xsi:type="dcterms:W3CDTF">2024-02-05T11:11:58Z</dcterms:created>
  <dcterms:modified xsi:type="dcterms:W3CDTF">2024-02-08T08:02:04Z</dcterms:modified>
</cp:coreProperties>
</file>