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5535B52E-14F5-4695-AD0E-123ABCF03914}" xr6:coauthVersionLast="47" xr6:coauthVersionMax="47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Лист1" sheetId="2" state="hidden" r:id="rId1"/>
    <sheet name="заявка суточная" sheetId="5" r:id="rId2"/>
    <sheet name="ККЗ№2" sheetId="4" r:id="rId3"/>
    <sheet name="ККЗ№1" sheetId="3" state="hidden" r:id="rId4"/>
  </sheets>
  <definedNames>
    <definedName name="_xlnm.Print_Area" localSheetId="3">ККЗ№1!$A$2:$X$82</definedName>
    <definedName name="_xlnm.Print_Area" localSheetId="2">ККЗ№2!$A$2:$X$97</definedName>
  </definedNames>
  <calcPr calcId="181029"/>
</workbook>
</file>

<file path=xl/calcChain.xml><?xml version="1.0" encoding="utf-8"?>
<calcChain xmlns="http://schemas.openxmlformats.org/spreadsheetml/2006/main">
  <c r="D32" i="5" l="1"/>
  <c r="D31" i="5"/>
  <c r="D30" i="5"/>
  <c r="L32" i="5"/>
  <c r="L31" i="5"/>
  <c r="L30" i="5"/>
  <c r="L29" i="5"/>
  <c r="D29" i="5"/>
  <c r="D26" i="5"/>
  <c r="D27" i="5"/>
  <c r="D28" i="5"/>
  <c r="L26" i="5"/>
  <c r="L27" i="5"/>
  <c r="L28" i="5"/>
  <c r="L25" i="5"/>
  <c r="L24" i="5"/>
  <c r="O23" i="5"/>
  <c r="N24" i="5" s="1"/>
  <c r="O24" i="5" s="1"/>
  <c r="N25" i="5" s="1"/>
  <c r="O25" i="5" s="1"/>
  <c r="N26" i="5" s="1"/>
  <c r="O26" i="5" s="1"/>
  <c r="N27" i="5" s="1"/>
  <c r="O27" i="5" s="1"/>
  <c r="N28" i="5" s="1"/>
  <c r="O28" i="5" s="1"/>
  <c r="N29" i="5" s="1"/>
  <c r="O29" i="5" s="1"/>
  <c r="N30" i="5" s="1"/>
  <c r="O30" i="5" s="1"/>
  <c r="N31" i="5" s="1"/>
  <c r="O31" i="5" s="1"/>
  <c r="N32" i="5" s="1"/>
  <c r="O32" i="5" s="1"/>
  <c r="L23" i="5"/>
  <c r="D24" i="5"/>
  <c r="D25" i="5"/>
  <c r="D23" i="5"/>
  <c r="G23" i="5"/>
  <c r="F24" i="5" s="1"/>
  <c r="G24" i="5" s="1"/>
  <c r="F25" i="5" s="1"/>
  <c r="G25" i="5" s="1"/>
  <c r="F26" i="5" s="1"/>
  <c r="G26" i="5" s="1"/>
  <c r="F27" i="5" s="1"/>
  <c r="G27" i="5" s="1"/>
  <c r="F28" i="5" s="1"/>
  <c r="G28" i="5" s="1"/>
  <c r="F29" i="5" s="1"/>
  <c r="G29" i="5" s="1"/>
  <c r="F30" i="5" s="1"/>
  <c r="G30" i="5" s="1"/>
  <c r="F31" i="5" s="1"/>
  <c r="G31" i="5" s="1"/>
  <c r="F32" i="5" s="1"/>
  <c r="G32" i="5" s="1"/>
  <c r="C4" i="3" l="1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B4" i="3"/>
  <c r="F23" i="3"/>
  <c r="F22" i="3" s="1"/>
  <c r="B45" i="4"/>
  <c r="B96" i="4"/>
  <c r="B95" i="4"/>
  <c r="B94" i="4"/>
  <c r="C94" i="4"/>
  <c r="D94" i="4"/>
  <c r="E94" i="4"/>
  <c r="F94" i="4"/>
  <c r="G94" i="4"/>
  <c r="H94" i="4"/>
  <c r="I94" i="4"/>
  <c r="J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C95" i="4"/>
  <c r="F95" i="4"/>
  <c r="G95" i="4"/>
  <c r="H95" i="4"/>
  <c r="I95" i="4"/>
  <c r="J95" i="4"/>
  <c r="K95" i="4"/>
  <c r="L95" i="4"/>
  <c r="M95" i="4"/>
  <c r="O95" i="4"/>
  <c r="P95" i="4"/>
  <c r="R95" i="4"/>
  <c r="S95" i="4"/>
  <c r="T95" i="4"/>
  <c r="U95" i="4"/>
  <c r="V95" i="4"/>
  <c r="W95" i="4"/>
  <c r="X95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B58" i="3"/>
  <c r="B51" i="4"/>
  <c r="B93" i="4" s="1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C22" i="3"/>
  <c r="D22" i="3"/>
  <c r="E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B22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B14" i="3"/>
  <c r="K30" i="4"/>
  <c r="K94" i="4" s="1"/>
  <c r="D31" i="4"/>
  <c r="D95" i="4" s="1"/>
  <c r="E31" i="4"/>
  <c r="E95" i="4" s="1"/>
  <c r="N31" i="4"/>
  <c r="N95" i="4" s="1"/>
  <c r="Q31" i="4"/>
  <c r="Q95" i="4" s="1"/>
  <c r="C44" i="4"/>
  <c r="C58" i="3" l="1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G65" i="3"/>
  <c r="B61" i="3" l="1"/>
  <c r="P65" i="3"/>
  <c r="P61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B75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70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X65" i="3"/>
  <c r="W65" i="3"/>
  <c r="V65" i="3"/>
  <c r="U65" i="3"/>
  <c r="T65" i="3"/>
  <c r="S65" i="3"/>
  <c r="R65" i="3"/>
  <c r="Q65" i="3"/>
  <c r="O65" i="3"/>
  <c r="N65" i="3"/>
  <c r="M65" i="3"/>
  <c r="L65" i="3"/>
  <c r="K65" i="3"/>
  <c r="J65" i="3"/>
  <c r="I65" i="3"/>
  <c r="H65" i="3"/>
  <c r="F65" i="3"/>
  <c r="E65" i="3"/>
  <c r="D65" i="3"/>
  <c r="C65" i="3"/>
  <c r="B65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X61" i="3"/>
  <c r="W61" i="3"/>
  <c r="V61" i="3"/>
  <c r="U61" i="3"/>
  <c r="T61" i="3"/>
  <c r="S61" i="3"/>
  <c r="R61" i="3"/>
  <c r="Q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X38" i="3"/>
  <c r="X77" i="3" s="1"/>
  <c r="W38" i="3"/>
  <c r="W77" i="3" s="1"/>
  <c r="V38" i="3"/>
  <c r="V77" i="3" s="1"/>
  <c r="U38" i="3"/>
  <c r="U77" i="3" s="1"/>
  <c r="T38" i="3"/>
  <c r="T77" i="3" s="1"/>
  <c r="S38" i="3"/>
  <c r="S77" i="3" s="1"/>
  <c r="R38" i="3"/>
  <c r="R77" i="3" s="1"/>
  <c r="Q38" i="3"/>
  <c r="Q77" i="3" s="1"/>
  <c r="P38" i="3"/>
  <c r="P77" i="3" s="1"/>
  <c r="O38" i="3"/>
  <c r="O77" i="3" s="1"/>
  <c r="N38" i="3"/>
  <c r="N77" i="3" s="1"/>
  <c r="M38" i="3"/>
  <c r="M77" i="3" s="1"/>
  <c r="L38" i="3"/>
  <c r="L77" i="3" s="1"/>
  <c r="K38" i="3"/>
  <c r="K77" i="3" s="1"/>
  <c r="J38" i="3"/>
  <c r="J77" i="3" s="1"/>
  <c r="I38" i="3"/>
  <c r="I77" i="3" s="1"/>
  <c r="H38" i="3"/>
  <c r="H77" i="3" s="1"/>
  <c r="G38" i="3"/>
  <c r="G77" i="3" s="1"/>
  <c r="F38" i="3"/>
  <c r="F77" i="3" s="1"/>
  <c r="E38" i="3"/>
  <c r="E77" i="3" s="1"/>
  <c r="D38" i="3"/>
  <c r="D77" i="3" s="1"/>
  <c r="C38" i="3"/>
  <c r="C77" i="3" s="1"/>
  <c r="B77" i="3"/>
  <c r="E76" i="3"/>
  <c r="D76" i="3"/>
  <c r="C76" i="3"/>
  <c r="B7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B30" i="3" l="1"/>
  <c r="B39" i="3" s="1"/>
  <c r="C30" i="3"/>
  <c r="C39" i="3" s="1"/>
  <c r="G30" i="3"/>
  <c r="G39" i="3" s="1"/>
  <c r="K30" i="3"/>
  <c r="K39" i="3" s="1"/>
  <c r="O30" i="3"/>
  <c r="O39" i="3" s="1"/>
  <c r="S30" i="3"/>
  <c r="S39" i="3" s="1"/>
  <c r="W30" i="3"/>
  <c r="W39" i="3" s="1"/>
  <c r="H30" i="3"/>
  <c r="H39" i="3" s="1"/>
  <c r="L30" i="3"/>
  <c r="L39" i="3" s="1"/>
  <c r="P30" i="3"/>
  <c r="P39" i="3" s="1"/>
  <c r="T30" i="3"/>
  <c r="T39" i="3" s="1"/>
  <c r="X30" i="3"/>
  <c r="X39" i="3" s="1"/>
  <c r="D30" i="3"/>
  <c r="D39" i="3" s="1"/>
  <c r="E30" i="3"/>
  <c r="E39" i="3" s="1"/>
  <c r="I30" i="3"/>
  <c r="I39" i="3" s="1"/>
  <c r="M30" i="3"/>
  <c r="M39" i="3" s="1"/>
  <c r="Q30" i="3"/>
  <c r="Q39" i="3" s="1"/>
  <c r="U30" i="3"/>
  <c r="U39" i="3" s="1"/>
  <c r="F30" i="3"/>
  <c r="F39" i="3" s="1"/>
  <c r="J30" i="3"/>
  <c r="J39" i="3" s="1"/>
  <c r="N30" i="3"/>
  <c r="N39" i="3" s="1"/>
  <c r="R30" i="3"/>
  <c r="R39" i="3" s="1"/>
  <c r="V30" i="3"/>
  <c r="V39" i="3" s="1"/>
  <c r="B80" i="3"/>
  <c r="F80" i="3"/>
  <c r="J80" i="3"/>
  <c r="E79" i="3"/>
  <c r="I79" i="3"/>
  <c r="M79" i="3"/>
  <c r="Q79" i="3"/>
  <c r="U79" i="3"/>
  <c r="C80" i="3"/>
  <c r="G80" i="3"/>
  <c r="K80" i="3"/>
  <c r="O80" i="3"/>
  <c r="S80" i="3"/>
  <c r="W80" i="3"/>
  <c r="B79" i="3"/>
  <c r="F79" i="3"/>
  <c r="J79" i="3"/>
  <c r="N79" i="3"/>
  <c r="R79" i="3"/>
  <c r="V79" i="3"/>
  <c r="D80" i="3"/>
  <c r="H80" i="3"/>
  <c r="L80" i="3"/>
  <c r="P80" i="3"/>
  <c r="T80" i="3"/>
  <c r="X80" i="3"/>
  <c r="C79" i="3"/>
  <c r="G79" i="3"/>
  <c r="K79" i="3"/>
  <c r="S79" i="3"/>
  <c r="E80" i="3"/>
  <c r="M80" i="3"/>
  <c r="Q80" i="3"/>
  <c r="U80" i="3"/>
  <c r="D79" i="3"/>
  <c r="H79" i="3"/>
  <c r="L79" i="3"/>
  <c r="P79" i="3"/>
  <c r="T79" i="3"/>
  <c r="X79" i="3"/>
  <c r="I80" i="3"/>
  <c r="I82" i="3" s="1"/>
  <c r="I1" i="3" s="1"/>
  <c r="N80" i="3"/>
  <c r="R80" i="3"/>
  <c r="V80" i="3"/>
  <c r="W79" i="3"/>
  <c r="O79" i="3"/>
  <c r="C58" i="4"/>
  <c r="F82" i="3" l="1"/>
  <c r="D82" i="3"/>
  <c r="D1" i="3" s="1"/>
  <c r="B82" i="3"/>
  <c r="B1" i="3" s="1"/>
  <c r="C82" i="3"/>
  <c r="C1" i="3" s="1"/>
  <c r="T82" i="3"/>
  <c r="T1" i="3" s="1"/>
  <c r="S82" i="3"/>
  <c r="S1" i="3" s="1"/>
  <c r="P82" i="3"/>
  <c r="P1" i="3" s="1"/>
  <c r="E82" i="3"/>
  <c r="E1" i="3" s="1"/>
  <c r="K82" i="3"/>
  <c r="K1" i="3" s="1"/>
  <c r="M82" i="3"/>
  <c r="M1" i="3" s="1"/>
  <c r="N82" i="3"/>
  <c r="N1" i="3" s="1"/>
  <c r="G82" i="3"/>
  <c r="G1" i="3" s="1"/>
  <c r="F1" i="3"/>
  <c r="W82" i="3"/>
  <c r="W1" i="3" s="1"/>
  <c r="O82" i="3"/>
  <c r="O1" i="3" s="1"/>
  <c r="L82" i="3"/>
  <c r="L1" i="3" s="1"/>
  <c r="Q82" i="3"/>
  <c r="Q1" i="3" s="1"/>
  <c r="J82" i="3"/>
  <c r="J1" i="3" s="1"/>
  <c r="U82" i="3"/>
  <c r="U1" i="3" s="1"/>
  <c r="X82" i="3"/>
  <c r="X1" i="3" s="1"/>
  <c r="H82" i="3"/>
  <c r="H1" i="3" s="1"/>
  <c r="V82" i="3"/>
  <c r="V1" i="3" s="1"/>
  <c r="R82" i="3"/>
  <c r="R1" i="3" s="1"/>
  <c r="C57" i="4" l="1"/>
  <c r="D57" i="4" s="1"/>
  <c r="E57" i="4" s="1"/>
  <c r="F57" i="4" s="1"/>
  <c r="G57" i="4" s="1"/>
  <c r="H57" i="4" s="1"/>
  <c r="I57" i="4" s="1"/>
  <c r="J57" i="4" s="1"/>
  <c r="C68" i="4"/>
  <c r="D68" i="4" s="1"/>
  <c r="E68" i="4" s="1"/>
  <c r="C67" i="4"/>
  <c r="D67" i="4" s="1"/>
  <c r="E67" i="4" s="1"/>
  <c r="C66" i="4"/>
  <c r="D66" i="4" s="1"/>
  <c r="E66" i="4" s="1"/>
  <c r="C65" i="4"/>
  <c r="D65" i="4" s="1"/>
  <c r="E65" i="4" s="1"/>
  <c r="C64" i="4"/>
  <c r="D64" i="4" s="1"/>
  <c r="E64" i="4" s="1"/>
  <c r="C63" i="4"/>
  <c r="D63" i="4" s="1"/>
  <c r="E63" i="4" s="1"/>
  <c r="C62" i="4"/>
  <c r="D62" i="4" s="1"/>
  <c r="B69" i="4"/>
  <c r="B60" i="4"/>
  <c r="C56" i="4"/>
  <c r="D56" i="4" s="1"/>
  <c r="E56" i="4" s="1"/>
  <c r="F56" i="4" s="1"/>
  <c r="G56" i="4" s="1"/>
  <c r="H56" i="4" s="1"/>
  <c r="I56" i="4" s="1"/>
  <c r="J56" i="4" s="1"/>
  <c r="K56" i="4" s="1"/>
  <c r="L56" i="4" s="1"/>
  <c r="M56" i="4" s="1"/>
  <c r="N56" i="4" s="1"/>
  <c r="O56" i="4" s="1"/>
  <c r="C59" i="4"/>
  <c r="D59" i="4" s="1"/>
  <c r="E59" i="4" s="1"/>
  <c r="F59" i="4" s="1"/>
  <c r="G59" i="4" s="1"/>
  <c r="H59" i="4" s="1"/>
  <c r="I59" i="4" s="1"/>
  <c r="J59" i="4" s="1"/>
  <c r="K59" i="4" s="1"/>
  <c r="L59" i="4" s="1"/>
  <c r="M59" i="4" s="1"/>
  <c r="N59" i="4" s="1"/>
  <c r="O59" i="4" s="1"/>
  <c r="C55" i="4"/>
  <c r="D55" i="4" s="1"/>
  <c r="E55" i="4" s="1"/>
  <c r="F55" i="4" s="1"/>
  <c r="G55" i="4" s="1"/>
  <c r="H55" i="4" s="1"/>
  <c r="I55" i="4" s="1"/>
  <c r="J55" i="4" s="1"/>
  <c r="K55" i="4" s="1"/>
  <c r="L55" i="4" s="1"/>
  <c r="M55" i="4" s="1"/>
  <c r="N55" i="4" s="1"/>
  <c r="O55" i="4" s="1"/>
  <c r="P55" i="4" s="1"/>
  <c r="Q55" i="4" s="1"/>
  <c r="R55" i="4" s="1"/>
  <c r="S55" i="4" s="1"/>
  <c r="T55" i="4" s="1"/>
  <c r="U55" i="4" s="1"/>
  <c r="V55" i="4" s="1"/>
  <c r="W55" i="4" s="1"/>
  <c r="X55" i="4" s="1"/>
  <c r="B21" i="4"/>
  <c r="C21" i="4"/>
  <c r="D21" i="4"/>
  <c r="E21" i="4"/>
  <c r="B12" i="4"/>
  <c r="C12" i="4"/>
  <c r="C23" i="4" s="1"/>
  <c r="D12" i="4"/>
  <c r="E12" i="4"/>
  <c r="E23" i="4" s="1"/>
  <c r="K42" i="4"/>
  <c r="D27" i="4"/>
  <c r="E27" i="4"/>
  <c r="Q27" i="4"/>
  <c r="B27" i="4"/>
  <c r="C27" i="4"/>
  <c r="F27" i="4"/>
  <c r="G27" i="4"/>
  <c r="H27" i="4"/>
  <c r="I27" i="4"/>
  <c r="J27" i="4"/>
  <c r="L27" i="4"/>
  <c r="M27" i="4"/>
  <c r="O27" i="4"/>
  <c r="P27" i="4"/>
  <c r="R27" i="4"/>
  <c r="S27" i="4"/>
  <c r="T27" i="4"/>
  <c r="U27" i="4"/>
  <c r="V27" i="4"/>
  <c r="W27" i="4"/>
  <c r="X27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B42" i="4"/>
  <c r="C42" i="4"/>
  <c r="D42" i="4"/>
  <c r="E42" i="4"/>
  <c r="F42" i="4"/>
  <c r="G42" i="4"/>
  <c r="H42" i="4"/>
  <c r="I42" i="4"/>
  <c r="J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B43" i="4"/>
  <c r="C43" i="4"/>
  <c r="F43" i="4"/>
  <c r="G43" i="4"/>
  <c r="H43" i="4"/>
  <c r="I43" i="4"/>
  <c r="J43" i="4"/>
  <c r="K43" i="4"/>
  <c r="L43" i="4"/>
  <c r="M43" i="4"/>
  <c r="O43" i="4"/>
  <c r="P43" i="4"/>
  <c r="R43" i="4"/>
  <c r="S43" i="4"/>
  <c r="T43" i="4"/>
  <c r="U43" i="4"/>
  <c r="V43" i="4"/>
  <c r="W43" i="4"/>
  <c r="X43" i="4"/>
  <c r="B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B87" i="4"/>
  <c r="C45" i="4"/>
  <c r="C87" i="4" s="1"/>
  <c r="D45" i="4"/>
  <c r="D87" i="4" s="1"/>
  <c r="E45" i="4"/>
  <c r="E87" i="4" s="1"/>
  <c r="F45" i="4"/>
  <c r="F87" i="4" s="1"/>
  <c r="G45" i="4"/>
  <c r="G87" i="4" s="1"/>
  <c r="H45" i="4"/>
  <c r="H87" i="4" s="1"/>
  <c r="I45" i="4"/>
  <c r="I87" i="4" s="1"/>
  <c r="J45" i="4"/>
  <c r="J87" i="4" s="1"/>
  <c r="K45" i="4"/>
  <c r="K87" i="4" s="1"/>
  <c r="L45" i="4"/>
  <c r="L87" i="4" s="1"/>
  <c r="M45" i="4"/>
  <c r="M87" i="4" s="1"/>
  <c r="N45" i="4"/>
  <c r="N87" i="4" s="1"/>
  <c r="O45" i="4"/>
  <c r="O87" i="4" s="1"/>
  <c r="P45" i="4"/>
  <c r="P87" i="4" s="1"/>
  <c r="Q45" i="4"/>
  <c r="Q87" i="4" s="1"/>
  <c r="R45" i="4"/>
  <c r="R87" i="4" s="1"/>
  <c r="S45" i="4"/>
  <c r="S87" i="4" s="1"/>
  <c r="T45" i="4"/>
  <c r="T87" i="4" s="1"/>
  <c r="U45" i="4"/>
  <c r="U87" i="4" s="1"/>
  <c r="V45" i="4"/>
  <c r="V87" i="4" s="1"/>
  <c r="W45" i="4"/>
  <c r="W87" i="4" s="1"/>
  <c r="X45" i="4"/>
  <c r="X87" i="4" s="1"/>
  <c r="B46" i="4"/>
  <c r="B88" i="4" s="1"/>
  <c r="C46" i="4"/>
  <c r="C88" i="4" s="1"/>
  <c r="D46" i="4"/>
  <c r="D88" i="4" s="1"/>
  <c r="E46" i="4"/>
  <c r="E88" i="4" s="1"/>
  <c r="F46" i="4"/>
  <c r="F88" i="4" s="1"/>
  <c r="G46" i="4"/>
  <c r="G88" i="4" s="1"/>
  <c r="H46" i="4"/>
  <c r="H88" i="4" s="1"/>
  <c r="I46" i="4"/>
  <c r="I88" i="4" s="1"/>
  <c r="J46" i="4"/>
  <c r="J88" i="4" s="1"/>
  <c r="K46" i="4"/>
  <c r="K88" i="4" s="1"/>
  <c r="L46" i="4"/>
  <c r="L88" i="4" s="1"/>
  <c r="M46" i="4"/>
  <c r="M88" i="4" s="1"/>
  <c r="N46" i="4"/>
  <c r="N88" i="4" s="1"/>
  <c r="O46" i="4"/>
  <c r="O88" i="4" s="1"/>
  <c r="P46" i="4"/>
  <c r="P88" i="4" s="1"/>
  <c r="Q46" i="4"/>
  <c r="Q88" i="4" s="1"/>
  <c r="R46" i="4"/>
  <c r="R88" i="4" s="1"/>
  <c r="S46" i="4"/>
  <c r="S88" i="4" s="1"/>
  <c r="T46" i="4"/>
  <c r="T88" i="4" s="1"/>
  <c r="U46" i="4"/>
  <c r="U88" i="4" s="1"/>
  <c r="V46" i="4"/>
  <c r="V88" i="4" s="1"/>
  <c r="W46" i="4"/>
  <c r="W88" i="4" s="1"/>
  <c r="X46" i="4"/>
  <c r="X88" i="4" s="1"/>
  <c r="B47" i="4"/>
  <c r="B89" i="4" s="1"/>
  <c r="C47" i="4"/>
  <c r="C89" i="4" s="1"/>
  <c r="D47" i="4"/>
  <c r="D89" i="4" s="1"/>
  <c r="E47" i="4"/>
  <c r="E89" i="4" s="1"/>
  <c r="F47" i="4"/>
  <c r="F89" i="4" s="1"/>
  <c r="G47" i="4"/>
  <c r="G89" i="4" s="1"/>
  <c r="H47" i="4"/>
  <c r="H89" i="4" s="1"/>
  <c r="I47" i="4"/>
  <c r="I89" i="4" s="1"/>
  <c r="J47" i="4"/>
  <c r="J89" i="4" s="1"/>
  <c r="K47" i="4"/>
  <c r="K89" i="4" s="1"/>
  <c r="L47" i="4"/>
  <c r="L89" i="4" s="1"/>
  <c r="M47" i="4"/>
  <c r="M89" i="4" s="1"/>
  <c r="N47" i="4"/>
  <c r="N89" i="4" s="1"/>
  <c r="O47" i="4"/>
  <c r="O89" i="4" s="1"/>
  <c r="P47" i="4"/>
  <c r="P89" i="4" s="1"/>
  <c r="Q47" i="4"/>
  <c r="Q89" i="4" s="1"/>
  <c r="R47" i="4"/>
  <c r="R89" i="4" s="1"/>
  <c r="S47" i="4"/>
  <c r="S89" i="4" s="1"/>
  <c r="T47" i="4"/>
  <c r="T89" i="4" s="1"/>
  <c r="U47" i="4"/>
  <c r="U89" i="4" s="1"/>
  <c r="V47" i="4"/>
  <c r="V89" i="4" s="1"/>
  <c r="W47" i="4"/>
  <c r="W89" i="4" s="1"/>
  <c r="X47" i="4"/>
  <c r="X89" i="4" s="1"/>
  <c r="B48" i="4"/>
  <c r="B90" i="4" s="1"/>
  <c r="C48" i="4"/>
  <c r="C90" i="4" s="1"/>
  <c r="D48" i="4"/>
  <c r="D90" i="4" s="1"/>
  <c r="E48" i="4"/>
  <c r="E90" i="4" s="1"/>
  <c r="F48" i="4"/>
  <c r="F90" i="4" s="1"/>
  <c r="G48" i="4"/>
  <c r="G90" i="4" s="1"/>
  <c r="H48" i="4"/>
  <c r="H90" i="4" s="1"/>
  <c r="I48" i="4"/>
  <c r="I90" i="4" s="1"/>
  <c r="J48" i="4"/>
  <c r="J90" i="4" s="1"/>
  <c r="K48" i="4"/>
  <c r="K90" i="4" s="1"/>
  <c r="L48" i="4"/>
  <c r="L90" i="4" s="1"/>
  <c r="M48" i="4"/>
  <c r="M90" i="4" s="1"/>
  <c r="N48" i="4"/>
  <c r="N90" i="4" s="1"/>
  <c r="O48" i="4"/>
  <c r="O90" i="4" s="1"/>
  <c r="P48" i="4"/>
  <c r="P90" i="4" s="1"/>
  <c r="Q48" i="4"/>
  <c r="Q90" i="4" s="1"/>
  <c r="R48" i="4"/>
  <c r="R90" i="4" s="1"/>
  <c r="S48" i="4"/>
  <c r="S90" i="4" s="1"/>
  <c r="T48" i="4"/>
  <c r="T90" i="4" s="1"/>
  <c r="U48" i="4"/>
  <c r="U90" i="4" s="1"/>
  <c r="V48" i="4"/>
  <c r="V90" i="4" s="1"/>
  <c r="W48" i="4"/>
  <c r="W90" i="4" s="1"/>
  <c r="X48" i="4"/>
  <c r="X90" i="4" s="1"/>
  <c r="B49" i="4"/>
  <c r="B91" i="4" s="1"/>
  <c r="C49" i="4"/>
  <c r="C91" i="4" s="1"/>
  <c r="D49" i="4"/>
  <c r="D91" i="4" s="1"/>
  <c r="E49" i="4"/>
  <c r="E91" i="4" s="1"/>
  <c r="F49" i="4"/>
  <c r="F91" i="4" s="1"/>
  <c r="G49" i="4"/>
  <c r="G91" i="4" s="1"/>
  <c r="H49" i="4"/>
  <c r="H91" i="4" s="1"/>
  <c r="I49" i="4"/>
  <c r="I91" i="4" s="1"/>
  <c r="J49" i="4"/>
  <c r="J91" i="4" s="1"/>
  <c r="K49" i="4"/>
  <c r="K91" i="4" s="1"/>
  <c r="L49" i="4"/>
  <c r="L91" i="4" s="1"/>
  <c r="M49" i="4"/>
  <c r="M91" i="4" s="1"/>
  <c r="N49" i="4"/>
  <c r="N91" i="4" s="1"/>
  <c r="O49" i="4"/>
  <c r="O91" i="4" s="1"/>
  <c r="P49" i="4"/>
  <c r="P91" i="4" s="1"/>
  <c r="Q49" i="4"/>
  <c r="Q91" i="4" s="1"/>
  <c r="R49" i="4"/>
  <c r="R91" i="4" s="1"/>
  <c r="S49" i="4"/>
  <c r="S91" i="4" s="1"/>
  <c r="T49" i="4"/>
  <c r="T91" i="4" s="1"/>
  <c r="U49" i="4"/>
  <c r="U91" i="4" s="1"/>
  <c r="V49" i="4"/>
  <c r="V91" i="4" s="1"/>
  <c r="W49" i="4"/>
  <c r="W91" i="4" s="1"/>
  <c r="X49" i="4"/>
  <c r="X91" i="4" s="1"/>
  <c r="B50" i="4"/>
  <c r="B92" i="4" s="1"/>
  <c r="C50" i="4"/>
  <c r="C92" i="4" s="1"/>
  <c r="D50" i="4"/>
  <c r="D92" i="4" s="1"/>
  <c r="E50" i="4"/>
  <c r="E92" i="4" s="1"/>
  <c r="F50" i="4"/>
  <c r="F92" i="4" s="1"/>
  <c r="G50" i="4"/>
  <c r="G92" i="4" s="1"/>
  <c r="H50" i="4"/>
  <c r="H92" i="4" s="1"/>
  <c r="I50" i="4"/>
  <c r="I92" i="4" s="1"/>
  <c r="J50" i="4"/>
  <c r="J92" i="4" s="1"/>
  <c r="K50" i="4"/>
  <c r="K92" i="4" s="1"/>
  <c r="L50" i="4"/>
  <c r="L92" i="4" s="1"/>
  <c r="M50" i="4"/>
  <c r="M92" i="4" s="1"/>
  <c r="N50" i="4"/>
  <c r="N92" i="4" s="1"/>
  <c r="O50" i="4"/>
  <c r="O92" i="4" s="1"/>
  <c r="P50" i="4"/>
  <c r="P92" i="4" s="1"/>
  <c r="Q50" i="4"/>
  <c r="Q92" i="4" s="1"/>
  <c r="R50" i="4"/>
  <c r="R92" i="4" s="1"/>
  <c r="S50" i="4"/>
  <c r="S92" i="4" s="1"/>
  <c r="T50" i="4"/>
  <c r="T92" i="4" s="1"/>
  <c r="U50" i="4"/>
  <c r="U92" i="4" s="1"/>
  <c r="V50" i="4"/>
  <c r="V92" i="4" s="1"/>
  <c r="W50" i="4"/>
  <c r="W92" i="4" s="1"/>
  <c r="X50" i="4"/>
  <c r="X92" i="4" s="1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F12" i="4"/>
  <c r="D23" i="4" l="1"/>
  <c r="B41" i="4"/>
  <c r="X97" i="4"/>
  <c r="P97" i="4"/>
  <c r="H97" i="4"/>
  <c r="W97" i="4"/>
  <c r="S97" i="4"/>
  <c r="O97" i="4"/>
  <c r="K97" i="4"/>
  <c r="G97" i="4"/>
  <c r="C97" i="4"/>
  <c r="L97" i="4"/>
  <c r="V97" i="4"/>
  <c r="R97" i="4"/>
  <c r="N97" i="4"/>
  <c r="J97" i="4"/>
  <c r="F97" i="4"/>
  <c r="B97" i="4"/>
  <c r="T97" i="4"/>
  <c r="D97" i="4"/>
  <c r="U97" i="4"/>
  <c r="Q97" i="4"/>
  <c r="M97" i="4"/>
  <c r="I97" i="4"/>
  <c r="E97" i="4"/>
  <c r="D43" i="4"/>
  <c r="C69" i="4"/>
  <c r="D69" i="4" s="1"/>
  <c r="E69" i="4" s="1"/>
  <c r="T41" i="4"/>
  <c r="B23" i="4"/>
  <c r="P59" i="4"/>
  <c r="Q59" i="4" s="1"/>
  <c r="R59" i="4" s="1"/>
  <c r="S59" i="4" s="1"/>
  <c r="T59" i="4" s="1"/>
  <c r="U59" i="4" s="1"/>
  <c r="V59" i="4" s="1"/>
  <c r="W59" i="4" s="1"/>
  <c r="X59" i="4" s="1"/>
  <c r="N43" i="4"/>
  <c r="K27" i="4"/>
  <c r="K41" i="4" s="1"/>
  <c r="P56" i="4"/>
  <c r="Q56" i="4" s="1"/>
  <c r="R56" i="4" s="1"/>
  <c r="S56" i="4" s="1"/>
  <c r="T56" i="4" s="1"/>
  <c r="U56" i="4" s="1"/>
  <c r="V56" i="4" s="1"/>
  <c r="W56" i="4" s="1"/>
  <c r="X56" i="4" s="1"/>
  <c r="Q43" i="4"/>
  <c r="X41" i="4"/>
  <c r="D58" i="4"/>
  <c r="E58" i="4" s="1"/>
  <c r="F58" i="4" s="1"/>
  <c r="G58" i="4" s="1"/>
  <c r="H58" i="4" s="1"/>
  <c r="I58" i="4" s="1"/>
  <c r="J58" i="4" s="1"/>
  <c r="K58" i="4" s="1"/>
  <c r="L58" i="4" s="1"/>
  <c r="M58" i="4" s="1"/>
  <c r="N58" i="4" s="1"/>
  <c r="O58" i="4" s="1"/>
  <c r="K57" i="4"/>
  <c r="L57" i="4" s="1"/>
  <c r="M57" i="4" s="1"/>
  <c r="N57" i="4" s="1"/>
  <c r="O57" i="4" s="1"/>
  <c r="B71" i="4"/>
  <c r="Q41" i="4"/>
  <c r="C60" i="4"/>
  <c r="E62" i="4"/>
  <c r="P41" i="4"/>
  <c r="L41" i="4"/>
  <c r="W41" i="4"/>
  <c r="S41" i="4"/>
  <c r="O41" i="4"/>
  <c r="G41" i="4"/>
  <c r="N27" i="4"/>
  <c r="N41" i="4" s="1"/>
  <c r="I41" i="4"/>
  <c r="E41" i="4"/>
  <c r="J41" i="4"/>
  <c r="F41" i="4"/>
  <c r="U41" i="4"/>
  <c r="M41" i="4"/>
  <c r="H41" i="4"/>
  <c r="E43" i="4"/>
  <c r="C41" i="4"/>
  <c r="V41" i="4"/>
  <c r="R41" i="4"/>
  <c r="D41" i="4"/>
  <c r="C71" i="4" l="1"/>
  <c r="P58" i="4"/>
  <c r="Q58" i="4" s="1"/>
  <c r="R58" i="4" s="1"/>
  <c r="S58" i="4" s="1"/>
  <c r="T58" i="4" s="1"/>
  <c r="U58" i="4" s="1"/>
  <c r="V58" i="4" s="1"/>
  <c r="W58" i="4" s="1"/>
  <c r="X58" i="4" s="1"/>
  <c r="P57" i="4"/>
  <c r="Q57" i="4" s="1"/>
  <c r="R57" i="4" s="1"/>
  <c r="S57" i="4" s="1"/>
  <c r="T57" i="4" s="1"/>
  <c r="U57" i="4" s="1"/>
  <c r="V57" i="4" s="1"/>
  <c r="W57" i="4" s="1"/>
  <c r="X57" i="4" s="1"/>
  <c r="D60" i="4"/>
  <c r="E60" i="4" s="1"/>
  <c r="F60" i="4" s="1"/>
  <c r="I12" i="4"/>
  <c r="G21" i="4"/>
  <c r="F21" i="4"/>
  <c r="F62" i="4"/>
  <c r="G62" i="4" s="1"/>
  <c r="H62" i="4" s="1"/>
  <c r="I62" i="4" s="1"/>
  <c r="J62" i="4" s="1"/>
  <c r="K62" i="4" s="1"/>
  <c r="L62" i="4" s="1"/>
  <c r="M62" i="4" s="1"/>
  <c r="N62" i="4" s="1"/>
  <c r="O62" i="4" s="1"/>
  <c r="F63" i="4"/>
  <c r="G63" i="4" s="1"/>
  <c r="H63" i="4" s="1"/>
  <c r="I63" i="4" s="1"/>
  <c r="J63" i="4" s="1"/>
  <c r="K63" i="4" s="1"/>
  <c r="L63" i="4" s="1"/>
  <c r="M63" i="4" s="1"/>
  <c r="N63" i="4" s="1"/>
  <c r="O63" i="4" s="1"/>
  <c r="F64" i="4"/>
  <c r="G64" i="4" s="1"/>
  <c r="H64" i="4" s="1"/>
  <c r="I64" i="4" s="1"/>
  <c r="J64" i="4" s="1"/>
  <c r="K64" i="4" s="1"/>
  <c r="L64" i="4" s="1"/>
  <c r="M64" i="4" s="1"/>
  <c r="N64" i="4" s="1"/>
  <c r="O64" i="4" s="1"/>
  <c r="F65" i="4"/>
  <c r="G65" i="4" s="1"/>
  <c r="H65" i="4" s="1"/>
  <c r="I65" i="4" s="1"/>
  <c r="J65" i="4" s="1"/>
  <c r="K65" i="4" s="1"/>
  <c r="L65" i="4" s="1"/>
  <c r="M65" i="4" s="1"/>
  <c r="N65" i="4" s="1"/>
  <c r="O65" i="4" s="1"/>
  <c r="F66" i="4"/>
  <c r="G66" i="4" s="1"/>
  <c r="F67" i="4"/>
  <c r="G67" i="4" s="1"/>
  <c r="H67" i="4" s="1"/>
  <c r="I67" i="4" s="1"/>
  <c r="J67" i="4" s="1"/>
  <c r="K67" i="4" s="1"/>
  <c r="L67" i="4" s="1"/>
  <c r="M67" i="4" s="1"/>
  <c r="N67" i="4" s="1"/>
  <c r="O67" i="4" s="1"/>
  <c r="F68" i="4"/>
  <c r="G68" i="4" s="1"/>
  <c r="H68" i="4" s="1"/>
  <c r="I68" i="4" s="1"/>
  <c r="J68" i="4" s="1"/>
  <c r="K68" i="4" s="1"/>
  <c r="L68" i="4" s="1"/>
  <c r="M68" i="4" s="1"/>
  <c r="N68" i="4" s="1"/>
  <c r="O68" i="4" s="1"/>
  <c r="D71" i="4" l="1"/>
  <c r="E71" i="4"/>
  <c r="P64" i="4"/>
  <c r="Q64" i="4" s="1"/>
  <c r="R64" i="4" s="1"/>
  <c r="S64" i="4" s="1"/>
  <c r="T64" i="4" s="1"/>
  <c r="U64" i="4" s="1"/>
  <c r="V64" i="4" s="1"/>
  <c r="W64" i="4" s="1"/>
  <c r="X64" i="4" s="1"/>
  <c r="P67" i="4"/>
  <c r="Q67" i="4" s="1"/>
  <c r="R67" i="4" s="1"/>
  <c r="S67" i="4" s="1"/>
  <c r="T67" i="4" s="1"/>
  <c r="U67" i="4" s="1"/>
  <c r="V67" i="4" s="1"/>
  <c r="W67" i="4" s="1"/>
  <c r="X67" i="4" s="1"/>
  <c r="P63" i="4"/>
  <c r="Q63" i="4" s="1"/>
  <c r="R63" i="4" s="1"/>
  <c r="S63" i="4" s="1"/>
  <c r="T63" i="4" s="1"/>
  <c r="U63" i="4" s="1"/>
  <c r="V63" i="4" s="1"/>
  <c r="W63" i="4" s="1"/>
  <c r="X63" i="4" s="1"/>
  <c r="P68" i="4"/>
  <c r="Q68" i="4" s="1"/>
  <c r="R68" i="4" s="1"/>
  <c r="S68" i="4" s="1"/>
  <c r="T68" i="4" s="1"/>
  <c r="U68" i="4" s="1"/>
  <c r="V68" i="4" s="1"/>
  <c r="W68" i="4" s="1"/>
  <c r="X68" i="4" s="1"/>
  <c r="P62" i="4"/>
  <c r="Q62" i="4" s="1"/>
  <c r="P65" i="4"/>
  <c r="Q65" i="4" s="1"/>
  <c r="R65" i="4" s="1"/>
  <c r="S65" i="4" s="1"/>
  <c r="T65" i="4" s="1"/>
  <c r="U65" i="4" s="1"/>
  <c r="V65" i="4" s="1"/>
  <c r="W65" i="4" s="1"/>
  <c r="X65" i="4" s="1"/>
  <c r="H66" i="4"/>
  <c r="I66" i="4" s="1"/>
  <c r="J66" i="4" s="1"/>
  <c r="K66" i="4" s="1"/>
  <c r="L66" i="4" s="1"/>
  <c r="M66" i="4" s="1"/>
  <c r="N66" i="4" s="1"/>
  <c r="O66" i="4" s="1"/>
  <c r="R62" i="4" l="1"/>
  <c r="S62" i="4" s="1"/>
  <c r="T62" i="4" s="1"/>
  <c r="U62" i="4" s="1"/>
  <c r="V62" i="4" s="1"/>
  <c r="W62" i="4" s="1"/>
  <c r="X62" i="4" s="1"/>
  <c r="P66" i="4"/>
  <c r="Q66" i="4" s="1"/>
  <c r="R66" i="4" s="1"/>
  <c r="S66" i="4" s="1"/>
  <c r="T66" i="4" s="1"/>
  <c r="U66" i="4" s="1"/>
  <c r="V66" i="4" s="1"/>
  <c r="W66" i="4" s="1"/>
  <c r="X66" i="4" s="1"/>
  <c r="X21" i="4" l="1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I23" i="4" s="1"/>
  <c r="H21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H12" i="4"/>
  <c r="G12" i="4"/>
  <c r="G60" i="4" s="1"/>
  <c r="H60" i="4" l="1"/>
  <c r="I60" i="4" s="1"/>
  <c r="J60" i="4" s="1"/>
  <c r="K60" i="4" s="1"/>
  <c r="L60" i="4" s="1"/>
  <c r="M60" i="4" s="1"/>
  <c r="N60" i="4" s="1"/>
  <c r="O60" i="4" s="1"/>
  <c r="P60" i="4" s="1"/>
  <c r="Q60" i="4" s="1"/>
  <c r="R60" i="4" s="1"/>
  <c r="S60" i="4" s="1"/>
  <c r="T60" i="4" s="1"/>
  <c r="U60" i="4" s="1"/>
  <c r="V60" i="4" s="1"/>
  <c r="W60" i="4" s="1"/>
  <c r="X60" i="4" s="1"/>
  <c r="G23" i="4"/>
  <c r="F23" i="4"/>
  <c r="K23" i="4"/>
  <c r="O23" i="4"/>
  <c r="S23" i="4"/>
  <c r="W23" i="4"/>
  <c r="L23" i="4"/>
  <c r="T23" i="4"/>
  <c r="X23" i="4"/>
  <c r="H23" i="4"/>
  <c r="M23" i="4"/>
  <c r="Q23" i="4"/>
  <c r="U23" i="4"/>
  <c r="N23" i="4"/>
  <c r="J23" i="4"/>
  <c r="V23" i="4"/>
  <c r="R23" i="4"/>
  <c r="P23" i="4"/>
  <c r="F69" i="4" l="1"/>
  <c r="G69" i="4" s="1"/>
  <c r="H69" i="4" s="1"/>
  <c r="I69" i="4" s="1"/>
  <c r="J69" i="4" s="1"/>
  <c r="K69" i="4" s="1"/>
  <c r="L69" i="4" s="1"/>
  <c r="M69" i="4" s="1"/>
  <c r="N69" i="4" s="1"/>
  <c r="O69" i="4" s="1"/>
  <c r="P69" i="4" s="1"/>
  <c r="Q69" i="4" s="1"/>
  <c r="R69" i="4" s="1"/>
  <c r="S69" i="4" s="1"/>
  <c r="T69" i="4" s="1"/>
  <c r="U69" i="4" s="1"/>
  <c r="V69" i="4" s="1"/>
  <c r="W69" i="4" s="1"/>
  <c r="X69" i="4" s="1"/>
  <c r="F71" i="4" l="1"/>
  <c r="AG23" i="2"/>
  <c r="AG24" i="2"/>
  <c r="AH24" i="2" s="1"/>
  <c r="AG25" i="2"/>
  <c r="AG26" i="2"/>
  <c r="AH26" i="2" s="1"/>
  <c r="AG27" i="2"/>
  <c r="AG28" i="2"/>
  <c r="AG22" i="2"/>
  <c r="W28" i="2"/>
  <c r="AH28" i="2" s="1"/>
  <c r="W27" i="2"/>
  <c r="W26" i="2"/>
  <c r="W25" i="2"/>
  <c r="W24" i="2"/>
  <c r="W23" i="2"/>
  <c r="W22" i="2"/>
  <c r="L23" i="2"/>
  <c r="L24" i="2"/>
  <c r="L25" i="2"/>
  <c r="L26" i="2"/>
  <c r="L27" i="2"/>
  <c r="L28" i="2"/>
  <c r="L22" i="2"/>
  <c r="C29" i="2"/>
  <c r="D29" i="2"/>
  <c r="E29" i="2"/>
  <c r="F29" i="2"/>
  <c r="G29" i="2"/>
  <c r="H29" i="2"/>
  <c r="I29" i="2"/>
  <c r="J29" i="2"/>
  <c r="K29" i="2"/>
  <c r="M29" i="2"/>
  <c r="N29" i="2"/>
  <c r="O29" i="2"/>
  <c r="P29" i="2"/>
  <c r="Q29" i="2"/>
  <c r="R29" i="2"/>
  <c r="S29" i="2"/>
  <c r="T29" i="2"/>
  <c r="U29" i="2"/>
  <c r="V29" i="2"/>
  <c r="X29" i="2"/>
  <c r="Y29" i="2"/>
  <c r="Z29" i="2"/>
  <c r="AA29" i="2"/>
  <c r="AB29" i="2"/>
  <c r="AC29" i="2"/>
  <c r="AD29" i="2"/>
  <c r="AE29" i="2"/>
  <c r="AF29" i="2"/>
  <c r="B29" i="2"/>
  <c r="C8" i="2"/>
  <c r="D8" i="2"/>
  <c r="E8" i="2"/>
  <c r="F8" i="2"/>
  <c r="G8" i="2"/>
  <c r="H8" i="2"/>
  <c r="I8" i="2"/>
  <c r="J8" i="2"/>
  <c r="K8" i="2"/>
  <c r="C9" i="2"/>
  <c r="D9" i="2"/>
  <c r="E9" i="2"/>
  <c r="F9" i="2"/>
  <c r="G9" i="2"/>
  <c r="H9" i="2"/>
  <c r="I9" i="2"/>
  <c r="J9" i="2"/>
  <c r="K9" i="2"/>
  <c r="C10" i="2"/>
  <c r="D10" i="2"/>
  <c r="E10" i="2"/>
  <c r="F10" i="2"/>
  <c r="G10" i="2"/>
  <c r="H10" i="2"/>
  <c r="I10" i="2"/>
  <c r="J10" i="2"/>
  <c r="K10" i="2"/>
  <c r="B9" i="2"/>
  <c r="B10" i="2"/>
  <c r="B8" i="2"/>
  <c r="B4" i="2"/>
  <c r="C5" i="2"/>
  <c r="D5" i="2"/>
  <c r="E5" i="2"/>
  <c r="F5" i="2"/>
  <c r="G5" i="2"/>
  <c r="H5" i="2"/>
  <c r="I5" i="2"/>
  <c r="J5" i="2"/>
  <c r="K5" i="2"/>
  <c r="M5" i="2"/>
  <c r="N5" i="2"/>
  <c r="O5" i="2"/>
  <c r="P5" i="2"/>
  <c r="Q5" i="2"/>
  <c r="R5" i="2"/>
  <c r="S5" i="2"/>
  <c r="T5" i="2"/>
  <c r="U5" i="2"/>
  <c r="V5" i="2"/>
  <c r="X5" i="2"/>
  <c r="Y5" i="2"/>
  <c r="Z5" i="2"/>
  <c r="AA5" i="2"/>
  <c r="AB5" i="2"/>
  <c r="AC5" i="2"/>
  <c r="AD5" i="2"/>
  <c r="AE5" i="2"/>
  <c r="AF5" i="2"/>
  <c r="C6" i="2"/>
  <c r="D6" i="2"/>
  <c r="E6" i="2"/>
  <c r="F6" i="2"/>
  <c r="G6" i="2"/>
  <c r="H6" i="2"/>
  <c r="I6" i="2"/>
  <c r="J6" i="2"/>
  <c r="K6" i="2"/>
  <c r="M6" i="2"/>
  <c r="N6" i="2"/>
  <c r="O6" i="2"/>
  <c r="P6" i="2"/>
  <c r="Q6" i="2"/>
  <c r="R6" i="2"/>
  <c r="S6" i="2"/>
  <c r="T6" i="2"/>
  <c r="U6" i="2"/>
  <c r="V6" i="2"/>
  <c r="X6" i="2"/>
  <c r="Y6" i="2"/>
  <c r="Z6" i="2"/>
  <c r="AA6" i="2"/>
  <c r="AB6" i="2"/>
  <c r="AC6" i="2"/>
  <c r="AD6" i="2"/>
  <c r="AE6" i="2"/>
  <c r="AF6" i="2"/>
  <c r="C7" i="2"/>
  <c r="D7" i="2"/>
  <c r="E7" i="2"/>
  <c r="F7" i="2"/>
  <c r="G7" i="2"/>
  <c r="H7" i="2"/>
  <c r="I7" i="2"/>
  <c r="J7" i="2"/>
  <c r="K7" i="2"/>
  <c r="M7" i="2"/>
  <c r="N7" i="2"/>
  <c r="O7" i="2"/>
  <c r="P7" i="2"/>
  <c r="Q7" i="2"/>
  <c r="R7" i="2"/>
  <c r="S7" i="2"/>
  <c r="T7" i="2"/>
  <c r="U7" i="2"/>
  <c r="V7" i="2"/>
  <c r="X7" i="2"/>
  <c r="Y7" i="2"/>
  <c r="Z7" i="2"/>
  <c r="AA7" i="2"/>
  <c r="AB7" i="2"/>
  <c r="AC7" i="2"/>
  <c r="AD7" i="2"/>
  <c r="AE7" i="2"/>
  <c r="AF7" i="2"/>
  <c r="M8" i="2"/>
  <c r="N8" i="2"/>
  <c r="O8" i="2"/>
  <c r="P8" i="2"/>
  <c r="Q8" i="2"/>
  <c r="R8" i="2"/>
  <c r="S8" i="2"/>
  <c r="T8" i="2"/>
  <c r="U8" i="2"/>
  <c r="V8" i="2"/>
  <c r="X8" i="2"/>
  <c r="Y8" i="2"/>
  <c r="Z8" i="2"/>
  <c r="AA8" i="2"/>
  <c r="AB8" i="2"/>
  <c r="AC8" i="2"/>
  <c r="AD8" i="2"/>
  <c r="AE8" i="2"/>
  <c r="AF8" i="2"/>
  <c r="M9" i="2"/>
  <c r="N9" i="2"/>
  <c r="O9" i="2"/>
  <c r="P9" i="2"/>
  <c r="Q9" i="2"/>
  <c r="R9" i="2"/>
  <c r="S9" i="2"/>
  <c r="T9" i="2"/>
  <c r="U9" i="2"/>
  <c r="V9" i="2"/>
  <c r="X9" i="2"/>
  <c r="Y9" i="2"/>
  <c r="Z9" i="2"/>
  <c r="AA9" i="2"/>
  <c r="AB9" i="2"/>
  <c r="AC9" i="2"/>
  <c r="AD9" i="2"/>
  <c r="AE9" i="2"/>
  <c r="AF9" i="2"/>
  <c r="M10" i="2"/>
  <c r="N10" i="2"/>
  <c r="O10" i="2"/>
  <c r="P10" i="2"/>
  <c r="Q10" i="2"/>
  <c r="R10" i="2"/>
  <c r="S10" i="2"/>
  <c r="T10" i="2"/>
  <c r="U10" i="2"/>
  <c r="V10" i="2"/>
  <c r="X10" i="2"/>
  <c r="Y10" i="2"/>
  <c r="Z10" i="2"/>
  <c r="AA10" i="2"/>
  <c r="AB10" i="2"/>
  <c r="AC10" i="2"/>
  <c r="AD10" i="2"/>
  <c r="AE10" i="2"/>
  <c r="AF10" i="2"/>
  <c r="M4" i="2"/>
  <c r="N4" i="2"/>
  <c r="N11" i="2" s="1"/>
  <c r="N13" i="2" s="1"/>
  <c r="O4" i="2"/>
  <c r="P4" i="2"/>
  <c r="Q4" i="2"/>
  <c r="R4" i="2"/>
  <c r="R11" i="2" s="1"/>
  <c r="R13" i="2" s="1"/>
  <c r="S4" i="2"/>
  <c r="T4" i="2"/>
  <c r="U4" i="2"/>
  <c r="V4" i="2"/>
  <c r="V11" i="2" s="1"/>
  <c r="V13" i="2" s="1"/>
  <c r="X4" i="2"/>
  <c r="Y4" i="2"/>
  <c r="Z4" i="2"/>
  <c r="AA4" i="2"/>
  <c r="AA11" i="2" s="1"/>
  <c r="AA13" i="2" s="1"/>
  <c r="AB4" i="2"/>
  <c r="AC4" i="2"/>
  <c r="AD4" i="2"/>
  <c r="AE4" i="2"/>
  <c r="AE11" i="2" s="1"/>
  <c r="AE13" i="2" s="1"/>
  <c r="AF4" i="2"/>
  <c r="B7" i="2"/>
  <c r="B6" i="2"/>
  <c r="B5" i="2"/>
  <c r="D4" i="2"/>
  <c r="E4" i="2"/>
  <c r="F4" i="2"/>
  <c r="G4" i="2"/>
  <c r="H4" i="2"/>
  <c r="I4" i="2"/>
  <c r="J4" i="2"/>
  <c r="K4" i="2"/>
  <c r="C4" i="2"/>
  <c r="W10" i="2"/>
  <c r="L10" i="2"/>
  <c r="W9" i="2"/>
  <c r="L9" i="2"/>
  <c r="W8" i="2"/>
  <c r="L8" i="2"/>
  <c r="W7" i="2"/>
  <c r="L7" i="2"/>
  <c r="W6" i="2"/>
  <c r="L6" i="2"/>
  <c r="W5" i="2"/>
  <c r="L5" i="2"/>
  <c r="W4" i="2"/>
  <c r="L4" i="2"/>
  <c r="AH22" i="2" l="1"/>
  <c r="AH25" i="2"/>
  <c r="L29" i="2"/>
  <c r="AH27" i="2"/>
  <c r="AH23" i="2"/>
  <c r="J11" i="2"/>
  <c r="J13" i="2" s="1"/>
  <c r="F11" i="2"/>
  <c r="F13" i="2" s="1"/>
  <c r="AD11" i="2"/>
  <c r="AD13" i="2" s="1"/>
  <c r="Z11" i="2"/>
  <c r="Z13" i="2" s="1"/>
  <c r="U11" i="2"/>
  <c r="U13" i="2" s="1"/>
  <c r="Q11" i="2"/>
  <c r="Q13" i="2" s="1"/>
  <c r="M11" i="2"/>
  <c r="M13" i="2" s="1"/>
  <c r="S11" i="2"/>
  <c r="S13" i="2" s="1"/>
  <c r="O11" i="2"/>
  <c r="O13" i="2" s="1"/>
  <c r="AC11" i="2"/>
  <c r="AC13" i="2" s="1"/>
  <c r="Y11" i="2"/>
  <c r="Y13" i="2" s="1"/>
  <c r="T11" i="2"/>
  <c r="T13" i="2" s="1"/>
  <c r="P11" i="2"/>
  <c r="P13" i="2" s="1"/>
  <c r="AF11" i="2"/>
  <c r="AF13" i="2" s="1"/>
  <c r="AB11" i="2"/>
  <c r="AB13" i="2" s="1"/>
  <c r="X11" i="2"/>
  <c r="X13" i="2" s="1"/>
  <c r="K11" i="2"/>
  <c r="K13" i="2" s="1"/>
  <c r="G11" i="2"/>
  <c r="G13" i="2" s="1"/>
  <c r="C11" i="2"/>
  <c r="C13" i="2" s="1"/>
  <c r="G71" i="4"/>
  <c r="D11" i="2"/>
  <c r="D13" i="2" s="1"/>
  <c r="B11" i="2"/>
  <c r="B13" i="2" s="1"/>
  <c r="H11" i="2"/>
  <c r="H13" i="2" s="1"/>
  <c r="AG29" i="2"/>
  <c r="I11" i="2"/>
  <c r="I13" i="2" s="1"/>
  <c r="E11" i="2"/>
  <c r="E13" i="2" s="1"/>
  <c r="W29" i="2"/>
  <c r="W11" i="2"/>
  <c r="W13" i="2" s="1"/>
  <c r="L11" i="2"/>
  <c r="L13" i="2" s="1"/>
  <c r="AH29" i="2" l="1"/>
  <c r="H71" i="4"/>
  <c r="I71" i="4" l="1"/>
  <c r="J71" i="4" l="1"/>
  <c r="K71" i="4" l="1"/>
  <c r="L71" i="4" l="1"/>
  <c r="M71" i="4" l="1"/>
  <c r="N71" i="4" l="1"/>
  <c r="O71" i="4" l="1"/>
  <c r="P71" i="4" l="1"/>
  <c r="Q71" i="4" l="1"/>
  <c r="R71" i="4" l="1"/>
  <c r="S71" i="4" l="1"/>
  <c r="T71" i="4" l="1"/>
  <c r="U71" i="4" l="1"/>
  <c r="V71" i="4" l="1"/>
  <c r="W71" i="4" l="1"/>
  <c r="X71" i="4" l="1"/>
</calcChain>
</file>

<file path=xl/sharedStrings.xml><?xml version="1.0" encoding="utf-8"?>
<sst xmlns="http://schemas.openxmlformats.org/spreadsheetml/2006/main" count="261" uniqueCount="117">
  <si>
    <t>Виды к/кормов (Рецепты )</t>
  </si>
  <si>
    <t>Кол-во кормов,тн.</t>
  </si>
  <si>
    <t>ПК - 0  Престартер кр.</t>
  </si>
  <si>
    <t>ПК - 2      Старт     гр.</t>
  </si>
  <si>
    <t>ПК - 5-1   Рост       гр.</t>
  </si>
  <si>
    <t>ПК - 5-2   Рост      гр.</t>
  </si>
  <si>
    <t>ПК - 6-1  Финиш      гр.</t>
  </si>
  <si>
    <t>ПК - 6-2  Финиш     гр.</t>
  </si>
  <si>
    <t>ПК - 6-3  Финиш     гр.</t>
  </si>
  <si>
    <t>ПК - 2 R Рост  кр</t>
  </si>
  <si>
    <t xml:space="preserve">ПК - 5 R Рост    кр </t>
  </si>
  <si>
    <t xml:space="preserve">ПК - 4 R Рост кр   </t>
  </si>
  <si>
    <t>ПК - 1 - R  предкладка кр</t>
  </si>
  <si>
    <t xml:space="preserve">ПК - 1 - 1 R 1-фаза кр   </t>
  </si>
  <si>
    <t>ПК - 1 - 2 R 2-фаза кр</t>
  </si>
  <si>
    <t>ПК - 1 - 3 R  ( Петухи ) кр</t>
  </si>
  <si>
    <t>ПК - 1 - 3 R  ( Петухи ) гр</t>
  </si>
  <si>
    <t>Производительность</t>
  </si>
  <si>
    <t>Итого НЧЭ+Пермь на 2 линии</t>
  </si>
  <si>
    <t>24 часа доступное время</t>
  </si>
  <si>
    <t>Пермь</t>
  </si>
  <si>
    <t>ЧБ</t>
  </si>
  <si>
    <t>Итого</t>
  </si>
  <si>
    <t>Средняя</t>
  </si>
  <si>
    <t>ИТОГО</t>
  </si>
  <si>
    <t>АПП</t>
  </si>
  <si>
    <t>корма для Бройлеров</t>
  </si>
  <si>
    <t>корма РС ЧБ и АПП</t>
  </si>
  <si>
    <t>Итого  Пермь</t>
  </si>
  <si>
    <t>Итого ЧБ</t>
  </si>
  <si>
    <t>ВСЕГО</t>
  </si>
  <si>
    <t>Затрачено t,ч</t>
  </si>
  <si>
    <t xml:space="preserve"> ПК-1 R</t>
  </si>
  <si>
    <t xml:space="preserve"> ПК-2 R</t>
  </si>
  <si>
    <t xml:space="preserve"> ПК-4 R</t>
  </si>
  <si>
    <t xml:space="preserve"> ПК-5 R</t>
  </si>
  <si>
    <t xml:space="preserve"> ПК-6 R</t>
  </si>
  <si>
    <t xml:space="preserve"> ПК-1-2 R</t>
  </si>
  <si>
    <t xml:space="preserve"> ПК-1-3 R</t>
  </si>
  <si>
    <t>КК-63</t>
  </si>
  <si>
    <t>КК-61</t>
  </si>
  <si>
    <t>КК-62</t>
  </si>
  <si>
    <t xml:space="preserve">корма для Ак Барс ООО  </t>
  </si>
  <si>
    <t>корма для КРС</t>
  </si>
  <si>
    <t>корма для ООО Актион</t>
  </si>
  <si>
    <t>корма для СПК (Феникс)</t>
  </si>
  <si>
    <t>СПК</t>
  </si>
  <si>
    <t>Актион</t>
  </si>
  <si>
    <t>Ак Барс</t>
  </si>
  <si>
    <t>КРС рассыпной</t>
  </si>
  <si>
    <t>КРС гранула</t>
  </si>
  <si>
    <t>Текущая призводительность линий по видам кормов на ККЗ №1, тн/ч( с учетом переналадок)</t>
  </si>
  <si>
    <t>КК-60-1-1 (рос)</t>
  </si>
  <si>
    <t>КК-60-3 (рос)</t>
  </si>
  <si>
    <t>КК-65-1 (рос)</t>
  </si>
  <si>
    <t>для АПП</t>
  </si>
  <si>
    <t>для ЧБ</t>
  </si>
  <si>
    <t>ПК0/ ПК2   стартерные бройлер</t>
  </si>
  <si>
    <t>ПК0 предстарт</t>
  </si>
  <si>
    <t>ПК 2 старт</t>
  </si>
  <si>
    <t>Рост и Финиш бройлер</t>
  </si>
  <si>
    <t>Россыпные бройлерные корма</t>
  </si>
  <si>
    <t>Итого  АПП</t>
  </si>
  <si>
    <t>ПК - 5-1/2   Рост       предсмесь</t>
  </si>
  <si>
    <t>ПК - 6-3  Финиш   предсмесь</t>
  </si>
  <si>
    <t>ПК - 6-1/2  Финиш      предсмесь</t>
  </si>
  <si>
    <t>ПК - 6-3  Финиш    предсмесь</t>
  </si>
  <si>
    <t>ПК -6-1/2  Финиш  предсмесь</t>
  </si>
  <si>
    <t>ПК -5-1/2 Рост  предсмесь</t>
  </si>
  <si>
    <t>ПК -6-3  Финиш   предсмесь</t>
  </si>
  <si>
    <t>ост.на утро</t>
  </si>
  <si>
    <t>ПК - 5-1/2   Рост предс.</t>
  </si>
  <si>
    <t>ПК - 6-1/2  Финиш предс.</t>
  </si>
  <si>
    <t>ПК - 6-3  Финиш  предс.</t>
  </si>
  <si>
    <t>Производство кормов на ККЗ№1 по дням, тн</t>
  </si>
  <si>
    <t>Виды кормов</t>
  </si>
  <si>
    <t>План производства кормов на ККЗ№2 ( по дням) , тн</t>
  </si>
  <si>
    <t>даты</t>
  </si>
  <si>
    <t>14*</t>
  </si>
  <si>
    <t>21*</t>
  </si>
  <si>
    <t>28*</t>
  </si>
  <si>
    <t>Всего кормов</t>
  </si>
  <si>
    <t>*-</t>
  </si>
  <si>
    <t>запланированные технологические дни для проведения ппр</t>
  </si>
  <si>
    <t>ПК - 6  Финиш 3     рос.</t>
  </si>
  <si>
    <t>ПК - 6  Финиш 1/2     рос.</t>
  </si>
  <si>
    <t>ПК - 5   Рост 1/2     рос.</t>
  </si>
  <si>
    <t>ПК - 1 - 3 R  ( Петухи ) гр биг-бег АПП</t>
  </si>
  <si>
    <t>линия 1</t>
  </si>
  <si>
    <t>Ф3нчэ</t>
  </si>
  <si>
    <t>Ф1нчэ</t>
  </si>
  <si>
    <t>Р2нчэ</t>
  </si>
  <si>
    <t>линия 2</t>
  </si>
  <si>
    <t>Ончэ</t>
  </si>
  <si>
    <t>2нчэ</t>
  </si>
  <si>
    <t>Р1нчэ</t>
  </si>
  <si>
    <t>t,ч</t>
  </si>
  <si>
    <t>V,тн</t>
  </si>
  <si>
    <t>W, тн/ч</t>
  </si>
  <si>
    <t xml:space="preserve">вид </t>
  </si>
  <si>
    <t>Ф1/2п смесь</t>
  </si>
  <si>
    <t>Р1/2п смесь</t>
  </si>
  <si>
    <t>Ф3п смесь</t>
  </si>
  <si>
    <t>А</t>
  </si>
  <si>
    <t>В</t>
  </si>
  <si>
    <t>0нчэ</t>
  </si>
  <si>
    <t>Ф2нчэ</t>
  </si>
  <si>
    <t>Потребность кормов по Бройлерам (Заявка)</t>
  </si>
  <si>
    <t>возможность завода 800тн/сут</t>
  </si>
  <si>
    <t>Остатки кормов с учетом производства и отгрузки кормов по ККЗ№2</t>
  </si>
  <si>
    <t>Производительность линий по видам кормов на ККЗ №2, тн/ч( с учетом переналадок)</t>
  </si>
  <si>
    <t>должно быть не более 48ч</t>
  </si>
  <si>
    <t>Оапп</t>
  </si>
  <si>
    <t>2апп</t>
  </si>
  <si>
    <t>Обозначение для кормов АПП:</t>
  </si>
  <si>
    <t>Обозначение для кормов ЧБ:</t>
  </si>
  <si>
    <t>как автоматом вычитаь производительность и переводить его в формат "время"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</si>
</sst>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&quot;р.&quot;_-;\-* #,##0.00&quot;р.&quot;_-;_-* &quot;-&quot;??&quot;р.&quot;_-;_-@_-"/>
    <numFmt numFmtId="166" formatCode="#,##0.0"/>
    <numFmt numFmtId="167" formatCode="h:mm;@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i/>
      <sz val="10"/>
      <name val="Arial Cyr"/>
      <charset val="204"/>
    </font>
    <font>
      <b/>
      <sz val="11"/>
      <name val="Arial Cyr"/>
      <charset val="204"/>
    </font>
    <font>
      <sz val="10"/>
      <name val="Arial Narrow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Narrow"/>
      <family val="2"/>
      <charset val="204"/>
    </font>
    <font>
      <sz val="10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0" fontId="0" fillId="0" borderId="4" xfId="0" applyBorder="1"/>
    <xf numFmtId="0" fontId="0" fillId="2" borderId="4" xfId="0" applyFill="1" applyBorder="1"/>
    <xf numFmtId="164" fontId="0" fillId="0" borderId="4" xfId="0" applyNumberFormat="1" applyBorder="1"/>
    <xf numFmtId="164" fontId="0" fillId="0" borderId="0" xfId="0" applyNumberFormat="1"/>
    <xf numFmtId="0" fontId="0" fillId="4" borderId="4" xfId="0" applyFill="1" applyBorder="1"/>
    <xf numFmtId="164" fontId="0" fillId="4" borderId="4" xfId="0" applyNumberFormat="1" applyFill="1" applyBorder="1"/>
    <xf numFmtId="0" fontId="0" fillId="4" borderId="0" xfId="0" applyFill="1"/>
    <xf numFmtId="0" fontId="0" fillId="0" borderId="6" xfId="0" applyBorder="1"/>
    <xf numFmtId="3" fontId="0" fillId="0" borderId="0" xfId="0" applyNumberFormat="1"/>
    <xf numFmtId="3" fontId="0" fillId="0" borderId="0" xfId="0" applyNumberFormat="1" applyAlignment="1">
      <alignment horizontal="left"/>
    </xf>
    <xf numFmtId="3" fontId="3" fillId="0" borderId="4" xfId="0" applyNumberFormat="1" applyFont="1" applyBorder="1" applyAlignment="1">
      <alignment horizontal="center" vertical="center"/>
    </xf>
    <xf numFmtId="3" fontId="4" fillId="0" borderId="0" xfId="0" applyNumberFormat="1" applyFont="1"/>
    <xf numFmtId="3" fontId="0" fillId="0" borderId="0" xfId="0" applyNumberFormat="1" applyAlignment="1">
      <alignment horizontal="center" vertical="center"/>
    </xf>
    <xf numFmtId="3" fontId="0" fillId="0" borderId="4" xfId="0" applyNumberFormat="1" applyBorder="1" applyAlignment="1">
      <alignment horizontal="left" vertical="center" wrapText="1"/>
    </xf>
    <xf numFmtId="3" fontId="0" fillId="0" borderId="4" xfId="0" applyNumberFormat="1" applyBorder="1" applyAlignment="1">
      <alignment horizontal="center" vertical="center"/>
    </xf>
    <xf numFmtId="3" fontId="0" fillId="2" borderId="4" xfId="0" applyNumberFormat="1" applyFill="1" applyBorder="1" applyAlignment="1">
      <alignment horizontal="left" vertical="center" wrapText="1"/>
    </xf>
    <xf numFmtId="3" fontId="0" fillId="0" borderId="0" xfId="0" applyNumberFormat="1" applyAlignment="1">
      <alignment horizontal="left" wrapText="1"/>
    </xf>
    <xf numFmtId="3" fontId="0" fillId="0" borderId="4" xfId="0" applyNumberFormat="1" applyBorder="1" applyAlignment="1">
      <alignment horizontal="center"/>
    </xf>
    <xf numFmtId="3" fontId="0" fillId="0" borderId="3" xfId="0" applyNumberFormat="1" applyBorder="1" applyAlignment="1">
      <alignment horizontal="left" vertical="center" wrapText="1"/>
    </xf>
    <xf numFmtId="3" fontId="0" fillId="2" borderId="8" xfId="0" applyNumberFormat="1" applyFill="1" applyBorder="1" applyAlignment="1">
      <alignment horizontal="left" vertical="center" wrapText="1"/>
    </xf>
    <xf numFmtId="3" fontId="0" fillId="3" borderId="4" xfId="0" applyNumberForma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4" borderId="4" xfId="0" applyNumberFormat="1" applyFill="1" applyBorder="1" applyAlignment="1">
      <alignment horizontal="left" wrapText="1"/>
    </xf>
    <xf numFmtId="3" fontId="0" fillId="0" borderId="4" xfId="0" applyNumberFormat="1" applyBorder="1"/>
    <xf numFmtId="3" fontId="0" fillId="0" borderId="0" xfId="0" applyNumberFormat="1" applyAlignment="1">
      <alignment horizontal="left" vertical="center" wrapText="1"/>
    </xf>
    <xf numFmtId="3" fontId="0" fillId="4" borderId="2" xfId="0" applyNumberFormat="1" applyFill="1" applyBorder="1" applyAlignment="1">
      <alignment horizontal="center" vertical="center"/>
    </xf>
    <xf numFmtId="3" fontId="0" fillId="4" borderId="12" xfId="0" applyNumberFormat="1" applyFill="1" applyBorder="1" applyAlignment="1">
      <alignment horizontal="center" vertical="center"/>
    </xf>
    <xf numFmtId="3" fontId="0" fillId="4" borderId="4" xfId="0" applyNumberFormat="1" applyFill="1" applyBorder="1" applyAlignment="1">
      <alignment horizontal="center" vertical="center"/>
    </xf>
    <xf numFmtId="3" fontId="0" fillId="4" borderId="7" xfId="0" applyNumberFormat="1" applyFill="1" applyBorder="1" applyAlignment="1">
      <alignment horizontal="center" vertical="center"/>
    </xf>
    <xf numFmtId="3" fontId="0" fillId="0" borderId="9" xfId="0" applyNumberFormat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3" fontId="0" fillId="5" borderId="4" xfId="0" applyNumberForma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left"/>
    </xf>
    <xf numFmtId="166" fontId="0" fillId="0" borderId="4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4" xfId="0" quotePrefix="1" applyNumberFormat="1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left" vertical="center" wrapText="1"/>
    </xf>
    <xf numFmtId="3" fontId="0" fillId="0" borderId="0" xfId="0" applyNumberFormat="1" applyAlignment="1">
      <alignment horizontal="center"/>
    </xf>
    <xf numFmtId="3" fontId="2" fillId="0" borderId="3" xfId="0" applyNumberFormat="1" applyFont="1" applyBorder="1" applyAlignment="1">
      <alignment horizontal="left" vertical="center" wrapText="1"/>
    </xf>
    <xf numFmtId="3" fontId="0" fillId="0" borderId="7" xfId="0" applyNumberForma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2" fillId="0" borderId="3" xfId="0" quotePrefix="1" applyNumberFormat="1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left" wrapText="1"/>
    </xf>
    <xf numFmtId="3" fontId="7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right"/>
    </xf>
    <xf numFmtId="3" fontId="0" fillId="4" borderId="6" xfId="0" applyNumberFormat="1" applyFill="1" applyBorder="1" applyAlignment="1">
      <alignment horizontal="left" wrapText="1"/>
    </xf>
    <xf numFmtId="3" fontId="0" fillId="2" borderId="13" xfId="0" applyNumberFormat="1" applyFill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3" borderId="14" xfId="0" applyNumberFormat="1" applyFill="1" applyBorder="1" applyAlignment="1">
      <alignment horizontal="center" vertical="center"/>
    </xf>
    <xf numFmtId="3" fontId="0" fillId="0" borderId="14" xfId="0" applyNumberFormat="1" applyBorder="1"/>
    <xf numFmtId="3" fontId="8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left" vertical="center"/>
    </xf>
    <xf numFmtId="3" fontId="8" fillId="2" borderId="0" xfId="0" applyNumberFormat="1" applyFont="1" applyFill="1" applyAlignment="1">
      <alignment horizontal="right" vertical="center"/>
    </xf>
    <xf numFmtId="3" fontId="8" fillId="0" borderId="3" xfId="0" applyNumberFormat="1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left" vertical="center" wrapText="1"/>
    </xf>
    <xf numFmtId="3" fontId="0" fillId="0" borderId="6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0" xfId="0" applyNumberFormat="1" applyAlignment="1">
      <alignment horizontal="right"/>
    </xf>
    <xf numFmtId="3" fontId="0" fillId="3" borderId="16" xfId="0" applyNumberFormat="1" applyFill="1" applyBorder="1" applyAlignment="1">
      <alignment horizontal="center" vertical="center"/>
    </xf>
    <xf numFmtId="3" fontId="3" fillId="4" borderId="6" xfId="0" applyNumberFormat="1" applyFont="1" applyFill="1" applyBorder="1" applyAlignment="1">
      <alignment horizontal="left" wrapText="1"/>
    </xf>
    <xf numFmtId="3" fontId="3" fillId="0" borderId="0" xfId="0" applyNumberFormat="1" applyFont="1"/>
    <xf numFmtId="3" fontId="3" fillId="2" borderId="4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9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left"/>
    </xf>
    <xf numFmtId="3" fontId="6" fillId="0" borderId="2" xfId="0" applyNumberFormat="1" applyFont="1" applyBorder="1" applyAlignment="1">
      <alignment horizontal="left"/>
    </xf>
    <xf numFmtId="3" fontId="6" fillId="0" borderId="12" xfId="0" applyNumberFormat="1" applyFont="1" applyBorder="1" applyAlignment="1">
      <alignment horizontal="left"/>
    </xf>
    <xf numFmtId="3" fontId="0" fillId="0" borderId="0" xfId="0" applyNumberFormat="1" applyAlignment="1">
      <alignment horizontal="left" vertical="center"/>
    </xf>
    <xf numFmtId="3" fontId="10" fillId="0" borderId="0" xfId="0" applyNumberFormat="1" applyFont="1"/>
    <xf numFmtId="3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3" fontId="0" fillId="2" borderId="0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3" fontId="0" fillId="0" borderId="20" xfId="0" applyNumberForma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3" fontId="0" fillId="0" borderId="22" xfId="0" applyNumberForma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167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7" fontId="0" fillId="0" borderId="23" xfId="0" applyNumberFormat="1" applyBorder="1" applyAlignment="1">
      <alignment horizontal="center" vertical="center"/>
    </xf>
    <xf numFmtId="167" fontId="0" fillId="0" borderId="24" xfId="0" applyNumberForma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1" fontId="10" fillId="0" borderId="2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7" fontId="10" fillId="0" borderId="0" xfId="0" applyNumberFormat="1" applyFont="1" applyBorder="1" applyAlignment="1">
      <alignment horizontal="center" vertical="center"/>
    </xf>
    <xf numFmtId="20" fontId="10" fillId="0" borderId="0" xfId="0" applyNumberFormat="1" applyFont="1" applyBorder="1" applyAlignment="1">
      <alignment horizontal="center" vertical="center"/>
    </xf>
    <xf numFmtId="20" fontId="10" fillId="0" borderId="23" xfId="0" applyNumberFormat="1" applyFont="1" applyBorder="1" applyAlignment="1">
      <alignment horizontal="center" vertical="center"/>
    </xf>
  </cellXfs>
  <cellStyles count="3">
    <cellStyle name="Денежный 2" xfId="1" xr:uid="{00000000-0005-0000-0000-000000000000}"/>
    <cellStyle name="Обычный" xfId="0" builtinId="0"/>
    <cellStyle name="Обычный 2 2" xfId="2" xr:uid="{00000000-0005-0000-0000-000002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31</xdr:row>
      <xdr:rowOff>68580</xdr:rowOff>
    </xdr:from>
    <xdr:to>
      <xdr:col>5</xdr:col>
      <xdr:colOff>601980</xdr:colOff>
      <xdr:row>34</xdr:row>
      <xdr:rowOff>220980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D172A10C-8B78-B672-4C4E-7C99C89236B4}"/>
            </a:ext>
          </a:extLst>
        </xdr:cNvPr>
        <xdr:cNvCxnSpPr/>
      </xdr:nvCxnSpPr>
      <xdr:spPr>
        <a:xfrm flipH="1" flipV="1">
          <a:off x="2499360" y="5021580"/>
          <a:ext cx="1455420" cy="6629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31</xdr:row>
      <xdr:rowOff>129540</xdr:rowOff>
    </xdr:from>
    <xdr:to>
      <xdr:col>11</xdr:col>
      <xdr:colOff>556260</xdr:colOff>
      <xdr:row>34</xdr:row>
      <xdr:rowOff>129540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E5BD7BB0-7E54-313C-3E35-FDC38A8DF09C}"/>
            </a:ext>
          </a:extLst>
        </xdr:cNvPr>
        <xdr:cNvCxnSpPr/>
      </xdr:nvCxnSpPr>
      <xdr:spPr>
        <a:xfrm flipV="1">
          <a:off x="5097780" y="5082540"/>
          <a:ext cx="2377440" cy="5105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30"/>
  <sheetViews>
    <sheetView topLeftCell="A7" workbookViewId="0">
      <pane xSplit="1" ySplit="14" topLeftCell="B21" activePane="bottomRight" state="frozen"/>
      <selection activeCell="A7" sqref="A7"/>
      <selection pane="topRight" activeCell="B7" sqref="B7"/>
      <selection pane="bottomLeft" activeCell="A21" sqref="A21"/>
      <selection pane="bottomRight" activeCell="AH30" sqref="A2:AH30"/>
    </sheetView>
  </sheetViews>
  <sheetFormatPr defaultRowHeight="13.2" x14ac:dyDescent="0.25"/>
  <cols>
    <col min="1" max="1" width="27.109375" bestFit="1" customWidth="1"/>
  </cols>
  <sheetData>
    <row r="2" spans="1:35" x14ac:dyDescent="0.25">
      <c r="A2" s="2" t="s">
        <v>17</v>
      </c>
      <c r="B2" s="5"/>
      <c r="C2" s="5"/>
      <c r="D2" s="5"/>
      <c r="E2" s="5"/>
      <c r="F2" s="5"/>
      <c r="G2" s="5"/>
      <c r="H2" s="5"/>
      <c r="I2" s="5"/>
      <c r="J2" s="5"/>
      <c r="K2" s="5"/>
      <c r="L2" s="1"/>
      <c r="M2" s="5"/>
      <c r="N2" s="5"/>
      <c r="O2" s="5"/>
      <c r="P2" s="5"/>
      <c r="Q2" s="5"/>
      <c r="R2" s="5"/>
      <c r="S2" s="5"/>
      <c r="T2" s="5"/>
      <c r="U2" s="5"/>
      <c r="V2" s="5"/>
      <c r="W2" s="1"/>
      <c r="X2" s="5"/>
      <c r="Y2" s="5"/>
      <c r="Z2" s="5"/>
      <c r="AA2" s="5"/>
      <c r="AB2" s="5"/>
      <c r="AC2" s="5"/>
      <c r="AD2" s="5"/>
      <c r="AE2" s="5"/>
      <c r="AF2" s="5"/>
      <c r="AG2" s="1"/>
      <c r="AH2" s="1"/>
      <c r="AI2" s="1"/>
    </row>
    <row r="3" spans="1:35" x14ac:dyDescent="0.25">
      <c r="A3" s="1" t="s">
        <v>0</v>
      </c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5">
        <v>9</v>
      </c>
      <c r="K3" s="5">
        <v>10</v>
      </c>
      <c r="L3" s="1" t="s">
        <v>1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5">
        <v>16</v>
      </c>
      <c r="S3" s="5">
        <v>17</v>
      </c>
      <c r="T3" s="5">
        <v>18</v>
      </c>
      <c r="U3" s="5">
        <v>19</v>
      </c>
      <c r="V3" s="5">
        <v>20</v>
      </c>
      <c r="W3" s="1" t="s">
        <v>1</v>
      </c>
      <c r="X3" s="5">
        <v>21</v>
      </c>
      <c r="Y3" s="5">
        <v>22</v>
      </c>
      <c r="Z3" s="5">
        <v>23</v>
      </c>
      <c r="AA3" s="5">
        <v>24</v>
      </c>
      <c r="AB3" s="5">
        <v>25</v>
      </c>
      <c r="AC3" s="5">
        <v>26</v>
      </c>
      <c r="AD3" s="5">
        <v>27</v>
      </c>
      <c r="AE3" s="5">
        <v>28</v>
      </c>
      <c r="AF3" s="5">
        <v>29</v>
      </c>
      <c r="AG3" s="1" t="s">
        <v>1</v>
      </c>
      <c r="AH3" s="1" t="s">
        <v>1</v>
      </c>
      <c r="AI3" s="1"/>
    </row>
    <row r="4" spans="1:35" x14ac:dyDescent="0.25">
      <c r="A4" s="1" t="s">
        <v>2</v>
      </c>
      <c r="B4" s="5" t="e">
        <f>#REF!/10</f>
        <v>#REF!</v>
      </c>
      <c r="C4" s="5" t="e">
        <f>#REF!/10</f>
        <v>#REF!</v>
      </c>
      <c r="D4" s="5" t="e">
        <f>#REF!/10</f>
        <v>#REF!</v>
      </c>
      <c r="E4" s="5" t="e">
        <f>#REF!/10</f>
        <v>#REF!</v>
      </c>
      <c r="F4" s="5" t="e">
        <f>#REF!/10</f>
        <v>#REF!</v>
      </c>
      <c r="G4" s="5" t="e">
        <f>#REF!/10</f>
        <v>#REF!</v>
      </c>
      <c r="H4" s="5" t="e">
        <f>#REF!/10</f>
        <v>#REF!</v>
      </c>
      <c r="I4" s="5" t="e">
        <f>#REF!/10</f>
        <v>#REF!</v>
      </c>
      <c r="J4" s="5" t="e">
        <f>#REF!/10</f>
        <v>#REF!</v>
      </c>
      <c r="K4" s="5" t="e">
        <f>#REF!/10</f>
        <v>#REF!</v>
      </c>
      <c r="L4" s="1" t="e">
        <f>#REF!/10</f>
        <v>#REF!</v>
      </c>
      <c r="M4" s="5" t="e">
        <f>#REF!/10</f>
        <v>#REF!</v>
      </c>
      <c r="N4" s="5" t="e">
        <f>#REF!/10</f>
        <v>#REF!</v>
      </c>
      <c r="O4" s="5" t="e">
        <f>#REF!/10</f>
        <v>#REF!</v>
      </c>
      <c r="P4" s="5" t="e">
        <f>#REF!/10</f>
        <v>#REF!</v>
      </c>
      <c r="Q4" s="5" t="e">
        <f>#REF!/10</f>
        <v>#REF!</v>
      </c>
      <c r="R4" s="5" t="e">
        <f>#REF!/10</f>
        <v>#REF!</v>
      </c>
      <c r="S4" s="5" t="e">
        <f>#REF!/10</f>
        <v>#REF!</v>
      </c>
      <c r="T4" s="5" t="e">
        <f>#REF!/10</f>
        <v>#REF!</v>
      </c>
      <c r="U4" s="5" t="e">
        <f>#REF!/10</f>
        <v>#REF!</v>
      </c>
      <c r="V4" s="5" t="e">
        <f>#REF!/10</f>
        <v>#REF!</v>
      </c>
      <c r="W4" s="1" t="e">
        <f>#REF!/10</f>
        <v>#REF!</v>
      </c>
      <c r="X4" s="5" t="e">
        <f>#REF!/10</f>
        <v>#REF!</v>
      </c>
      <c r="Y4" s="5" t="e">
        <f>#REF!/10</f>
        <v>#REF!</v>
      </c>
      <c r="Z4" s="5" t="e">
        <f>#REF!/10</f>
        <v>#REF!</v>
      </c>
      <c r="AA4" s="5" t="e">
        <f>#REF!/10</f>
        <v>#REF!</v>
      </c>
      <c r="AB4" s="5" t="e">
        <f>#REF!/10</f>
        <v>#REF!</v>
      </c>
      <c r="AC4" s="5" t="e">
        <f>#REF!/10</f>
        <v>#REF!</v>
      </c>
      <c r="AD4" s="5" t="e">
        <f>#REF!/10</f>
        <v>#REF!</v>
      </c>
      <c r="AE4" s="5" t="e">
        <f>#REF!/10</f>
        <v>#REF!</v>
      </c>
      <c r="AF4" s="5" t="e">
        <f>#REF!/10</f>
        <v>#REF!</v>
      </c>
      <c r="AG4" s="1"/>
      <c r="AH4" s="1"/>
      <c r="AI4" s="1"/>
    </row>
    <row r="5" spans="1:35" x14ac:dyDescent="0.25">
      <c r="A5" s="1" t="s">
        <v>3</v>
      </c>
      <c r="B5" s="6" t="e">
        <f>#REF!/12</f>
        <v>#REF!</v>
      </c>
      <c r="C5" s="6" t="e">
        <f>#REF!/12</f>
        <v>#REF!</v>
      </c>
      <c r="D5" s="6" t="e">
        <f>#REF!/12</f>
        <v>#REF!</v>
      </c>
      <c r="E5" s="6" t="e">
        <f>#REF!/12</f>
        <v>#REF!</v>
      </c>
      <c r="F5" s="6" t="e">
        <f>#REF!/12</f>
        <v>#REF!</v>
      </c>
      <c r="G5" s="6" t="e">
        <f>#REF!/12</f>
        <v>#REF!</v>
      </c>
      <c r="H5" s="6" t="e">
        <f>#REF!/12</f>
        <v>#REF!</v>
      </c>
      <c r="I5" s="6" t="e">
        <f>#REF!/12</f>
        <v>#REF!</v>
      </c>
      <c r="J5" s="6" t="e">
        <f>#REF!/12</f>
        <v>#REF!</v>
      </c>
      <c r="K5" s="6" t="e">
        <f>#REF!/12</f>
        <v>#REF!</v>
      </c>
      <c r="L5" s="3" t="e">
        <f>#REF!/12</f>
        <v>#REF!</v>
      </c>
      <c r="M5" s="6" t="e">
        <f>#REF!/12</f>
        <v>#REF!</v>
      </c>
      <c r="N5" s="6" t="e">
        <f>#REF!/12</f>
        <v>#REF!</v>
      </c>
      <c r="O5" s="6" t="e">
        <f>#REF!/12</f>
        <v>#REF!</v>
      </c>
      <c r="P5" s="6" t="e">
        <f>#REF!/12</f>
        <v>#REF!</v>
      </c>
      <c r="Q5" s="6" t="e">
        <f>#REF!/12</f>
        <v>#REF!</v>
      </c>
      <c r="R5" s="6" t="e">
        <f>#REF!/12</f>
        <v>#REF!</v>
      </c>
      <c r="S5" s="6" t="e">
        <f>#REF!/12</f>
        <v>#REF!</v>
      </c>
      <c r="T5" s="6" t="e">
        <f>#REF!/12</f>
        <v>#REF!</v>
      </c>
      <c r="U5" s="6" t="e">
        <f>#REF!/12</f>
        <v>#REF!</v>
      </c>
      <c r="V5" s="6" t="e">
        <f>#REF!/12</f>
        <v>#REF!</v>
      </c>
      <c r="W5" s="3" t="e">
        <f>#REF!/12</f>
        <v>#REF!</v>
      </c>
      <c r="X5" s="6" t="e">
        <f>#REF!/12</f>
        <v>#REF!</v>
      </c>
      <c r="Y5" s="6" t="e">
        <f>#REF!/12</f>
        <v>#REF!</v>
      </c>
      <c r="Z5" s="6" t="e">
        <f>#REF!/12</f>
        <v>#REF!</v>
      </c>
      <c r="AA5" s="6" t="e">
        <f>#REF!/12</f>
        <v>#REF!</v>
      </c>
      <c r="AB5" s="6" t="e">
        <f>#REF!/12</f>
        <v>#REF!</v>
      </c>
      <c r="AC5" s="6" t="e">
        <f>#REF!/12</f>
        <v>#REF!</v>
      </c>
      <c r="AD5" s="6" t="e">
        <f>#REF!/12</f>
        <v>#REF!</v>
      </c>
      <c r="AE5" s="6" t="e">
        <f>#REF!/12</f>
        <v>#REF!</v>
      </c>
      <c r="AF5" s="6" t="e">
        <f>#REF!/12</f>
        <v>#REF!</v>
      </c>
      <c r="AG5" s="1"/>
      <c r="AH5" s="1"/>
      <c r="AI5" s="1"/>
    </row>
    <row r="6" spans="1:35" x14ac:dyDescent="0.25">
      <c r="A6" s="1" t="s">
        <v>4</v>
      </c>
      <c r="B6" s="6" t="e">
        <f>#REF!/16</f>
        <v>#REF!</v>
      </c>
      <c r="C6" s="6" t="e">
        <f>#REF!/16</f>
        <v>#REF!</v>
      </c>
      <c r="D6" s="6" t="e">
        <f>#REF!/16</f>
        <v>#REF!</v>
      </c>
      <c r="E6" s="6" t="e">
        <f>#REF!/16</f>
        <v>#REF!</v>
      </c>
      <c r="F6" s="6" t="e">
        <f>#REF!/16</f>
        <v>#REF!</v>
      </c>
      <c r="G6" s="6" t="e">
        <f>#REF!/16</f>
        <v>#REF!</v>
      </c>
      <c r="H6" s="6" t="e">
        <f>#REF!/16</f>
        <v>#REF!</v>
      </c>
      <c r="I6" s="6" t="e">
        <f>#REF!/16</f>
        <v>#REF!</v>
      </c>
      <c r="J6" s="6" t="e">
        <f>#REF!/16</f>
        <v>#REF!</v>
      </c>
      <c r="K6" s="6" t="e">
        <f>#REF!/16</f>
        <v>#REF!</v>
      </c>
      <c r="L6" s="3" t="e">
        <f>#REF!/16</f>
        <v>#REF!</v>
      </c>
      <c r="M6" s="6" t="e">
        <f>#REF!/16</f>
        <v>#REF!</v>
      </c>
      <c r="N6" s="6" t="e">
        <f>#REF!/16</f>
        <v>#REF!</v>
      </c>
      <c r="O6" s="6" t="e">
        <f>#REF!/16</f>
        <v>#REF!</v>
      </c>
      <c r="P6" s="6" t="e">
        <f>#REF!/16</f>
        <v>#REF!</v>
      </c>
      <c r="Q6" s="6" t="e">
        <f>#REF!/16</f>
        <v>#REF!</v>
      </c>
      <c r="R6" s="6" t="e">
        <f>#REF!/16</f>
        <v>#REF!</v>
      </c>
      <c r="S6" s="6" t="e">
        <f>#REF!/16</f>
        <v>#REF!</v>
      </c>
      <c r="T6" s="6" t="e">
        <f>#REF!/16</f>
        <v>#REF!</v>
      </c>
      <c r="U6" s="6" t="e">
        <f>#REF!/16</f>
        <v>#REF!</v>
      </c>
      <c r="V6" s="6" t="e">
        <f>#REF!/16</f>
        <v>#REF!</v>
      </c>
      <c r="W6" s="3" t="e">
        <f>#REF!/16</f>
        <v>#REF!</v>
      </c>
      <c r="X6" s="6" t="e">
        <f>#REF!/16</f>
        <v>#REF!</v>
      </c>
      <c r="Y6" s="6" t="e">
        <f>#REF!/16</f>
        <v>#REF!</v>
      </c>
      <c r="Z6" s="6" t="e">
        <f>#REF!/16</f>
        <v>#REF!</v>
      </c>
      <c r="AA6" s="6" t="e">
        <f>#REF!/16</f>
        <v>#REF!</v>
      </c>
      <c r="AB6" s="6" t="e">
        <f>#REF!/16</f>
        <v>#REF!</v>
      </c>
      <c r="AC6" s="6" t="e">
        <f>#REF!/16</f>
        <v>#REF!</v>
      </c>
      <c r="AD6" s="6" t="e">
        <f>#REF!/16</f>
        <v>#REF!</v>
      </c>
      <c r="AE6" s="6" t="e">
        <f>#REF!/16</f>
        <v>#REF!</v>
      </c>
      <c r="AF6" s="6" t="e">
        <f>#REF!/16</f>
        <v>#REF!</v>
      </c>
      <c r="AG6" s="1"/>
      <c r="AH6" s="1"/>
      <c r="AI6" s="1"/>
    </row>
    <row r="7" spans="1:35" x14ac:dyDescent="0.25">
      <c r="A7" s="1" t="s">
        <v>5</v>
      </c>
      <c r="B7" s="6" t="e">
        <f>#REF!/16</f>
        <v>#REF!</v>
      </c>
      <c r="C7" s="6" t="e">
        <f>#REF!/16</f>
        <v>#REF!</v>
      </c>
      <c r="D7" s="6" t="e">
        <f>#REF!/16</f>
        <v>#REF!</v>
      </c>
      <c r="E7" s="6" t="e">
        <f>#REF!/16</f>
        <v>#REF!</v>
      </c>
      <c r="F7" s="6" t="e">
        <f>#REF!/16</f>
        <v>#REF!</v>
      </c>
      <c r="G7" s="6" t="e">
        <f>#REF!/16</f>
        <v>#REF!</v>
      </c>
      <c r="H7" s="6" t="e">
        <f>#REF!/16</f>
        <v>#REF!</v>
      </c>
      <c r="I7" s="6" t="e">
        <f>#REF!/16</f>
        <v>#REF!</v>
      </c>
      <c r="J7" s="6" t="e">
        <f>#REF!/16</f>
        <v>#REF!</v>
      </c>
      <c r="K7" s="6" t="e">
        <f>#REF!/16</f>
        <v>#REF!</v>
      </c>
      <c r="L7" s="3" t="e">
        <f>#REF!/16</f>
        <v>#REF!</v>
      </c>
      <c r="M7" s="6" t="e">
        <f>#REF!/16</f>
        <v>#REF!</v>
      </c>
      <c r="N7" s="6" t="e">
        <f>#REF!/16</f>
        <v>#REF!</v>
      </c>
      <c r="O7" s="6" t="e">
        <f>#REF!/16</f>
        <v>#REF!</v>
      </c>
      <c r="P7" s="6" t="e">
        <f>#REF!/16</f>
        <v>#REF!</v>
      </c>
      <c r="Q7" s="6" t="e">
        <f>#REF!/16</f>
        <v>#REF!</v>
      </c>
      <c r="R7" s="6" t="e">
        <f>#REF!/16</f>
        <v>#REF!</v>
      </c>
      <c r="S7" s="6" t="e">
        <f>#REF!/16</f>
        <v>#REF!</v>
      </c>
      <c r="T7" s="6" t="e">
        <f>#REF!/16</f>
        <v>#REF!</v>
      </c>
      <c r="U7" s="6" t="e">
        <f>#REF!/16</f>
        <v>#REF!</v>
      </c>
      <c r="V7" s="6" t="e">
        <f>#REF!/16</f>
        <v>#REF!</v>
      </c>
      <c r="W7" s="3" t="e">
        <f>#REF!/16</f>
        <v>#REF!</v>
      </c>
      <c r="X7" s="6" t="e">
        <f>#REF!/16</f>
        <v>#REF!</v>
      </c>
      <c r="Y7" s="6" t="e">
        <f>#REF!/16</f>
        <v>#REF!</v>
      </c>
      <c r="Z7" s="6" t="e">
        <f>#REF!/16</f>
        <v>#REF!</v>
      </c>
      <c r="AA7" s="6" t="e">
        <f>#REF!/16</f>
        <v>#REF!</v>
      </c>
      <c r="AB7" s="6" t="e">
        <f>#REF!/16</f>
        <v>#REF!</v>
      </c>
      <c r="AC7" s="6" t="e">
        <f>#REF!/16</f>
        <v>#REF!</v>
      </c>
      <c r="AD7" s="6" t="e">
        <f>#REF!/16</f>
        <v>#REF!</v>
      </c>
      <c r="AE7" s="6" t="e">
        <f>#REF!/16</f>
        <v>#REF!</v>
      </c>
      <c r="AF7" s="6" t="e">
        <f>#REF!/16</f>
        <v>#REF!</v>
      </c>
      <c r="AG7" s="1"/>
      <c r="AH7" s="1"/>
      <c r="AI7" s="1"/>
    </row>
    <row r="8" spans="1:35" x14ac:dyDescent="0.25">
      <c r="A8" s="1" t="s">
        <v>6</v>
      </c>
      <c r="B8" s="6" t="e">
        <f>#REF!/22</f>
        <v>#REF!</v>
      </c>
      <c r="C8" s="6" t="e">
        <f>#REF!/22</f>
        <v>#REF!</v>
      </c>
      <c r="D8" s="6" t="e">
        <f>#REF!/22</f>
        <v>#REF!</v>
      </c>
      <c r="E8" s="6" t="e">
        <f>#REF!/22</f>
        <v>#REF!</v>
      </c>
      <c r="F8" s="6" t="e">
        <f>#REF!/22</f>
        <v>#REF!</v>
      </c>
      <c r="G8" s="6" t="e">
        <f>#REF!/22</f>
        <v>#REF!</v>
      </c>
      <c r="H8" s="6" t="e">
        <f>#REF!/22</f>
        <v>#REF!</v>
      </c>
      <c r="I8" s="6" t="e">
        <f>#REF!/22</f>
        <v>#REF!</v>
      </c>
      <c r="J8" s="6" t="e">
        <f>#REF!/22</f>
        <v>#REF!</v>
      </c>
      <c r="K8" s="6" t="e">
        <f>#REF!/22</f>
        <v>#REF!</v>
      </c>
      <c r="L8" s="3" t="e">
        <f>#REF!/18</f>
        <v>#REF!</v>
      </c>
      <c r="M8" s="6" t="e">
        <f>#REF!/18</f>
        <v>#REF!</v>
      </c>
      <c r="N8" s="6" t="e">
        <f>#REF!/18</f>
        <v>#REF!</v>
      </c>
      <c r="O8" s="6" t="e">
        <f>#REF!/18</f>
        <v>#REF!</v>
      </c>
      <c r="P8" s="6" t="e">
        <f>#REF!/18</f>
        <v>#REF!</v>
      </c>
      <c r="Q8" s="6" t="e">
        <f>#REF!/18</f>
        <v>#REF!</v>
      </c>
      <c r="R8" s="6" t="e">
        <f>#REF!/18</f>
        <v>#REF!</v>
      </c>
      <c r="S8" s="6" t="e">
        <f>#REF!/18</f>
        <v>#REF!</v>
      </c>
      <c r="T8" s="6" t="e">
        <f>#REF!/18</f>
        <v>#REF!</v>
      </c>
      <c r="U8" s="6" t="e">
        <f>#REF!/18</f>
        <v>#REF!</v>
      </c>
      <c r="V8" s="6" t="e">
        <f>#REF!/18</f>
        <v>#REF!</v>
      </c>
      <c r="W8" s="3" t="e">
        <f>#REF!/18</f>
        <v>#REF!</v>
      </c>
      <c r="X8" s="6" t="e">
        <f>#REF!/18</f>
        <v>#REF!</v>
      </c>
      <c r="Y8" s="6" t="e">
        <f>#REF!/18</f>
        <v>#REF!</v>
      </c>
      <c r="Z8" s="6" t="e">
        <f>#REF!/18</f>
        <v>#REF!</v>
      </c>
      <c r="AA8" s="6" t="e">
        <f>#REF!/18</f>
        <v>#REF!</v>
      </c>
      <c r="AB8" s="6" t="e">
        <f>#REF!/18</f>
        <v>#REF!</v>
      </c>
      <c r="AC8" s="6" t="e">
        <f>#REF!/18</f>
        <v>#REF!</v>
      </c>
      <c r="AD8" s="6" t="e">
        <f>#REF!/18</f>
        <v>#REF!</v>
      </c>
      <c r="AE8" s="6" t="e">
        <f>#REF!/18</f>
        <v>#REF!</v>
      </c>
      <c r="AF8" s="6" t="e">
        <f>#REF!/18</f>
        <v>#REF!</v>
      </c>
      <c r="AG8" s="1"/>
      <c r="AH8" s="1"/>
      <c r="AI8" s="1"/>
    </row>
    <row r="9" spans="1:35" x14ac:dyDescent="0.25">
      <c r="A9" s="1" t="s">
        <v>7</v>
      </c>
      <c r="B9" s="6" t="e">
        <f>#REF!/22</f>
        <v>#REF!</v>
      </c>
      <c r="C9" s="6" t="e">
        <f>#REF!/22</f>
        <v>#REF!</v>
      </c>
      <c r="D9" s="6" t="e">
        <f>#REF!/22</f>
        <v>#REF!</v>
      </c>
      <c r="E9" s="6" t="e">
        <f>#REF!/22</f>
        <v>#REF!</v>
      </c>
      <c r="F9" s="6" t="e">
        <f>#REF!/22</f>
        <v>#REF!</v>
      </c>
      <c r="G9" s="6" t="e">
        <f>#REF!/22</f>
        <v>#REF!</v>
      </c>
      <c r="H9" s="6" t="e">
        <f>#REF!/22</f>
        <v>#REF!</v>
      </c>
      <c r="I9" s="6" t="e">
        <f>#REF!/22</f>
        <v>#REF!</v>
      </c>
      <c r="J9" s="6" t="e">
        <f>#REF!/22</f>
        <v>#REF!</v>
      </c>
      <c r="K9" s="6" t="e">
        <f>#REF!/22</f>
        <v>#REF!</v>
      </c>
      <c r="L9" s="3" t="e">
        <f>#REF!/18</f>
        <v>#REF!</v>
      </c>
      <c r="M9" s="6" t="e">
        <f>#REF!/18</f>
        <v>#REF!</v>
      </c>
      <c r="N9" s="6" t="e">
        <f>#REF!/18</f>
        <v>#REF!</v>
      </c>
      <c r="O9" s="6" t="e">
        <f>#REF!/18</f>
        <v>#REF!</v>
      </c>
      <c r="P9" s="6" t="e">
        <f>#REF!/18</f>
        <v>#REF!</v>
      </c>
      <c r="Q9" s="6" t="e">
        <f>#REF!/18</f>
        <v>#REF!</v>
      </c>
      <c r="R9" s="6" t="e">
        <f>#REF!/18</f>
        <v>#REF!</v>
      </c>
      <c r="S9" s="6" t="e">
        <f>#REF!/18</f>
        <v>#REF!</v>
      </c>
      <c r="T9" s="6" t="e">
        <f>#REF!/18</f>
        <v>#REF!</v>
      </c>
      <c r="U9" s="6" t="e">
        <f>#REF!/18</f>
        <v>#REF!</v>
      </c>
      <c r="V9" s="6" t="e">
        <f>#REF!/18</f>
        <v>#REF!</v>
      </c>
      <c r="W9" s="3" t="e">
        <f>#REF!/18</f>
        <v>#REF!</v>
      </c>
      <c r="X9" s="6" t="e">
        <f>#REF!/18</f>
        <v>#REF!</v>
      </c>
      <c r="Y9" s="6" t="e">
        <f>#REF!/18</f>
        <v>#REF!</v>
      </c>
      <c r="Z9" s="6" t="e">
        <f>#REF!/18</f>
        <v>#REF!</v>
      </c>
      <c r="AA9" s="6" t="e">
        <f>#REF!/18</f>
        <v>#REF!</v>
      </c>
      <c r="AB9" s="6" t="e">
        <f>#REF!/18</f>
        <v>#REF!</v>
      </c>
      <c r="AC9" s="6" t="e">
        <f>#REF!/18</f>
        <v>#REF!</v>
      </c>
      <c r="AD9" s="6" t="e">
        <f>#REF!/18</f>
        <v>#REF!</v>
      </c>
      <c r="AE9" s="6" t="e">
        <f>#REF!/18</f>
        <v>#REF!</v>
      </c>
      <c r="AF9" s="6" t="e">
        <f>#REF!/18</f>
        <v>#REF!</v>
      </c>
      <c r="AG9" s="1"/>
      <c r="AH9" s="1"/>
      <c r="AI9" s="1"/>
    </row>
    <row r="10" spans="1:35" x14ac:dyDescent="0.25">
      <c r="A10" s="1" t="s">
        <v>8</v>
      </c>
      <c r="B10" s="6" t="e">
        <f>#REF!/22</f>
        <v>#REF!</v>
      </c>
      <c r="C10" s="6" t="e">
        <f>#REF!/22</f>
        <v>#REF!</v>
      </c>
      <c r="D10" s="6" t="e">
        <f>#REF!/22</f>
        <v>#REF!</v>
      </c>
      <c r="E10" s="6" t="e">
        <f>#REF!/22</f>
        <v>#REF!</v>
      </c>
      <c r="F10" s="6" t="e">
        <f>#REF!/22</f>
        <v>#REF!</v>
      </c>
      <c r="G10" s="6" t="e">
        <f>#REF!/22</f>
        <v>#REF!</v>
      </c>
      <c r="H10" s="6" t="e">
        <f>#REF!/22</f>
        <v>#REF!</v>
      </c>
      <c r="I10" s="6" t="e">
        <f>#REF!/22</f>
        <v>#REF!</v>
      </c>
      <c r="J10" s="6" t="e">
        <f>#REF!/22</f>
        <v>#REF!</v>
      </c>
      <c r="K10" s="6" t="e">
        <f>#REF!/22</f>
        <v>#REF!</v>
      </c>
      <c r="L10" s="3" t="e">
        <f>#REF!/18</f>
        <v>#REF!</v>
      </c>
      <c r="M10" s="6" t="e">
        <f>#REF!/18</f>
        <v>#REF!</v>
      </c>
      <c r="N10" s="6" t="e">
        <f>#REF!/18</f>
        <v>#REF!</v>
      </c>
      <c r="O10" s="6" t="e">
        <f>#REF!/18</f>
        <v>#REF!</v>
      </c>
      <c r="P10" s="6" t="e">
        <f>#REF!/18</f>
        <v>#REF!</v>
      </c>
      <c r="Q10" s="6" t="e">
        <f>#REF!/18</f>
        <v>#REF!</v>
      </c>
      <c r="R10" s="6" t="e">
        <f>#REF!/18</f>
        <v>#REF!</v>
      </c>
      <c r="S10" s="6" t="e">
        <f>#REF!/18</f>
        <v>#REF!</v>
      </c>
      <c r="T10" s="6" t="e">
        <f>#REF!/18</f>
        <v>#REF!</v>
      </c>
      <c r="U10" s="6" t="e">
        <f>#REF!/18</f>
        <v>#REF!</v>
      </c>
      <c r="V10" s="6" t="e">
        <f>#REF!/18</f>
        <v>#REF!</v>
      </c>
      <c r="W10" s="3" t="e">
        <f>#REF!/18</f>
        <v>#REF!</v>
      </c>
      <c r="X10" s="6" t="e">
        <f>#REF!/18</f>
        <v>#REF!</v>
      </c>
      <c r="Y10" s="6" t="e">
        <f>#REF!/18</f>
        <v>#REF!</v>
      </c>
      <c r="Z10" s="6" t="e">
        <f>#REF!/18</f>
        <v>#REF!</v>
      </c>
      <c r="AA10" s="6" t="e">
        <f>#REF!/18</f>
        <v>#REF!</v>
      </c>
      <c r="AB10" s="6" t="e">
        <f>#REF!/18</f>
        <v>#REF!</v>
      </c>
      <c r="AC10" s="6" t="e">
        <f>#REF!/18</f>
        <v>#REF!</v>
      </c>
      <c r="AD10" s="6" t="e">
        <f>#REF!/18</f>
        <v>#REF!</v>
      </c>
      <c r="AE10" s="6" t="e">
        <f>#REF!/18</f>
        <v>#REF!</v>
      </c>
      <c r="AF10" s="6" t="e">
        <f>#REF!/18</f>
        <v>#REF!</v>
      </c>
      <c r="AG10" s="1"/>
      <c r="AH10" s="1"/>
      <c r="AI10" s="1"/>
    </row>
    <row r="11" spans="1:35" x14ac:dyDescent="0.25">
      <c r="A11" s="1" t="s">
        <v>18</v>
      </c>
      <c r="B11" s="6" t="e">
        <f>SUM(B4:B10)</f>
        <v>#REF!</v>
      </c>
      <c r="C11" s="6" t="e">
        <f t="shared" ref="C11:K11" si="0">SUM(C4:C10)</f>
        <v>#REF!</v>
      </c>
      <c r="D11" s="6" t="e">
        <f t="shared" si="0"/>
        <v>#REF!</v>
      </c>
      <c r="E11" s="6" t="e">
        <f t="shared" si="0"/>
        <v>#REF!</v>
      </c>
      <c r="F11" s="6" t="e">
        <f t="shared" si="0"/>
        <v>#REF!</v>
      </c>
      <c r="G11" s="6" t="e">
        <f t="shared" si="0"/>
        <v>#REF!</v>
      </c>
      <c r="H11" s="6" t="e">
        <f t="shared" si="0"/>
        <v>#REF!</v>
      </c>
      <c r="I11" s="6" t="e">
        <f t="shared" si="0"/>
        <v>#REF!</v>
      </c>
      <c r="J11" s="6" t="e">
        <f t="shared" si="0"/>
        <v>#REF!</v>
      </c>
      <c r="K11" s="6" t="e">
        <f t="shared" si="0"/>
        <v>#REF!</v>
      </c>
      <c r="L11" s="3" t="e">
        <f t="shared" ref="L11:W11" si="1">SUM(L3:L10)</f>
        <v>#REF!</v>
      </c>
      <c r="M11" s="6" t="e">
        <f>SUM(M4:M10)</f>
        <v>#REF!</v>
      </c>
      <c r="N11" s="6" t="e">
        <f t="shared" ref="N11:V11" si="2">SUM(N4:N10)</f>
        <v>#REF!</v>
      </c>
      <c r="O11" s="6" t="e">
        <f t="shared" si="2"/>
        <v>#REF!</v>
      </c>
      <c r="P11" s="6" t="e">
        <f t="shared" si="2"/>
        <v>#REF!</v>
      </c>
      <c r="Q11" s="6" t="e">
        <f t="shared" si="2"/>
        <v>#REF!</v>
      </c>
      <c r="R11" s="6" t="e">
        <f t="shared" si="2"/>
        <v>#REF!</v>
      </c>
      <c r="S11" s="6" t="e">
        <f t="shared" si="2"/>
        <v>#REF!</v>
      </c>
      <c r="T11" s="6" t="e">
        <f t="shared" si="2"/>
        <v>#REF!</v>
      </c>
      <c r="U11" s="6" t="e">
        <f t="shared" si="2"/>
        <v>#REF!</v>
      </c>
      <c r="V11" s="6" t="e">
        <f t="shared" si="2"/>
        <v>#REF!</v>
      </c>
      <c r="W11" s="3" t="e">
        <f t="shared" si="1"/>
        <v>#REF!</v>
      </c>
      <c r="X11" s="6" t="e">
        <f t="shared" ref="X11:AF11" si="3">SUM(X4:X10)</f>
        <v>#REF!</v>
      </c>
      <c r="Y11" s="6" t="e">
        <f t="shared" si="3"/>
        <v>#REF!</v>
      </c>
      <c r="Z11" s="6" t="e">
        <f t="shared" si="3"/>
        <v>#REF!</v>
      </c>
      <c r="AA11" s="6" t="e">
        <f t="shared" si="3"/>
        <v>#REF!</v>
      </c>
      <c r="AB11" s="6" t="e">
        <f t="shared" si="3"/>
        <v>#REF!</v>
      </c>
      <c r="AC11" s="6" t="e">
        <f t="shared" si="3"/>
        <v>#REF!</v>
      </c>
      <c r="AD11" s="6" t="e">
        <f t="shared" si="3"/>
        <v>#REF!</v>
      </c>
      <c r="AE11" s="6" t="e">
        <f t="shared" si="3"/>
        <v>#REF!</v>
      </c>
      <c r="AF11" s="6" t="e">
        <f t="shared" si="3"/>
        <v>#REF!</v>
      </c>
      <c r="AG11" s="1"/>
      <c r="AH11" s="1"/>
      <c r="AI11" s="1"/>
    </row>
    <row r="12" spans="1:35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M12" s="7"/>
      <c r="N12" s="7"/>
      <c r="O12" s="7"/>
      <c r="P12" s="7"/>
      <c r="Q12" s="7"/>
      <c r="R12" s="7"/>
      <c r="S12" s="7"/>
      <c r="T12" s="7"/>
      <c r="U12" s="7"/>
      <c r="V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5" x14ac:dyDescent="0.25">
      <c r="A13" s="1" t="s">
        <v>19</v>
      </c>
      <c r="B13" s="6" t="e">
        <f>B11/2</f>
        <v>#REF!</v>
      </c>
      <c r="C13" s="6" t="e">
        <f t="shared" ref="C13:K13" si="4">C11/2</f>
        <v>#REF!</v>
      </c>
      <c r="D13" s="6" t="e">
        <f t="shared" si="4"/>
        <v>#REF!</v>
      </c>
      <c r="E13" s="6" t="e">
        <f t="shared" si="4"/>
        <v>#REF!</v>
      </c>
      <c r="F13" s="6" t="e">
        <f t="shared" si="4"/>
        <v>#REF!</v>
      </c>
      <c r="G13" s="6" t="e">
        <f t="shared" si="4"/>
        <v>#REF!</v>
      </c>
      <c r="H13" s="6" t="e">
        <f t="shared" si="4"/>
        <v>#REF!</v>
      </c>
      <c r="I13" s="6" t="e">
        <f t="shared" si="4"/>
        <v>#REF!</v>
      </c>
      <c r="J13" s="6" t="e">
        <f t="shared" si="4"/>
        <v>#REF!</v>
      </c>
      <c r="K13" s="6" t="e">
        <f t="shared" si="4"/>
        <v>#REF!</v>
      </c>
      <c r="L13" s="3" t="e">
        <f t="shared" ref="L13:AF13" si="5">L11/2</f>
        <v>#REF!</v>
      </c>
      <c r="M13" s="6" t="e">
        <f t="shared" si="5"/>
        <v>#REF!</v>
      </c>
      <c r="N13" s="6" t="e">
        <f t="shared" si="5"/>
        <v>#REF!</v>
      </c>
      <c r="O13" s="6" t="e">
        <f t="shared" si="5"/>
        <v>#REF!</v>
      </c>
      <c r="P13" s="6" t="e">
        <f t="shared" si="5"/>
        <v>#REF!</v>
      </c>
      <c r="Q13" s="6" t="e">
        <f t="shared" si="5"/>
        <v>#REF!</v>
      </c>
      <c r="R13" s="6" t="e">
        <f t="shared" si="5"/>
        <v>#REF!</v>
      </c>
      <c r="S13" s="6" t="e">
        <f t="shared" si="5"/>
        <v>#REF!</v>
      </c>
      <c r="T13" s="6" t="e">
        <f t="shared" si="5"/>
        <v>#REF!</v>
      </c>
      <c r="U13" s="6" t="e">
        <f t="shared" si="5"/>
        <v>#REF!</v>
      </c>
      <c r="V13" s="6" t="e">
        <f t="shared" si="5"/>
        <v>#REF!</v>
      </c>
      <c r="W13" s="3" t="e">
        <f t="shared" si="5"/>
        <v>#REF!</v>
      </c>
      <c r="X13" s="6" t="e">
        <f t="shared" si="5"/>
        <v>#REF!</v>
      </c>
      <c r="Y13" s="6" t="e">
        <f t="shared" si="5"/>
        <v>#REF!</v>
      </c>
      <c r="Z13" s="6" t="e">
        <f t="shared" si="5"/>
        <v>#REF!</v>
      </c>
      <c r="AA13" s="6" t="e">
        <f t="shared" si="5"/>
        <v>#REF!</v>
      </c>
      <c r="AB13" s="6" t="e">
        <f t="shared" si="5"/>
        <v>#REF!</v>
      </c>
      <c r="AC13" s="6" t="e">
        <f t="shared" si="5"/>
        <v>#REF!</v>
      </c>
      <c r="AD13" s="6" t="e">
        <f t="shared" si="5"/>
        <v>#REF!</v>
      </c>
      <c r="AE13" s="6" t="e">
        <f t="shared" si="5"/>
        <v>#REF!</v>
      </c>
      <c r="AF13" s="6" t="e">
        <f t="shared" si="5"/>
        <v>#REF!</v>
      </c>
      <c r="AG13">
        <v>652.5</v>
      </c>
    </row>
    <row r="16" spans="1:35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</row>
    <row r="19" spans="1:34" x14ac:dyDescent="0.25">
      <c r="A19" s="7" t="s">
        <v>20</v>
      </c>
    </row>
    <row r="20" spans="1:34" x14ac:dyDescent="0.25">
      <c r="A20" s="2" t="s">
        <v>17</v>
      </c>
      <c r="B20" s="1">
        <v>1</v>
      </c>
      <c r="C20" s="1">
        <v>2</v>
      </c>
      <c r="D20" s="1">
        <v>3</v>
      </c>
      <c r="E20" s="1">
        <v>4</v>
      </c>
      <c r="F20" s="1">
        <v>5</v>
      </c>
      <c r="G20" s="1">
        <v>6</v>
      </c>
      <c r="H20" s="1">
        <v>7</v>
      </c>
      <c r="I20" s="1">
        <v>8</v>
      </c>
      <c r="J20" s="8">
        <v>9</v>
      </c>
      <c r="K20" s="1">
        <v>10</v>
      </c>
      <c r="L20" s="1"/>
      <c r="M20" s="1">
        <v>11</v>
      </c>
      <c r="N20" s="1">
        <v>12</v>
      </c>
      <c r="O20" s="1">
        <v>13</v>
      </c>
      <c r="P20" s="1">
        <v>14</v>
      </c>
      <c r="Q20" s="1">
        <v>15</v>
      </c>
      <c r="R20" s="1">
        <v>16</v>
      </c>
      <c r="S20" s="1">
        <v>17</v>
      </c>
      <c r="T20" s="1">
        <v>18</v>
      </c>
      <c r="U20" s="1">
        <v>19</v>
      </c>
      <c r="V20" s="1">
        <v>20</v>
      </c>
      <c r="W20" s="1"/>
      <c r="X20" s="1">
        <v>21</v>
      </c>
      <c r="Y20" s="1">
        <v>22</v>
      </c>
      <c r="Z20" s="1">
        <v>23</v>
      </c>
      <c r="AA20" s="1">
        <v>24</v>
      </c>
      <c r="AB20" s="1">
        <v>25</v>
      </c>
      <c r="AC20" s="1">
        <v>26</v>
      </c>
      <c r="AD20" s="1">
        <v>27</v>
      </c>
      <c r="AE20" s="1">
        <v>28</v>
      </c>
      <c r="AF20" s="1">
        <v>29</v>
      </c>
    </row>
    <row r="21" spans="1:34" x14ac:dyDescent="0.25">
      <c r="A21" s="1" t="s">
        <v>0</v>
      </c>
      <c r="B21" s="1"/>
      <c r="C21" s="1"/>
      <c r="D21" s="1"/>
      <c r="E21" s="1"/>
      <c r="F21" s="1"/>
      <c r="G21" s="1"/>
      <c r="H21" s="1"/>
      <c r="I21" s="1"/>
      <c r="J21" s="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4" x14ac:dyDescent="0.25">
      <c r="A22" s="1" t="s">
        <v>2</v>
      </c>
      <c r="B22" s="1">
        <v>135</v>
      </c>
      <c r="C22" s="1"/>
      <c r="D22" s="1"/>
      <c r="E22" s="1"/>
      <c r="F22" s="1"/>
      <c r="G22" s="1">
        <v>81</v>
      </c>
      <c r="H22" s="1"/>
      <c r="I22" s="1"/>
      <c r="J22" s="8"/>
      <c r="K22" s="1">
        <v>81</v>
      </c>
      <c r="L22" s="1">
        <f>SUM(B22:K22)</f>
        <v>297</v>
      </c>
      <c r="M22" s="1"/>
      <c r="N22" s="1"/>
      <c r="O22" s="1"/>
      <c r="P22" s="1">
        <v>81</v>
      </c>
      <c r="Q22" s="1"/>
      <c r="R22" s="1"/>
      <c r="S22" s="1"/>
      <c r="T22" s="1"/>
      <c r="U22" s="1">
        <v>81</v>
      </c>
      <c r="V22" s="1"/>
      <c r="W22" s="1">
        <f>SUM(M22:V22)</f>
        <v>162</v>
      </c>
      <c r="X22" s="1"/>
      <c r="Y22" s="1"/>
      <c r="Z22" s="1">
        <v>81</v>
      </c>
      <c r="AA22" s="1"/>
      <c r="AB22" s="1"/>
      <c r="AC22" s="1"/>
      <c r="AD22" s="1"/>
      <c r="AE22" s="1"/>
      <c r="AF22" s="1"/>
      <c r="AG22" s="1">
        <f>SUM(X22:AF22)</f>
        <v>81</v>
      </c>
      <c r="AH22">
        <f>AG22+W22+L22</f>
        <v>540</v>
      </c>
    </row>
    <row r="23" spans="1:34" x14ac:dyDescent="0.25">
      <c r="A23" s="1" t="s">
        <v>3</v>
      </c>
      <c r="B23" s="1"/>
      <c r="C23" s="1"/>
      <c r="D23" s="1"/>
      <c r="E23" s="1"/>
      <c r="F23" s="1">
        <v>81</v>
      </c>
      <c r="G23" s="1"/>
      <c r="H23" s="1"/>
      <c r="I23" s="1"/>
      <c r="J23" s="8">
        <v>81</v>
      </c>
      <c r="K23" s="1"/>
      <c r="L23" s="1">
        <f t="shared" ref="L23:L28" si="6">SUM(B23:K23)</f>
        <v>162</v>
      </c>
      <c r="M23" s="1"/>
      <c r="N23" s="1"/>
      <c r="O23" s="1">
        <v>81</v>
      </c>
      <c r="P23" s="1"/>
      <c r="Q23" s="1"/>
      <c r="R23" s="1">
        <v>108</v>
      </c>
      <c r="S23" s="1"/>
      <c r="T23" s="1"/>
      <c r="U23" s="1"/>
      <c r="V23" s="1">
        <v>54</v>
      </c>
      <c r="W23" s="1">
        <f t="shared" ref="W23:W28" si="7">SUM(M23:V23)</f>
        <v>243</v>
      </c>
      <c r="X23" s="1"/>
      <c r="Y23" s="1"/>
      <c r="Z23" s="1"/>
      <c r="AA23" s="1">
        <v>135</v>
      </c>
      <c r="AB23" s="1"/>
      <c r="AC23" s="1"/>
      <c r="AD23" s="1">
        <v>135</v>
      </c>
      <c r="AE23" s="1"/>
      <c r="AF23" s="1"/>
      <c r="AG23" s="1">
        <f t="shared" ref="AG23:AG28" si="8">SUM(X23:AF23)</f>
        <v>270</v>
      </c>
      <c r="AH23">
        <f t="shared" ref="AH23:AH28" si="9">AG23+W23+L23</f>
        <v>675</v>
      </c>
    </row>
    <row r="24" spans="1:34" x14ac:dyDescent="0.25">
      <c r="A24" s="1" t="s">
        <v>4</v>
      </c>
      <c r="B24" s="1"/>
      <c r="C24" s="1"/>
      <c r="D24" s="1">
        <v>135</v>
      </c>
      <c r="E24" s="1"/>
      <c r="F24" s="1"/>
      <c r="G24" s="1"/>
      <c r="H24" s="1"/>
      <c r="I24" s="1">
        <v>135</v>
      </c>
      <c r="J24" s="8"/>
      <c r="K24" s="1"/>
      <c r="L24" s="1">
        <f t="shared" si="6"/>
        <v>270</v>
      </c>
      <c r="M24" s="1"/>
      <c r="N24" s="1">
        <v>108</v>
      </c>
      <c r="O24" s="1"/>
      <c r="P24" s="1"/>
      <c r="Q24" s="1"/>
      <c r="R24" s="1">
        <v>81</v>
      </c>
      <c r="S24" s="1"/>
      <c r="T24" s="1"/>
      <c r="U24" s="1"/>
      <c r="V24" s="1">
        <v>54</v>
      </c>
      <c r="W24" s="1">
        <f t="shared" si="7"/>
        <v>243</v>
      </c>
      <c r="X24" s="1"/>
      <c r="Y24" s="1"/>
      <c r="Z24" s="1"/>
      <c r="AA24" s="1">
        <v>135</v>
      </c>
      <c r="AB24" s="1"/>
      <c r="AC24" s="1"/>
      <c r="AD24" s="1">
        <v>135</v>
      </c>
      <c r="AE24" s="1"/>
      <c r="AF24" s="1"/>
      <c r="AG24" s="1">
        <f t="shared" si="8"/>
        <v>270</v>
      </c>
      <c r="AH24">
        <f t="shared" si="9"/>
        <v>783</v>
      </c>
    </row>
    <row r="25" spans="1:34" x14ac:dyDescent="0.25">
      <c r="A25" s="1" t="s">
        <v>5</v>
      </c>
      <c r="B25" s="1"/>
      <c r="C25" s="1">
        <v>135</v>
      </c>
      <c r="D25" s="1"/>
      <c r="E25" s="1"/>
      <c r="F25" s="1"/>
      <c r="G25" s="1">
        <v>135</v>
      </c>
      <c r="H25" s="1"/>
      <c r="I25" s="1"/>
      <c r="J25" s="8"/>
      <c r="K25" s="1">
        <v>135</v>
      </c>
      <c r="L25" s="1">
        <f t="shared" si="6"/>
        <v>405</v>
      </c>
      <c r="M25" s="1"/>
      <c r="N25" s="1"/>
      <c r="O25" s="1"/>
      <c r="P25" s="1">
        <v>108</v>
      </c>
      <c r="Q25" s="1"/>
      <c r="R25" s="1"/>
      <c r="S25" s="1">
        <v>135</v>
      </c>
      <c r="T25" s="1"/>
      <c r="U25" s="1"/>
      <c r="V25" s="1">
        <v>81</v>
      </c>
      <c r="W25" s="1">
        <f t="shared" si="7"/>
        <v>324</v>
      </c>
      <c r="X25" s="1"/>
      <c r="Y25" s="1">
        <v>135</v>
      </c>
      <c r="Z25" s="1"/>
      <c r="AA25" s="1"/>
      <c r="AB25" s="1"/>
      <c r="AC25" s="1">
        <v>54</v>
      </c>
      <c r="AD25" s="1"/>
      <c r="AE25" s="1"/>
      <c r="AF25" s="1">
        <v>54</v>
      </c>
      <c r="AG25" s="1">
        <f t="shared" si="8"/>
        <v>243</v>
      </c>
      <c r="AH25">
        <f t="shared" si="9"/>
        <v>972</v>
      </c>
    </row>
    <row r="26" spans="1:34" x14ac:dyDescent="0.25">
      <c r="A26" s="1" t="s">
        <v>6</v>
      </c>
      <c r="B26" s="1">
        <v>135</v>
      </c>
      <c r="C26" s="1"/>
      <c r="D26" s="1"/>
      <c r="E26" s="1"/>
      <c r="F26" s="1">
        <v>135</v>
      </c>
      <c r="G26" s="1"/>
      <c r="H26" s="1">
        <v>135</v>
      </c>
      <c r="I26" s="1"/>
      <c r="J26" s="8">
        <v>135</v>
      </c>
      <c r="K26" s="1"/>
      <c r="L26" s="1">
        <f t="shared" si="6"/>
        <v>540</v>
      </c>
      <c r="M26" s="1"/>
      <c r="N26" s="1"/>
      <c r="O26" s="1">
        <v>108</v>
      </c>
      <c r="P26" s="1"/>
      <c r="Q26" s="1">
        <v>135</v>
      </c>
      <c r="R26" s="1"/>
      <c r="S26" s="1">
        <v>135</v>
      </c>
      <c r="T26" s="1"/>
      <c r="U26" s="1"/>
      <c r="V26" s="1">
        <v>81</v>
      </c>
      <c r="W26" s="1">
        <f t="shared" si="7"/>
        <v>459</v>
      </c>
      <c r="X26" s="1">
        <v>135</v>
      </c>
      <c r="Y26" s="1"/>
      <c r="Z26" s="1">
        <v>135</v>
      </c>
      <c r="AA26" s="1"/>
      <c r="AB26" s="1"/>
      <c r="AC26" s="1">
        <v>81</v>
      </c>
      <c r="AD26" s="1"/>
      <c r="AE26" s="1"/>
      <c r="AF26" s="1"/>
      <c r="AG26" s="1">
        <f t="shared" si="8"/>
        <v>351</v>
      </c>
      <c r="AH26">
        <f t="shared" si="9"/>
        <v>1350</v>
      </c>
    </row>
    <row r="27" spans="1:34" x14ac:dyDescent="0.25">
      <c r="A27" s="1" t="s">
        <v>7</v>
      </c>
      <c r="B27" s="1"/>
      <c r="C27" s="1"/>
      <c r="D27" s="1"/>
      <c r="E27" s="1"/>
      <c r="F27" s="1">
        <v>54</v>
      </c>
      <c r="G27" s="1"/>
      <c r="H27" s="1"/>
      <c r="I27" s="1"/>
      <c r="J27" s="8">
        <v>54</v>
      </c>
      <c r="K27" s="1"/>
      <c r="L27" s="1">
        <f t="shared" si="6"/>
        <v>108</v>
      </c>
      <c r="M27" s="1"/>
      <c r="N27" s="1"/>
      <c r="O27" s="1"/>
      <c r="P27" s="1">
        <v>81</v>
      </c>
      <c r="Q27" s="1"/>
      <c r="R27" s="1"/>
      <c r="S27" s="1"/>
      <c r="T27" s="1"/>
      <c r="U27" s="1">
        <v>81</v>
      </c>
      <c r="V27" s="1"/>
      <c r="W27" s="1">
        <f t="shared" si="7"/>
        <v>162</v>
      </c>
      <c r="X27" s="1"/>
      <c r="Y27" s="1"/>
      <c r="Z27" s="1">
        <v>54</v>
      </c>
      <c r="AA27" s="1"/>
      <c r="AB27" s="1"/>
      <c r="AC27" s="1"/>
      <c r="AD27" s="1"/>
      <c r="AE27" s="1">
        <v>81</v>
      </c>
      <c r="AF27" s="1">
        <v>189</v>
      </c>
      <c r="AG27" s="1">
        <f t="shared" si="8"/>
        <v>324</v>
      </c>
      <c r="AH27">
        <f t="shared" si="9"/>
        <v>594</v>
      </c>
    </row>
    <row r="28" spans="1:34" x14ac:dyDescent="0.25">
      <c r="A28" s="1" t="s">
        <v>8</v>
      </c>
      <c r="B28" s="1"/>
      <c r="C28" s="1"/>
      <c r="D28" s="1">
        <v>135</v>
      </c>
      <c r="E28" s="1"/>
      <c r="F28" s="1"/>
      <c r="G28" s="1"/>
      <c r="H28" s="1">
        <v>135</v>
      </c>
      <c r="I28" s="1"/>
      <c r="J28" s="8"/>
      <c r="K28" s="1"/>
      <c r="L28" s="1">
        <f t="shared" si="6"/>
        <v>270</v>
      </c>
      <c r="M28" s="1"/>
      <c r="N28" s="1"/>
      <c r="O28" s="1">
        <v>81</v>
      </c>
      <c r="P28" s="1"/>
      <c r="Q28" s="1"/>
      <c r="R28" s="1">
        <v>81</v>
      </c>
      <c r="S28" s="1"/>
      <c r="T28" s="1"/>
      <c r="U28" s="1"/>
      <c r="V28" s="1"/>
      <c r="W28" s="1">
        <f t="shared" si="7"/>
        <v>162</v>
      </c>
      <c r="X28" s="1">
        <v>135</v>
      </c>
      <c r="Y28" s="1"/>
      <c r="Z28" s="1"/>
      <c r="AA28" s="1"/>
      <c r="AB28" s="1"/>
      <c r="AC28" s="1"/>
      <c r="AD28" s="1"/>
      <c r="AE28" s="1">
        <v>189</v>
      </c>
      <c r="AF28" s="1"/>
      <c r="AG28" s="1">
        <f t="shared" si="8"/>
        <v>324</v>
      </c>
      <c r="AH28">
        <f t="shared" si="9"/>
        <v>756</v>
      </c>
    </row>
    <row r="29" spans="1:34" x14ac:dyDescent="0.25">
      <c r="A29" s="1" t="s">
        <v>18</v>
      </c>
      <c r="B29" s="1">
        <f>SUM(B22:B28)</f>
        <v>270</v>
      </c>
      <c r="C29" s="1">
        <f t="shared" ref="C29:AF29" si="10">SUM(C22:C28)</f>
        <v>135</v>
      </c>
      <c r="D29" s="1">
        <f t="shared" si="10"/>
        <v>270</v>
      </c>
      <c r="E29" s="1">
        <f t="shared" si="10"/>
        <v>0</v>
      </c>
      <c r="F29" s="1">
        <f t="shared" si="10"/>
        <v>270</v>
      </c>
      <c r="G29" s="1">
        <f t="shared" si="10"/>
        <v>216</v>
      </c>
      <c r="H29" s="1">
        <f t="shared" si="10"/>
        <v>270</v>
      </c>
      <c r="I29" s="1">
        <f t="shared" si="10"/>
        <v>135</v>
      </c>
      <c r="J29" s="1">
        <f t="shared" si="10"/>
        <v>270</v>
      </c>
      <c r="K29" s="1">
        <f t="shared" si="10"/>
        <v>216</v>
      </c>
      <c r="L29" s="1">
        <f t="shared" si="10"/>
        <v>2052</v>
      </c>
      <c r="M29" s="1">
        <f t="shared" si="10"/>
        <v>0</v>
      </c>
      <c r="N29" s="1">
        <f t="shared" si="10"/>
        <v>108</v>
      </c>
      <c r="O29" s="1">
        <f t="shared" si="10"/>
        <v>270</v>
      </c>
      <c r="P29" s="1">
        <f t="shared" si="10"/>
        <v>270</v>
      </c>
      <c r="Q29" s="1">
        <f t="shared" si="10"/>
        <v>135</v>
      </c>
      <c r="R29" s="1">
        <f t="shared" si="10"/>
        <v>270</v>
      </c>
      <c r="S29" s="1">
        <f t="shared" si="10"/>
        <v>270</v>
      </c>
      <c r="T29" s="1">
        <f t="shared" si="10"/>
        <v>0</v>
      </c>
      <c r="U29" s="1">
        <f t="shared" si="10"/>
        <v>162</v>
      </c>
      <c r="V29" s="1">
        <f t="shared" si="10"/>
        <v>270</v>
      </c>
      <c r="W29" s="1">
        <f t="shared" si="10"/>
        <v>1755</v>
      </c>
      <c r="X29" s="1">
        <f t="shared" si="10"/>
        <v>270</v>
      </c>
      <c r="Y29" s="1">
        <f t="shared" si="10"/>
        <v>135</v>
      </c>
      <c r="Z29" s="1">
        <f t="shared" si="10"/>
        <v>270</v>
      </c>
      <c r="AA29" s="1">
        <f t="shared" si="10"/>
        <v>270</v>
      </c>
      <c r="AB29" s="1">
        <f t="shared" si="10"/>
        <v>0</v>
      </c>
      <c r="AC29" s="1">
        <f t="shared" si="10"/>
        <v>135</v>
      </c>
      <c r="AD29" s="1">
        <f t="shared" si="10"/>
        <v>270</v>
      </c>
      <c r="AE29" s="1">
        <f t="shared" si="10"/>
        <v>270</v>
      </c>
      <c r="AF29" s="1">
        <f t="shared" si="10"/>
        <v>243</v>
      </c>
      <c r="AG29" s="1">
        <f t="shared" ref="AG29" si="11">SUM(AG22:AG28)</f>
        <v>1863</v>
      </c>
      <c r="AH29" s="1">
        <f>SUM(AH22:AH28)</f>
        <v>5670</v>
      </c>
    </row>
    <row r="30" spans="1:34" x14ac:dyDescent="0.25"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CBF7E-6BC8-4F4F-8999-DEC92D1F6BE3}">
  <dimension ref="A1:O52"/>
  <sheetViews>
    <sheetView topLeftCell="A13" workbookViewId="0">
      <selection activeCell="H36" sqref="H36"/>
    </sheetView>
  </sheetViews>
  <sheetFormatPr defaultRowHeight="13.2" x14ac:dyDescent="0.25"/>
  <cols>
    <col min="1" max="1" width="13.109375" style="71" customWidth="1"/>
    <col min="2" max="3" width="8.88671875" style="71"/>
    <col min="4" max="4" width="9.109375" style="71" customWidth="1"/>
    <col min="5" max="7" width="8.88671875" style="71"/>
    <col min="8" max="8" width="4.33203125" style="71" customWidth="1"/>
    <col min="9" max="9" width="12.109375" style="71" customWidth="1"/>
    <col min="10" max="16384" width="8.88671875" style="71"/>
  </cols>
  <sheetData>
    <row r="1" spans="1:7" ht="13.8" thickBot="1" x14ac:dyDescent="0.3"/>
    <row r="2" spans="1:7" x14ac:dyDescent="0.25">
      <c r="A2" s="85" t="s">
        <v>114</v>
      </c>
      <c r="B2" s="86"/>
      <c r="C2" s="86"/>
      <c r="D2" s="86"/>
      <c r="E2" s="86"/>
      <c r="F2" s="86"/>
      <c r="G2" s="87"/>
    </row>
    <row r="3" spans="1:7" x14ac:dyDescent="0.25">
      <c r="A3" s="88"/>
      <c r="B3" s="82"/>
      <c r="C3" s="82"/>
      <c r="D3" s="89"/>
      <c r="E3" s="82"/>
      <c r="F3" s="82"/>
      <c r="G3" s="90"/>
    </row>
    <row r="4" spans="1:7" x14ac:dyDescent="0.25">
      <c r="A4" s="91" t="s">
        <v>2</v>
      </c>
      <c r="B4" s="82"/>
      <c r="C4" s="82"/>
      <c r="D4" s="89" t="s">
        <v>112</v>
      </c>
      <c r="E4" s="82"/>
      <c r="F4" s="82"/>
      <c r="G4" s="90"/>
    </row>
    <row r="5" spans="1:7" x14ac:dyDescent="0.25">
      <c r="A5" s="91" t="s">
        <v>3</v>
      </c>
      <c r="B5" s="82"/>
      <c r="C5" s="82"/>
      <c r="D5" s="89" t="s">
        <v>113</v>
      </c>
      <c r="E5" s="82"/>
      <c r="F5" s="82"/>
      <c r="G5" s="90"/>
    </row>
    <row r="6" spans="1:7" x14ac:dyDescent="0.25">
      <c r="A6" s="91" t="s">
        <v>71</v>
      </c>
      <c r="B6" s="82"/>
      <c r="C6" s="82"/>
      <c r="D6" s="89" t="s">
        <v>101</v>
      </c>
      <c r="E6" s="82"/>
      <c r="F6" s="82"/>
      <c r="G6" s="90"/>
    </row>
    <row r="7" spans="1:7" x14ac:dyDescent="0.25">
      <c r="A7" s="91" t="s">
        <v>72</v>
      </c>
      <c r="B7" s="82"/>
      <c r="C7" s="82"/>
      <c r="D7" s="89" t="s">
        <v>100</v>
      </c>
      <c r="E7" s="82"/>
      <c r="F7" s="82"/>
      <c r="G7" s="90"/>
    </row>
    <row r="8" spans="1:7" x14ac:dyDescent="0.25">
      <c r="A8" s="91" t="s">
        <v>73</v>
      </c>
      <c r="B8" s="82"/>
      <c r="C8" s="82"/>
      <c r="D8" s="89" t="s">
        <v>102</v>
      </c>
      <c r="E8" s="82"/>
      <c r="F8" s="82"/>
      <c r="G8" s="90"/>
    </row>
    <row r="9" spans="1:7" ht="11.4" customHeight="1" x14ac:dyDescent="0.25">
      <c r="A9" s="88"/>
      <c r="B9" s="82"/>
      <c r="C9" s="82"/>
      <c r="D9" s="89"/>
      <c r="E9" s="82"/>
      <c r="F9" s="82"/>
      <c r="G9" s="90"/>
    </row>
    <row r="10" spans="1:7" ht="11.4" customHeight="1" x14ac:dyDescent="0.25">
      <c r="A10" s="92" t="s">
        <v>115</v>
      </c>
      <c r="B10" s="82"/>
      <c r="C10" s="82"/>
      <c r="D10" s="89"/>
      <c r="E10" s="82"/>
      <c r="F10" s="82"/>
      <c r="G10" s="90"/>
    </row>
    <row r="11" spans="1:7" ht="11.4" customHeight="1" x14ac:dyDescent="0.25">
      <c r="A11" s="88"/>
      <c r="B11" s="82"/>
      <c r="C11" s="82"/>
      <c r="D11" s="89"/>
      <c r="E11" s="82"/>
      <c r="F11" s="82"/>
      <c r="G11" s="90"/>
    </row>
    <row r="12" spans="1:7" ht="11.4" customHeight="1" x14ac:dyDescent="0.25">
      <c r="A12" s="91" t="s">
        <v>2</v>
      </c>
      <c r="B12" s="82"/>
      <c r="C12" s="82"/>
      <c r="D12" s="82" t="s">
        <v>105</v>
      </c>
      <c r="E12" s="82"/>
      <c r="F12" s="82"/>
      <c r="G12" s="90"/>
    </row>
    <row r="13" spans="1:7" ht="11.4" customHeight="1" x14ac:dyDescent="0.25">
      <c r="A13" s="91" t="s">
        <v>3</v>
      </c>
      <c r="B13" s="82"/>
      <c r="C13" s="82"/>
      <c r="D13" s="82" t="s">
        <v>94</v>
      </c>
      <c r="E13" s="82"/>
      <c r="F13" s="82"/>
      <c r="G13" s="90"/>
    </row>
    <row r="14" spans="1:7" ht="11.4" customHeight="1" x14ac:dyDescent="0.25">
      <c r="A14" s="91" t="s">
        <v>4</v>
      </c>
      <c r="B14" s="82"/>
      <c r="C14" s="82"/>
      <c r="D14" s="82" t="s">
        <v>95</v>
      </c>
      <c r="E14" s="82"/>
      <c r="F14" s="82"/>
      <c r="G14" s="90"/>
    </row>
    <row r="15" spans="1:7" ht="11.4" customHeight="1" x14ac:dyDescent="0.25">
      <c r="A15" s="91" t="s">
        <v>5</v>
      </c>
      <c r="B15" s="82"/>
      <c r="C15" s="82"/>
      <c r="D15" s="82" t="s">
        <v>91</v>
      </c>
      <c r="E15" s="82"/>
      <c r="F15" s="82"/>
      <c r="G15" s="90"/>
    </row>
    <row r="16" spans="1:7" ht="11.4" customHeight="1" x14ac:dyDescent="0.25">
      <c r="A16" s="91" t="s">
        <v>6</v>
      </c>
      <c r="B16" s="82"/>
      <c r="C16" s="82"/>
      <c r="D16" s="82" t="s">
        <v>90</v>
      </c>
      <c r="E16" s="82"/>
      <c r="F16" s="82"/>
      <c r="G16" s="90"/>
    </row>
    <row r="17" spans="1:15" ht="11.4" customHeight="1" x14ac:dyDescent="0.25">
      <c r="A17" s="91" t="s">
        <v>7</v>
      </c>
      <c r="B17" s="82"/>
      <c r="C17" s="82"/>
      <c r="D17" s="82" t="s">
        <v>106</v>
      </c>
      <c r="E17" s="82"/>
      <c r="F17" s="82"/>
      <c r="G17" s="90"/>
    </row>
    <row r="18" spans="1:15" ht="11.4" customHeight="1" thickBot="1" x14ac:dyDescent="0.3">
      <c r="A18" s="93" t="s">
        <v>8</v>
      </c>
      <c r="B18" s="94"/>
      <c r="C18" s="94"/>
      <c r="D18" s="94" t="s">
        <v>89</v>
      </c>
      <c r="E18" s="94"/>
      <c r="F18" s="94"/>
      <c r="G18" s="95"/>
    </row>
    <row r="19" spans="1:15" ht="11.4" customHeight="1" thickBot="1" x14ac:dyDescent="0.3">
      <c r="D19" s="84"/>
    </row>
    <row r="20" spans="1:15" x14ac:dyDescent="0.25">
      <c r="A20" s="96" t="s">
        <v>88</v>
      </c>
      <c r="B20" s="86"/>
      <c r="C20" s="86"/>
      <c r="D20" s="86"/>
      <c r="E20" s="86"/>
      <c r="F20" s="86"/>
      <c r="G20" s="86"/>
      <c r="H20" s="86"/>
      <c r="I20" s="97" t="s">
        <v>92</v>
      </c>
      <c r="J20" s="86"/>
      <c r="K20" s="86"/>
      <c r="L20" s="86"/>
      <c r="M20" s="86"/>
      <c r="N20" s="86"/>
      <c r="O20" s="87"/>
    </row>
    <row r="21" spans="1:15" x14ac:dyDescent="0.25">
      <c r="A21" s="88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90"/>
    </row>
    <row r="22" spans="1:15" s="72" customFormat="1" x14ac:dyDescent="0.25">
      <c r="A22" s="98" t="s">
        <v>99</v>
      </c>
      <c r="B22" s="99" t="s">
        <v>97</v>
      </c>
      <c r="C22" s="99" t="s">
        <v>98</v>
      </c>
      <c r="D22" s="100" t="s">
        <v>96</v>
      </c>
      <c r="E22" s="100"/>
      <c r="F22" s="99" t="s">
        <v>103</v>
      </c>
      <c r="G22" s="99" t="s">
        <v>104</v>
      </c>
      <c r="H22" s="99"/>
      <c r="I22" s="99" t="s">
        <v>99</v>
      </c>
      <c r="J22" s="99" t="s">
        <v>97</v>
      </c>
      <c r="K22" s="99" t="s">
        <v>98</v>
      </c>
      <c r="L22" s="100" t="s">
        <v>96</v>
      </c>
      <c r="M22" s="100"/>
      <c r="N22" s="99" t="s">
        <v>103</v>
      </c>
      <c r="O22" s="101" t="s">
        <v>104</v>
      </c>
    </row>
    <row r="23" spans="1:15" x14ac:dyDescent="0.25">
      <c r="A23" s="88" t="s">
        <v>89</v>
      </c>
      <c r="B23" s="82">
        <v>144</v>
      </c>
      <c r="C23" s="82">
        <v>18</v>
      </c>
      <c r="D23" s="107">
        <f>B23/C23</f>
        <v>8</v>
      </c>
      <c r="E23" s="110">
        <v>0.33333333333333331</v>
      </c>
      <c r="F23" s="102">
        <v>0.625</v>
      </c>
      <c r="G23" s="102">
        <f>F23+E23</f>
        <v>0.95833333333333326</v>
      </c>
      <c r="H23" s="82"/>
      <c r="I23" s="82" t="s">
        <v>93</v>
      </c>
      <c r="J23" s="82">
        <v>60</v>
      </c>
      <c r="K23" s="82">
        <v>10</v>
      </c>
      <c r="L23" s="107">
        <f>J23/K23</f>
        <v>6</v>
      </c>
      <c r="M23" s="110">
        <v>0.25</v>
      </c>
      <c r="N23" s="102">
        <v>0.625</v>
      </c>
      <c r="O23" s="103">
        <f>N23+M23</f>
        <v>0.875</v>
      </c>
    </row>
    <row r="24" spans="1:15" x14ac:dyDescent="0.25">
      <c r="A24" s="88" t="s">
        <v>90</v>
      </c>
      <c r="B24" s="82">
        <v>144</v>
      </c>
      <c r="C24" s="82">
        <v>18</v>
      </c>
      <c r="D24" s="107">
        <f t="shared" ref="D24:D29" si="0">B24/C24</f>
        <v>8</v>
      </c>
      <c r="E24" s="110">
        <v>0.33333333333333331</v>
      </c>
      <c r="F24" s="102">
        <f>G23</f>
        <v>0.95833333333333326</v>
      </c>
      <c r="G24" s="102">
        <f t="shared" ref="G24:G25" si="1">F24+E24</f>
        <v>1.2916666666666665</v>
      </c>
      <c r="H24" s="82"/>
      <c r="I24" s="82" t="s">
        <v>94</v>
      </c>
      <c r="J24" s="82">
        <v>72</v>
      </c>
      <c r="K24" s="82">
        <v>12</v>
      </c>
      <c r="L24" s="107">
        <f t="shared" ref="L24:L28" si="2">J24/K24</f>
        <v>6</v>
      </c>
      <c r="M24" s="110">
        <v>0.25</v>
      </c>
      <c r="N24" s="102">
        <f>O23</f>
        <v>0.875</v>
      </c>
      <c r="O24" s="103">
        <f t="shared" ref="O24:O31" si="3">N24+M24</f>
        <v>1.125</v>
      </c>
    </row>
    <row r="25" spans="1:15" x14ac:dyDescent="0.25">
      <c r="A25" s="88" t="s">
        <v>91</v>
      </c>
      <c r="B25" s="82">
        <v>144</v>
      </c>
      <c r="C25" s="82">
        <v>16</v>
      </c>
      <c r="D25" s="107">
        <f t="shared" si="0"/>
        <v>9</v>
      </c>
      <c r="E25" s="110">
        <v>0.375</v>
      </c>
      <c r="F25" s="102">
        <f>G24</f>
        <v>1.2916666666666665</v>
      </c>
      <c r="G25" s="102">
        <f t="shared" si="1"/>
        <v>1.6666666666666665</v>
      </c>
      <c r="H25" s="82"/>
      <c r="I25" s="82" t="s">
        <v>95</v>
      </c>
      <c r="J25" s="82">
        <v>72</v>
      </c>
      <c r="K25" s="82">
        <v>16</v>
      </c>
      <c r="L25" s="107">
        <f t="shared" si="2"/>
        <v>4.5</v>
      </c>
      <c r="M25" s="110">
        <v>0.20833333333333334</v>
      </c>
      <c r="N25" s="102">
        <f>O24</f>
        <v>1.125</v>
      </c>
      <c r="O25" s="103">
        <f t="shared" si="3"/>
        <v>1.3333333333333333</v>
      </c>
    </row>
    <row r="26" spans="1:15" x14ac:dyDescent="0.25">
      <c r="A26" s="88" t="s">
        <v>105</v>
      </c>
      <c r="B26" s="82">
        <v>72</v>
      </c>
      <c r="C26" s="82">
        <v>10</v>
      </c>
      <c r="D26" s="107">
        <f t="shared" si="0"/>
        <v>7.2</v>
      </c>
      <c r="E26" s="111">
        <v>0.29166666666666669</v>
      </c>
      <c r="F26" s="102">
        <f t="shared" ref="F26:F32" si="4">G25</f>
        <v>1.6666666666666665</v>
      </c>
      <c r="G26" s="102">
        <f t="shared" ref="G26:G31" si="5">F26+E26</f>
        <v>1.9583333333333333</v>
      </c>
      <c r="H26" s="82"/>
      <c r="I26" s="82" t="s">
        <v>101</v>
      </c>
      <c r="J26" s="82">
        <v>144</v>
      </c>
      <c r="K26" s="82">
        <v>20</v>
      </c>
      <c r="L26" s="107">
        <f t="shared" si="2"/>
        <v>7.2</v>
      </c>
      <c r="M26" s="111">
        <v>0.29166666666666669</v>
      </c>
      <c r="N26" s="102">
        <f t="shared" ref="N26:N32" si="6">O25</f>
        <v>1.3333333333333333</v>
      </c>
      <c r="O26" s="103">
        <f t="shared" si="3"/>
        <v>1.625</v>
      </c>
    </row>
    <row r="27" spans="1:15" x14ac:dyDescent="0.25">
      <c r="A27" s="88" t="s">
        <v>94</v>
      </c>
      <c r="B27" s="82">
        <v>144</v>
      </c>
      <c r="C27" s="82">
        <v>12</v>
      </c>
      <c r="D27" s="107">
        <f t="shared" si="0"/>
        <v>12</v>
      </c>
      <c r="E27" s="111">
        <v>0.5</v>
      </c>
      <c r="F27" s="102">
        <f t="shared" si="4"/>
        <v>1.9583333333333333</v>
      </c>
      <c r="G27" s="102">
        <f t="shared" si="5"/>
        <v>2.458333333333333</v>
      </c>
      <c r="H27" s="82"/>
      <c r="I27" s="82" t="s">
        <v>100</v>
      </c>
      <c r="J27" s="82">
        <v>144</v>
      </c>
      <c r="K27" s="82">
        <v>20</v>
      </c>
      <c r="L27" s="107">
        <f t="shared" si="2"/>
        <v>7.2</v>
      </c>
      <c r="M27" s="111">
        <v>0.29166666666666669</v>
      </c>
      <c r="N27" s="102">
        <f t="shared" si="6"/>
        <v>1.625</v>
      </c>
      <c r="O27" s="103">
        <f t="shared" si="3"/>
        <v>1.9166666666666667</v>
      </c>
    </row>
    <row r="28" spans="1:15" x14ac:dyDescent="0.25">
      <c r="A28" s="88" t="s">
        <v>106</v>
      </c>
      <c r="B28" s="82">
        <v>144</v>
      </c>
      <c r="C28" s="82">
        <v>18</v>
      </c>
      <c r="D28" s="107">
        <f t="shared" si="0"/>
        <v>8</v>
      </c>
      <c r="E28" s="111">
        <v>0.33333333333333331</v>
      </c>
      <c r="F28" s="102">
        <f t="shared" si="4"/>
        <v>2.458333333333333</v>
      </c>
      <c r="G28" s="102">
        <f t="shared" si="5"/>
        <v>2.7916666666666665</v>
      </c>
      <c r="H28" s="82"/>
      <c r="I28" s="82" t="s">
        <v>102</v>
      </c>
      <c r="J28" s="82">
        <v>144</v>
      </c>
      <c r="K28" s="82">
        <v>20</v>
      </c>
      <c r="L28" s="107">
        <f t="shared" si="2"/>
        <v>7.2</v>
      </c>
      <c r="M28" s="111">
        <v>0.29166666666666669</v>
      </c>
      <c r="N28" s="102">
        <f t="shared" si="6"/>
        <v>1.9166666666666667</v>
      </c>
      <c r="O28" s="103">
        <f t="shared" si="3"/>
        <v>2.2083333333333335</v>
      </c>
    </row>
    <row r="29" spans="1:15" x14ac:dyDescent="0.25">
      <c r="A29" s="88" t="s">
        <v>90</v>
      </c>
      <c r="B29" s="82">
        <v>144</v>
      </c>
      <c r="C29" s="82">
        <v>18</v>
      </c>
      <c r="D29" s="107">
        <f t="shared" si="0"/>
        <v>8</v>
      </c>
      <c r="E29" s="111">
        <v>0.33333333333333331</v>
      </c>
      <c r="F29" s="102">
        <f t="shared" si="4"/>
        <v>2.7916666666666665</v>
      </c>
      <c r="G29" s="102">
        <f t="shared" si="5"/>
        <v>3.125</v>
      </c>
      <c r="H29" s="82"/>
      <c r="I29" s="82" t="s">
        <v>112</v>
      </c>
      <c r="J29" s="82">
        <v>60</v>
      </c>
      <c r="K29" s="82">
        <v>10</v>
      </c>
      <c r="L29" s="107">
        <f>J29/K29</f>
        <v>6</v>
      </c>
      <c r="M29" s="110">
        <v>0.25</v>
      </c>
      <c r="N29" s="102">
        <f t="shared" si="6"/>
        <v>2.2083333333333335</v>
      </c>
      <c r="O29" s="103">
        <f t="shared" si="3"/>
        <v>2.4583333333333335</v>
      </c>
    </row>
    <row r="30" spans="1:15" x14ac:dyDescent="0.25">
      <c r="A30" s="88" t="s">
        <v>91</v>
      </c>
      <c r="B30" s="82">
        <v>144</v>
      </c>
      <c r="C30" s="82">
        <v>16</v>
      </c>
      <c r="D30" s="107">
        <f t="shared" ref="D30:D32" si="7">B30/C30</f>
        <v>9</v>
      </c>
      <c r="E30" s="110">
        <v>0.375</v>
      </c>
      <c r="F30" s="102">
        <f t="shared" si="4"/>
        <v>3.125</v>
      </c>
      <c r="G30" s="102">
        <f t="shared" si="5"/>
        <v>3.5</v>
      </c>
      <c r="H30" s="82"/>
      <c r="I30" s="82" t="s">
        <v>113</v>
      </c>
      <c r="J30" s="82">
        <v>72</v>
      </c>
      <c r="K30" s="82">
        <v>12</v>
      </c>
      <c r="L30" s="107">
        <f t="shared" ref="L30:L32" si="8">J30/K30</f>
        <v>6</v>
      </c>
      <c r="M30" s="110">
        <v>0.25</v>
      </c>
      <c r="N30" s="102">
        <f t="shared" si="6"/>
        <v>2.4583333333333335</v>
      </c>
      <c r="O30" s="103">
        <f t="shared" si="3"/>
        <v>2.7083333333333335</v>
      </c>
    </row>
    <row r="31" spans="1:15" x14ac:dyDescent="0.25">
      <c r="A31" s="88" t="s">
        <v>105</v>
      </c>
      <c r="B31" s="82">
        <v>72</v>
      </c>
      <c r="C31" s="82">
        <v>10</v>
      </c>
      <c r="D31" s="107">
        <f t="shared" si="7"/>
        <v>7.2</v>
      </c>
      <c r="E31" s="111">
        <v>0.29166666666666669</v>
      </c>
      <c r="F31" s="102">
        <f t="shared" si="4"/>
        <v>3.5</v>
      </c>
      <c r="G31" s="102">
        <f t="shared" si="5"/>
        <v>3.7916666666666665</v>
      </c>
      <c r="H31" s="82"/>
      <c r="I31" s="82" t="s">
        <v>101</v>
      </c>
      <c r="J31" s="82">
        <v>144</v>
      </c>
      <c r="K31" s="82">
        <v>20</v>
      </c>
      <c r="L31" s="107">
        <f t="shared" si="8"/>
        <v>7.2</v>
      </c>
      <c r="M31" s="111">
        <v>0.29166666666666669</v>
      </c>
      <c r="N31" s="102">
        <f t="shared" si="6"/>
        <v>2.7083333333333335</v>
      </c>
      <c r="O31" s="103">
        <f t="shared" si="3"/>
        <v>3</v>
      </c>
    </row>
    <row r="32" spans="1:15" ht="13.8" thickBot="1" x14ac:dyDescent="0.3">
      <c r="A32" s="104" t="s">
        <v>94</v>
      </c>
      <c r="B32" s="94">
        <v>144</v>
      </c>
      <c r="C32" s="94">
        <v>12</v>
      </c>
      <c r="D32" s="108">
        <f t="shared" si="7"/>
        <v>12</v>
      </c>
      <c r="E32" s="112">
        <v>0.5</v>
      </c>
      <c r="F32" s="105">
        <f t="shared" si="4"/>
        <v>3.7916666666666665</v>
      </c>
      <c r="G32" s="105">
        <f t="shared" ref="G32" si="9">F32+E32</f>
        <v>4.2916666666666661</v>
      </c>
      <c r="H32" s="94"/>
      <c r="I32" s="94" t="s">
        <v>100</v>
      </c>
      <c r="J32" s="94">
        <v>144</v>
      </c>
      <c r="K32" s="94">
        <v>20</v>
      </c>
      <c r="L32" s="108">
        <f t="shared" si="8"/>
        <v>7.2</v>
      </c>
      <c r="M32" s="112">
        <v>0.29166666666666669</v>
      </c>
      <c r="N32" s="105">
        <f t="shared" si="6"/>
        <v>3</v>
      </c>
      <c r="O32" s="106">
        <f t="shared" ref="O32" si="10">N32+M32</f>
        <v>3.2916666666666665</v>
      </c>
    </row>
    <row r="35" spans="1:7" ht="39.6" customHeight="1" x14ac:dyDescent="0.25">
      <c r="B35" s="82"/>
      <c r="G35" s="109" t="s">
        <v>116</v>
      </c>
    </row>
    <row r="36" spans="1:7" ht="26.4" customHeight="1" x14ac:dyDescent="0.25">
      <c r="B36" s="82"/>
    </row>
    <row r="37" spans="1:7" ht="26.4" customHeight="1" x14ac:dyDescent="0.25">
      <c r="B37" s="82"/>
    </row>
    <row r="38" spans="1:7" x14ac:dyDescent="0.25">
      <c r="B38" s="82"/>
    </row>
    <row r="39" spans="1:7" ht="39.6" customHeight="1" x14ac:dyDescent="0.25">
      <c r="B39" s="82"/>
    </row>
    <row r="40" spans="1:7" x14ac:dyDescent="0.25">
      <c r="B40" s="82"/>
    </row>
    <row r="41" spans="1:7" ht="39.6" customHeight="1" x14ac:dyDescent="0.25">
      <c r="B41" s="82"/>
    </row>
    <row r="42" spans="1:7" x14ac:dyDescent="0.25">
      <c r="A42" s="81" t="s">
        <v>28</v>
      </c>
      <c r="B42" s="82"/>
    </row>
    <row r="43" spans="1:7" x14ac:dyDescent="0.25">
      <c r="A43" s="83" t="s">
        <v>21</v>
      </c>
      <c r="B43" s="82"/>
    </row>
    <row r="44" spans="1:7" ht="39.6" customHeight="1" x14ac:dyDescent="0.25">
      <c r="B44" s="82"/>
    </row>
    <row r="45" spans="1:7" ht="26.4" customHeight="1" x14ac:dyDescent="0.25">
      <c r="B45" s="82"/>
    </row>
    <row r="46" spans="1:7" ht="26.4" customHeight="1" x14ac:dyDescent="0.25">
      <c r="B46" s="82"/>
    </row>
    <row r="47" spans="1:7" ht="26.4" customHeight="1" x14ac:dyDescent="0.25">
      <c r="B47" s="82"/>
    </row>
    <row r="48" spans="1:7" ht="26.4" customHeight="1" x14ac:dyDescent="0.25">
      <c r="B48" s="82"/>
    </row>
    <row r="49" spans="1:2" ht="26.4" customHeight="1" x14ac:dyDescent="0.25">
      <c r="B49" s="82"/>
    </row>
    <row r="50" spans="1:2" ht="26.4" customHeight="1" x14ac:dyDescent="0.25">
      <c r="B50" s="82"/>
    </row>
    <row r="51" spans="1:2" x14ac:dyDescent="0.25">
      <c r="A51" s="81" t="s">
        <v>29</v>
      </c>
      <c r="B51" s="82"/>
    </row>
    <row r="52" spans="1:2" x14ac:dyDescent="0.25">
      <c r="A52" s="82"/>
      <c r="B52" s="82"/>
    </row>
  </sheetData>
  <mergeCells count="2">
    <mergeCell ref="D22:E22"/>
    <mergeCell ref="L22:M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Y184"/>
  <sheetViews>
    <sheetView tabSelected="1" view="pageBreakPreview" zoomScale="80" zoomScaleNormal="80" zoomScaleSheetLayoutView="80" workbookViewId="0">
      <pane ySplit="3" topLeftCell="A76" activePane="bottomLeft" state="frozen"/>
      <selection pane="bottomLeft" activeCell="G27" sqref="G27"/>
    </sheetView>
  </sheetViews>
  <sheetFormatPr defaultColWidth="10.44140625" defaultRowHeight="13.2" outlineLevelRow="1" x14ac:dyDescent="0.25"/>
  <cols>
    <col min="1" max="1" width="22.6640625" style="17" customWidth="1"/>
    <col min="2" max="5" width="6.6640625" style="13" customWidth="1"/>
    <col min="6" max="24" width="6.6640625" style="9" customWidth="1"/>
    <col min="25" max="16384" width="10.44140625" style="9"/>
  </cols>
  <sheetData>
    <row r="2" spans="1:24" ht="15.6" x14ac:dyDescent="0.3">
      <c r="A2" s="74" t="s">
        <v>107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</row>
    <row r="3" spans="1:24" x14ac:dyDescent="0.25">
      <c r="A3" s="63" t="s">
        <v>77</v>
      </c>
      <c r="B3" s="52">
        <v>7</v>
      </c>
      <c r="C3" s="52">
        <v>8</v>
      </c>
      <c r="D3" s="52">
        <v>9</v>
      </c>
      <c r="E3" s="52">
        <v>10</v>
      </c>
      <c r="F3" s="52">
        <v>11</v>
      </c>
      <c r="G3" s="52">
        <v>12</v>
      </c>
      <c r="H3" s="52">
        <v>13</v>
      </c>
      <c r="I3" s="51">
        <v>14</v>
      </c>
      <c r="J3" s="52">
        <v>15</v>
      </c>
      <c r="K3" s="52">
        <v>16</v>
      </c>
      <c r="L3" s="52">
        <v>17</v>
      </c>
      <c r="M3" s="52">
        <v>18</v>
      </c>
      <c r="N3" s="52">
        <v>19</v>
      </c>
      <c r="O3" s="52">
        <v>20</v>
      </c>
      <c r="P3" s="51">
        <v>21</v>
      </c>
      <c r="Q3" s="52">
        <v>22</v>
      </c>
      <c r="R3" s="52">
        <v>23</v>
      </c>
      <c r="S3" s="52">
        <v>24</v>
      </c>
      <c r="T3" s="52">
        <v>25</v>
      </c>
      <c r="U3" s="52">
        <v>26</v>
      </c>
      <c r="V3" s="52">
        <v>27</v>
      </c>
      <c r="W3" s="51">
        <v>28</v>
      </c>
      <c r="X3" s="52">
        <v>29</v>
      </c>
    </row>
    <row r="4" spans="1:24" x14ac:dyDescent="0.25">
      <c r="A4" s="50" t="s">
        <v>25</v>
      </c>
      <c r="B4" s="61"/>
      <c r="C4" s="62"/>
      <c r="D4" s="62"/>
      <c r="E4" s="62"/>
      <c r="F4" s="62"/>
      <c r="G4" s="62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22"/>
    </row>
    <row r="5" spans="1:24" x14ac:dyDescent="0.25">
      <c r="A5" s="14" t="s">
        <v>2</v>
      </c>
      <c r="B5" s="53">
        <v>54</v>
      </c>
      <c r="C5" s="53"/>
      <c r="D5" s="53">
        <v>81</v>
      </c>
      <c r="E5" s="53"/>
      <c r="F5" s="53"/>
      <c r="G5" s="53"/>
      <c r="H5" s="53"/>
      <c r="I5" s="53">
        <v>81</v>
      </c>
      <c r="J5" s="53"/>
      <c r="K5" s="53"/>
      <c r="L5" s="53"/>
      <c r="M5" s="53"/>
      <c r="N5" s="53">
        <v>81</v>
      </c>
      <c r="O5" s="53"/>
      <c r="P5" s="53"/>
      <c r="Q5" s="53"/>
      <c r="R5" s="53">
        <v>81</v>
      </c>
      <c r="S5" s="53"/>
      <c r="T5" s="53"/>
      <c r="U5" s="53"/>
      <c r="V5" s="53"/>
      <c r="W5" s="53"/>
      <c r="X5" s="53"/>
    </row>
    <row r="6" spans="1:24" x14ac:dyDescent="0.25">
      <c r="A6" s="14" t="s">
        <v>3</v>
      </c>
      <c r="B6" s="15"/>
      <c r="C6" s="15"/>
      <c r="D6" s="15"/>
      <c r="E6" s="15"/>
      <c r="F6" s="15"/>
      <c r="G6" s="15"/>
      <c r="H6" s="15">
        <v>81</v>
      </c>
      <c r="I6" s="15"/>
      <c r="J6" s="15"/>
      <c r="K6" s="15">
        <v>108</v>
      </c>
      <c r="L6" s="15"/>
      <c r="M6" s="15"/>
      <c r="N6" s="15"/>
      <c r="O6" s="15">
        <v>54</v>
      </c>
      <c r="P6" s="15"/>
      <c r="Q6" s="15"/>
      <c r="R6" s="15"/>
      <c r="S6" s="15">
        <v>135</v>
      </c>
      <c r="T6" s="15"/>
      <c r="U6" s="15"/>
      <c r="V6" s="15">
        <v>135</v>
      </c>
      <c r="W6" s="15"/>
      <c r="X6" s="15"/>
    </row>
    <row r="7" spans="1:24" x14ac:dyDescent="0.25">
      <c r="A7" s="14" t="s">
        <v>71</v>
      </c>
      <c r="B7" s="15"/>
      <c r="C7" s="15">
        <v>81</v>
      </c>
      <c r="D7" s="15"/>
      <c r="E7" s="15">
        <v>135</v>
      </c>
      <c r="F7" s="15">
        <v>54</v>
      </c>
      <c r="G7" s="15">
        <v>108</v>
      </c>
      <c r="H7" s="15"/>
      <c r="I7" s="15">
        <v>108</v>
      </c>
      <c r="J7" s="15"/>
      <c r="K7" s="15">
        <v>81</v>
      </c>
      <c r="L7" s="15">
        <v>135</v>
      </c>
      <c r="M7" s="15"/>
      <c r="N7" s="15"/>
      <c r="O7" s="15">
        <v>135</v>
      </c>
      <c r="P7" s="15"/>
      <c r="Q7" s="15">
        <v>135</v>
      </c>
      <c r="R7" s="15"/>
      <c r="S7" s="15">
        <v>135</v>
      </c>
      <c r="T7" s="15"/>
      <c r="U7" s="15">
        <v>54</v>
      </c>
      <c r="V7" s="15">
        <v>135</v>
      </c>
      <c r="W7" s="15"/>
      <c r="X7" s="15">
        <v>54</v>
      </c>
    </row>
    <row r="8" spans="1:24" x14ac:dyDescent="0.25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ht="26.4" x14ac:dyDescent="0.25">
      <c r="A9" s="14" t="s">
        <v>72</v>
      </c>
      <c r="B9" s="15">
        <v>144</v>
      </c>
      <c r="C9" s="15">
        <v>162</v>
      </c>
      <c r="D9" s="15">
        <v>54</v>
      </c>
      <c r="E9" s="15">
        <v>81</v>
      </c>
      <c r="F9" s="15">
        <v>216</v>
      </c>
      <c r="G9" s="15"/>
      <c r="H9" s="15">
        <v>108</v>
      </c>
      <c r="I9" s="15">
        <v>81</v>
      </c>
      <c r="J9" s="15">
        <v>135</v>
      </c>
      <c r="K9" s="15"/>
      <c r="L9" s="15">
        <v>135</v>
      </c>
      <c r="M9" s="15"/>
      <c r="N9" s="15">
        <v>81</v>
      </c>
      <c r="O9" s="15">
        <v>81</v>
      </c>
      <c r="P9" s="15">
        <v>135</v>
      </c>
      <c r="Q9" s="15"/>
      <c r="R9" s="15">
        <v>189</v>
      </c>
      <c r="S9" s="15"/>
      <c r="T9" s="15"/>
      <c r="U9" s="15">
        <v>81</v>
      </c>
      <c r="V9" s="15"/>
      <c r="W9" s="15">
        <v>81</v>
      </c>
      <c r="X9" s="15">
        <v>189</v>
      </c>
    </row>
    <row r="10" spans="1:24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x14ac:dyDescent="0.25">
      <c r="A11" s="14" t="s">
        <v>73</v>
      </c>
      <c r="B11" s="15">
        <v>54</v>
      </c>
      <c r="C11" s="15"/>
      <c r="D11" s="15">
        <v>81</v>
      </c>
      <c r="E11" s="15">
        <v>54</v>
      </c>
      <c r="F11" s="15"/>
      <c r="G11" s="15"/>
      <c r="H11" s="15">
        <v>81</v>
      </c>
      <c r="I11" s="15"/>
      <c r="J11" s="15"/>
      <c r="K11" s="15">
        <v>81</v>
      </c>
      <c r="L11" s="15"/>
      <c r="M11" s="15"/>
      <c r="N11" s="15"/>
      <c r="O11" s="15"/>
      <c r="P11" s="15">
        <v>135</v>
      </c>
      <c r="Q11" s="15"/>
      <c r="R11" s="15"/>
      <c r="S11" s="15"/>
      <c r="T11" s="15"/>
      <c r="U11" s="15"/>
      <c r="V11" s="15"/>
      <c r="W11" s="15">
        <v>189</v>
      </c>
      <c r="X11" s="15"/>
    </row>
    <row r="12" spans="1:24" x14ac:dyDescent="0.25">
      <c r="A12" s="14" t="s">
        <v>28</v>
      </c>
      <c r="B12" s="15">
        <f t="shared" ref="B12:X12" si="0">SUM(B5:B11)</f>
        <v>252</v>
      </c>
      <c r="C12" s="15">
        <f t="shared" si="0"/>
        <v>243</v>
      </c>
      <c r="D12" s="15">
        <f t="shared" si="0"/>
        <v>216</v>
      </c>
      <c r="E12" s="15">
        <f t="shared" si="0"/>
        <v>270</v>
      </c>
      <c r="F12" s="15">
        <f t="shared" si="0"/>
        <v>270</v>
      </c>
      <c r="G12" s="15">
        <f t="shared" si="0"/>
        <v>108</v>
      </c>
      <c r="H12" s="15">
        <f t="shared" si="0"/>
        <v>270</v>
      </c>
      <c r="I12" s="15">
        <f t="shared" si="0"/>
        <v>270</v>
      </c>
      <c r="J12" s="15">
        <f t="shared" si="0"/>
        <v>135</v>
      </c>
      <c r="K12" s="15">
        <f t="shared" si="0"/>
        <v>270</v>
      </c>
      <c r="L12" s="15">
        <f t="shared" si="0"/>
        <v>270</v>
      </c>
      <c r="M12" s="15">
        <f t="shared" si="0"/>
        <v>0</v>
      </c>
      <c r="N12" s="15">
        <f t="shared" si="0"/>
        <v>162</v>
      </c>
      <c r="O12" s="15">
        <f t="shared" si="0"/>
        <v>270</v>
      </c>
      <c r="P12" s="15">
        <f t="shared" si="0"/>
        <v>270</v>
      </c>
      <c r="Q12" s="15">
        <f t="shared" si="0"/>
        <v>135</v>
      </c>
      <c r="R12" s="15">
        <f t="shared" si="0"/>
        <v>270</v>
      </c>
      <c r="S12" s="15">
        <f t="shared" si="0"/>
        <v>270</v>
      </c>
      <c r="T12" s="15">
        <f t="shared" si="0"/>
        <v>0</v>
      </c>
      <c r="U12" s="15">
        <f t="shared" si="0"/>
        <v>135</v>
      </c>
      <c r="V12" s="15">
        <f t="shared" si="0"/>
        <v>270</v>
      </c>
      <c r="W12" s="15">
        <f t="shared" si="0"/>
        <v>270</v>
      </c>
      <c r="X12" s="15">
        <f t="shared" si="0"/>
        <v>243</v>
      </c>
    </row>
    <row r="13" spans="1:24" x14ac:dyDescent="0.25">
      <c r="A13" s="16" t="s">
        <v>21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</row>
    <row r="14" spans="1:24" x14ac:dyDescent="0.25">
      <c r="A14" s="14" t="s">
        <v>2</v>
      </c>
      <c r="B14" s="31">
        <v>23</v>
      </c>
      <c r="C14" s="31">
        <v>69</v>
      </c>
      <c r="D14" s="31">
        <v>46</v>
      </c>
      <c r="E14" s="31">
        <v>23</v>
      </c>
      <c r="F14" s="15">
        <v>23</v>
      </c>
      <c r="G14" s="15">
        <v>69</v>
      </c>
      <c r="H14" s="15">
        <v>23</v>
      </c>
      <c r="I14" s="15">
        <v>23</v>
      </c>
      <c r="J14" s="15">
        <v>69</v>
      </c>
      <c r="K14" s="15">
        <v>23</v>
      </c>
      <c r="L14" s="15">
        <v>20</v>
      </c>
      <c r="M14" s="15">
        <v>20</v>
      </c>
      <c r="N14" s="15">
        <v>114</v>
      </c>
      <c r="O14" s="15"/>
      <c r="P14" s="15"/>
      <c r="Q14" s="15"/>
      <c r="R14" s="15"/>
      <c r="S14" s="15"/>
      <c r="T14" s="15">
        <v>46</v>
      </c>
      <c r="U14" s="15"/>
      <c r="V14" s="15"/>
      <c r="W14" s="15"/>
      <c r="X14" s="15">
        <v>40</v>
      </c>
    </row>
    <row r="15" spans="1:24" x14ac:dyDescent="0.25">
      <c r="A15" s="14" t="s">
        <v>3</v>
      </c>
      <c r="B15" s="31">
        <v>23</v>
      </c>
      <c r="C15" s="31">
        <v>46</v>
      </c>
      <c r="D15" s="31">
        <v>69</v>
      </c>
      <c r="E15" s="31">
        <v>46</v>
      </c>
      <c r="F15" s="15">
        <v>92</v>
      </c>
      <c r="G15" s="15">
        <v>46</v>
      </c>
      <c r="H15" s="15">
        <v>46</v>
      </c>
      <c r="I15" s="15">
        <v>23</v>
      </c>
      <c r="J15" s="15">
        <v>23</v>
      </c>
      <c r="K15" s="15">
        <v>46</v>
      </c>
      <c r="L15" s="15">
        <v>23</v>
      </c>
      <c r="M15" s="15">
        <v>46</v>
      </c>
      <c r="N15" s="15">
        <v>69</v>
      </c>
      <c r="O15" s="15">
        <v>46</v>
      </c>
      <c r="P15" s="15">
        <v>46</v>
      </c>
      <c r="Q15" s="15">
        <v>69</v>
      </c>
      <c r="R15" s="15">
        <v>92</v>
      </c>
      <c r="S15" s="15">
        <v>115</v>
      </c>
      <c r="T15" s="15">
        <v>46</v>
      </c>
      <c r="U15" s="15">
        <v>92</v>
      </c>
      <c r="V15" s="15">
        <v>46</v>
      </c>
      <c r="W15" s="15">
        <v>115</v>
      </c>
      <c r="X15" s="15">
        <v>46</v>
      </c>
    </row>
    <row r="16" spans="1:24" x14ac:dyDescent="0.25">
      <c r="A16" s="14" t="s">
        <v>4</v>
      </c>
      <c r="B16" s="31">
        <v>23</v>
      </c>
      <c r="C16" s="31">
        <v>46</v>
      </c>
      <c r="D16" s="31">
        <v>46</v>
      </c>
      <c r="E16" s="31">
        <v>69</v>
      </c>
      <c r="F16" s="15">
        <v>92</v>
      </c>
      <c r="G16" s="15">
        <v>92</v>
      </c>
      <c r="H16" s="15">
        <v>69</v>
      </c>
      <c r="I16" s="15">
        <v>46</v>
      </c>
      <c r="J16" s="15">
        <v>46</v>
      </c>
      <c r="K16" s="15">
        <v>69</v>
      </c>
      <c r="L16" s="15">
        <v>46</v>
      </c>
      <c r="M16" s="15">
        <v>92</v>
      </c>
      <c r="N16" s="15">
        <v>46</v>
      </c>
      <c r="O16" s="15">
        <v>115</v>
      </c>
      <c r="P16" s="15">
        <v>69</v>
      </c>
      <c r="Q16" s="15">
        <v>69</v>
      </c>
      <c r="R16" s="15">
        <v>92</v>
      </c>
      <c r="S16" s="15">
        <v>23</v>
      </c>
      <c r="T16" s="15">
        <v>92</v>
      </c>
      <c r="U16" s="15">
        <v>46</v>
      </c>
      <c r="V16" s="15">
        <v>46</v>
      </c>
      <c r="W16" s="15">
        <v>46</v>
      </c>
      <c r="X16" s="15">
        <v>46</v>
      </c>
    </row>
    <row r="17" spans="1:24" x14ac:dyDescent="0.25">
      <c r="A17" s="14" t="s">
        <v>5</v>
      </c>
      <c r="B17" s="31">
        <v>146</v>
      </c>
      <c r="C17" s="31">
        <v>126</v>
      </c>
      <c r="D17" s="31">
        <v>126</v>
      </c>
      <c r="E17" s="31">
        <v>126</v>
      </c>
      <c r="F17" s="15">
        <v>86</v>
      </c>
      <c r="G17" s="15"/>
      <c r="H17" s="15">
        <v>23</v>
      </c>
      <c r="I17" s="15">
        <v>46</v>
      </c>
      <c r="J17" s="15">
        <v>46</v>
      </c>
      <c r="K17" s="15">
        <v>92</v>
      </c>
      <c r="L17" s="15">
        <v>138</v>
      </c>
      <c r="M17" s="15">
        <v>115</v>
      </c>
      <c r="N17" s="15">
        <v>92</v>
      </c>
      <c r="O17" s="15">
        <v>92</v>
      </c>
      <c r="P17" s="15">
        <v>69</v>
      </c>
      <c r="Q17" s="15">
        <v>69</v>
      </c>
      <c r="R17" s="15">
        <v>46</v>
      </c>
      <c r="S17" s="15">
        <v>92</v>
      </c>
      <c r="T17" s="15">
        <v>46</v>
      </c>
      <c r="U17" s="15">
        <v>138</v>
      </c>
      <c r="V17" s="15">
        <v>69</v>
      </c>
      <c r="W17" s="15">
        <v>115</v>
      </c>
      <c r="X17" s="15">
        <v>92</v>
      </c>
    </row>
    <row r="18" spans="1:24" x14ac:dyDescent="0.25">
      <c r="A18" s="14" t="s">
        <v>6</v>
      </c>
      <c r="B18" s="31">
        <v>120</v>
      </c>
      <c r="C18" s="31">
        <v>120</v>
      </c>
      <c r="D18" s="31">
        <v>120</v>
      </c>
      <c r="E18" s="31">
        <v>100</v>
      </c>
      <c r="F18" s="15">
        <v>120</v>
      </c>
      <c r="G18" s="15">
        <v>166</v>
      </c>
      <c r="H18" s="15">
        <v>166</v>
      </c>
      <c r="I18" s="15">
        <v>166</v>
      </c>
      <c r="J18" s="15">
        <v>146</v>
      </c>
      <c r="K18" s="15">
        <v>126</v>
      </c>
      <c r="L18" s="15">
        <v>86</v>
      </c>
      <c r="M18" s="15">
        <v>69</v>
      </c>
      <c r="N18" s="15">
        <v>46</v>
      </c>
      <c r="O18" s="15">
        <v>46</v>
      </c>
      <c r="P18" s="15">
        <v>92</v>
      </c>
      <c r="Q18" s="15">
        <v>115</v>
      </c>
      <c r="R18" s="15">
        <v>69</v>
      </c>
      <c r="S18" s="15">
        <v>69</v>
      </c>
      <c r="T18" s="15">
        <v>69</v>
      </c>
      <c r="U18" s="15">
        <v>23</v>
      </c>
      <c r="V18" s="15">
        <v>46</v>
      </c>
      <c r="W18" s="15">
        <v>69</v>
      </c>
      <c r="X18" s="15">
        <v>46</v>
      </c>
    </row>
    <row r="19" spans="1:24" x14ac:dyDescent="0.25">
      <c r="A19" s="14" t="s">
        <v>7</v>
      </c>
      <c r="B19" s="31">
        <v>80</v>
      </c>
      <c r="C19" s="31">
        <v>60</v>
      </c>
      <c r="D19" s="31">
        <v>60</v>
      </c>
      <c r="E19" s="31">
        <v>80</v>
      </c>
      <c r="F19" s="15">
        <v>100</v>
      </c>
      <c r="G19" s="15">
        <v>120</v>
      </c>
      <c r="H19" s="15">
        <v>100</v>
      </c>
      <c r="I19" s="15">
        <v>80</v>
      </c>
      <c r="J19" s="15">
        <v>60</v>
      </c>
      <c r="K19" s="15">
        <v>40</v>
      </c>
      <c r="L19" s="15">
        <v>80</v>
      </c>
      <c r="M19" s="15">
        <v>120</v>
      </c>
      <c r="N19" s="15">
        <v>146</v>
      </c>
      <c r="O19" s="15">
        <v>126</v>
      </c>
      <c r="P19" s="15">
        <v>86</v>
      </c>
      <c r="Q19" s="15">
        <v>46</v>
      </c>
      <c r="R19" s="15">
        <v>23</v>
      </c>
      <c r="S19" s="15">
        <v>69</v>
      </c>
      <c r="T19" s="15">
        <v>92</v>
      </c>
      <c r="U19" s="15">
        <v>92</v>
      </c>
      <c r="V19" s="15">
        <v>92</v>
      </c>
      <c r="W19" s="15">
        <v>92</v>
      </c>
      <c r="X19" s="15">
        <v>69</v>
      </c>
    </row>
    <row r="20" spans="1:24" x14ac:dyDescent="0.25">
      <c r="A20" s="14" t="s">
        <v>8</v>
      </c>
      <c r="B20" s="31">
        <v>103</v>
      </c>
      <c r="C20" s="31">
        <v>100</v>
      </c>
      <c r="D20" s="31">
        <v>120</v>
      </c>
      <c r="E20" s="31">
        <v>100</v>
      </c>
      <c r="F20" s="15">
        <v>100</v>
      </c>
      <c r="G20" s="15">
        <v>100</v>
      </c>
      <c r="H20" s="15">
        <v>100</v>
      </c>
      <c r="I20" s="15">
        <v>100</v>
      </c>
      <c r="J20" s="15">
        <v>100</v>
      </c>
      <c r="K20" s="15">
        <v>120</v>
      </c>
      <c r="L20" s="15">
        <v>100</v>
      </c>
      <c r="M20" s="15">
        <v>60</v>
      </c>
      <c r="N20" s="15">
        <v>60</v>
      </c>
      <c r="O20" s="15">
        <v>60</v>
      </c>
      <c r="P20" s="15">
        <v>80</v>
      </c>
      <c r="Q20" s="15">
        <v>120</v>
      </c>
      <c r="R20" s="15">
        <v>146</v>
      </c>
      <c r="S20" s="15">
        <v>126</v>
      </c>
      <c r="T20" s="15">
        <v>86</v>
      </c>
      <c r="U20" s="15">
        <v>66</v>
      </c>
      <c r="V20" s="15">
        <v>69</v>
      </c>
      <c r="W20" s="15">
        <v>46</v>
      </c>
      <c r="X20" s="15">
        <v>46</v>
      </c>
    </row>
    <row r="21" spans="1:24" x14ac:dyDescent="0.25">
      <c r="A21" s="14" t="s">
        <v>29</v>
      </c>
      <c r="B21" s="15">
        <f t="shared" ref="B21:X21" si="1">SUM(B14:B20)</f>
        <v>518</v>
      </c>
      <c r="C21" s="15">
        <f t="shared" si="1"/>
        <v>567</v>
      </c>
      <c r="D21" s="15">
        <f t="shared" si="1"/>
        <v>587</v>
      </c>
      <c r="E21" s="15">
        <f t="shared" si="1"/>
        <v>544</v>
      </c>
      <c r="F21" s="15">
        <f t="shared" si="1"/>
        <v>613</v>
      </c>
      <c r="G21" s="15">
        <f t="shared" si="1"/>
        <v>593</v>
      </c>
      <c r="H21" s="15">
        <f t="shared" si="1"/>
        <v>527</v>
      </c>
      <c r="I21" s="15">
        <f t="shared" si="1"/>
        <v>484</v>
      </c>
      <c r="J21" s="15">
        <f t="shared" si="1"/>
        <v>490</v>
      </c>
      <c r="K21" s="15">
        <f t="shared" si="1"/>
        <v>516</v>
      </c>
      <c r="L21" s="15">
        <f t="shared" si="1"/>
        <v>493</v>
      </c>
      <c r="M21" s="15">
        <f t="shared" si="1"/>
        <v>522</v>
      </c>
      <c r="N21" s="15">
        <f t="shared" si="1"/>
        <v>573</v>
      </c>
      <c r="O21" s="15">
        <f t="shared" si="1"/>
        <v>485</v>
      </c>
      <c r="P21" s="15">
        <f t="shared" si="1"/>
        <v>442</v>
      </c>
      <c r="Q21" s="15">
        <f t="shared" si="1"/>
        <v>488</v>
      </c>
      <c r="R21" s="15">
        <f t="shared" si="1"/>
        <v>468</v>
      </c>
      <c r="S21" s="15">
        <f t="shared" si="1"/>
        <v>494</v>
      </c>
      <c r="T21" s="15">
        <f t="shared" si="1"/>
        <v>477</v>
      </c>
      <c r="U21" s="15">
        <f t="shared" si="1"/>
        <v>457</v>
      </c>
      <c r="V21" s="15">
        <f t="shared" si="1"/>
        <v>368</v>
      </c>
      <c r="W21" s="15">
        <f t="shared" si="1"/>
        <v>483</v>
      </c>
      <c r="X21" s="15">
        <f t="shared" si="1"/>
        <v>385</v>
      </c>
    </row>
    <row r="23" spans="1:24" x14ac:dyDescent="0.25">
      <c r="A23" s="14" t="s">
        <v>30</v>
      </c>
      <c r="B23" s="18">
        <f t="shared" ref="B23:X23" si="2">B12+B21</f>
        <v>770</v>
      </c>
      <c r="C23" s="18">
        <f t="shared" si="2"/>
        <v>810</v>
      </c>
      <c r="D23" s="18">
        <f t="shared" si="2"/>
        <v>803</v>
      </c>
      <c r="E23" s="18">
        <f t="shared" si="2"/>
        <v>814</v>
      </c>
      <c r="F23" s="18">
        <f t="shared" si="2"/>
        <v>883</v>
      </c>
      <c r="G23" s="18">
        <f t="shared" si="2"/>
        <v>701</v>
      </c>
      <c r="H23" s="18">
        <f t="shared" si="2"/>
        <v>797</v>
      </c>
      <c r="I23" s="18">
        <f t="shared" si="2"/>
        <v>754</v>
      </c>
      <c r="J23" s="18">
        <f t="shared" si="2"/>
        <v>625</v>
      </c>
      <c r="K23" s="18">
        <f t="shared" si="2"/>
        <v>786</v>
      </c>
      <c r="L23" s="18">
        <f t="shared" si="2"/>
        <v>763</v>
      </c>
      <c r="M23" s="18">
        <f t="shared" si="2"/>
        <v>522</v>
      </c>
      <c r="N23" s="18">
        <f t="shared" si="2"/>
        <v>735</v>
      </c>
      <c r="O23" s="18">
        <f t="shared" si="2"/>
        <v>755</v>
      </c>
      <c r="P23" s="18">
        <f t="shared" si="2"/>
        <v>712</v>
      </c>
      <c r="Q23" s="18">
        <f t="shared" si="2"/>
        <v>623</v>
      </c>
      <c r="R23" s="18">
        <f t="shared" si="2"/>
        <v>738</v>
      </c>
      <c r="S23" s="18">
        <f t="shared" si="2"/>
        <v>764</v>
      </c>
      <c r="T23" s="18">
        <f t="shared" si="2"/>
        <v>477</v>
      </c>
      <c r="U23" s="18">
        <f t="shared" si="2"/>
        <v>592</v>
      </c>
      <c r="V23" s="18">
        <f t="shared" si="2"/>
        <v>638</v>
      </c>
      <c r="W23" s="18">
        <f t="shared" si="2"/>
        <v>753</v>
      </c>
      <c r="X23" s="18">
        <f t="shared" si="2"/>
        <v>628</v>
      </c>
    </row>
    <row r="24" spans="1:24" x14ac:dyDescent="0.25">
      <c r="A24" s="25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4" ht="15.6" x14ac:dyDescent="0.3">
      <c r="A25" s="74" t="s">
        <v>76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</row>
    <row r="26" spans="1:24" x14ac:dyDescent="0.25">
      <c r="A26" s="49" t="s">
        <v>77</v>
      </c>
      <c r="B26" s="51">
        <v>7</v>
      </c>
      <c r="C26" s="52">
        <v>8</v>
      </c>
      <c r="D26" s="52">
        <v>9</v>
      </c>
      <c r="E26" s="52">
        <v>10</v>
      </c>
      <c r="F26" s="52">
        <v>11</v>
      </c>
      <c r="G26" s="52">
        <v>12</v>
      </c>
      <c r="H26" s="52">
        <v>13</v>
      </c>
      <c r="I26" s="51" t="s">
        <v>78</v>
      </c>
      <c r="J26" s="52">
        <v>15</v>
      </c>
      <c r="K26" s="52">
        <v>16</v>
      </c>
      <c r="L26" s="52">
        <v>17</v>
      </c>
      <c r="M26" s="52">
        <v>18</v>
      </c>
      <c r="N26" s="52">
        <v>19</v>
      </c>
      <c r="O26" s="52">
        <v>20</v>
      </c>
      <c r="P26" s="51" t="s">
        <v>79</v>
      </c>
      <c r="Q26" s="52">
        <v>22</v>
      </c>
      <c r="R26" s="52">
        <v>23</v>
      </c>
      <c r="S26" s="52">
        <v>24</v>
      </c>
      <c r="T26" s="52">
        <v>25</v>
      </c>
      <c r="U26" s="52">
        <v>26</v>
      </c>
      <c r="V26" s="52">
        <v>27</v>
      </c>
      <c r="W26" s="51" t="s">
        <v>80</v>
      </c>
      <c r="X26" s="52">
        <v>29</v>
      </c>
    </row>
    <row r="27" spans="1:24" x14ac:dyDescent="0.25">
      <c r="A27" s="65" t="s">
        <v>55</v>
      </c>
      <c r="B27" s="11">
        <f t="shared" ref="B27:X27" si="3">SUM(B28:B32)</f>
        <v>144</v>
      </c>
      <c r="C27" s="11">
        <f t="shared" si="3"/>
        <v>288</v>
      </c>
      <c r="D27" s="11">
        <f t="shared" si="3"/>
        <v>432</v>
      </c>
      <c r="E27" s="11">
        <f t="shared" si="3"/>
        <v>288</v>
      </c>
      <c r="F27" s="11">
        <f t="shared" si="3"/>
        <v>144</v>
      </c>
      <c r="G27" s="11">
        <f t="shared" si="3"/>
        <v>144</v>
      </c>
      <c r="H27" s="11">
        <f t="shared" si="3"/>
        <v>360</v>
      </c>
      <c r="I27" s="11">
        <f t="shared" si="3"/>
        <v>0</v>
      </c>
      <c r="J27" s="11">
        <f t="shared" si="3"/>
        <v>288</v>
      </c>
      <c r="K27" s="11">
        <f t="shared" si="3"/>
        <v>360</v>
      </c>
      <c r="L27" s="11">
        <f t="shared" si="3"/>
        <v>0</v>
      </c>
      <c r="M27" s="11">
        <f t="shared" si="3"/>
        <v>288</v>
      </c>
      <c r="N27" s="11">
        <f t="shared" si="3"/>
        <v>432</v>
      </c>
      <c r="O27" s="11">
        <f t="shared" si="3"/>
        <v>144</v>
      </c>
      <c r="P27" s="11">
        <f t="shared" si="3"/>
        <v>144</v>
      </c>
      <c r="Q27" s="11">
        <f t="shared" si="3"/>
        <v>288</v>
      </c>
      <c r="R27" s="11">
        <f t="shared" si="3"/>
        <v>144</v>
      </c>
      <c r="S27" s="11">
        <f t="shared" si="3"/>
        <v>0</v>
      </c>
      <c r="T27" s="11">
        <f t="shared" si="3"/>
        <v>432</v>
      </c>
      <c r="U27" s="11">
        <f t="shared" si="3"/>
        <v>144</v>
      </c>
      <c r="V27" s="11">
        <f t="shared" si="3"/>
        <v>216</v>
      </c>
      <c r="W27" s="11">
        <f t="shared" si="3"/>
        <v>216</v>
      </c>
      <c r="X27" s="11">
        <f t="shared" si="3"/>
        <v>216</v>
      </c>
    </row>
    <row r="28" spans="1:24" x14ac:dyDescent="0.25">
      <c r="A28" s="14" t="s">
        <v>2</v>
      </c>
      <c r="B28" s="53"/>
      <c r="C28" s="53"/>
      <c r="D28" s="53">
        <v>72</v>
      </c>
      <c r="E28" s="53"/>
      <c r="F28" s="53"/>
      <c r="G28" s="53">
        <v>72</v>
      </c>
      <c r="H28" s="54"/>
      <c r="I28" s="54"/>
      <c r="J28" s="53"/>
      <c r="K28" s="53"/>
      <c r="L28" s="53"/>
      <c r="M28" s="53"/>
      <c r="N28" s="53">
        <v>72</v>
      </c>
      <c r="O28" s="53"/>
      <c r="P28" s="55"/>
      <c r="Q28" s="53">
        <v>72</v>
      </c>
      <c r="R28" s="53"/>
      <c r="S28" s="53"/>
      <c r="T28" s="53"/>
      <c r="U28" s="53"/>
      <c r="V28" s="53"/>
      <c r="W28" s="53"/>
      <c r="X28" s="53"/>
    </row>
    <row r="29" spans="1:24" x14ac:dyDescent="0.25">
      <c r="A29" s="14" t="s">
        <v>3</v>
      </c>
      <c r="B29" s="15"/>
      <c r="C29" s="15"/>
      <c r="D29" s="15"/>
      <c r="E29" s="15">
        <v>72</v>
      </c>
      <c r="F29" s="15"/>
      <c r="G29" s="15"/>
      <c r="H29" s="21">
        <v>72</v>
      </c>
      <c r="I29" s="21"/>
      <c r="J29" s="15">
        <v>72</v>
      </c>
      <c r="K29" s="15"/>
      <c r="L29" s="15"/>
      <c r="M29" s="15">
        <v>144</v>
      </c>
      <c r="N29" s="15"/>
      <c r="O29" s="15"/>
      <c r="P29" s="24"/>
      <c r="Q29" s="24"/>
      <c r="R29" s="15"/>
      <c r="S29" s="15"/>
      <c r="T29" s="15">
        <v>144</v>
      </c>
      <c r="U29" s="15"/>
      <c r="V29" s="15"/>
      <c r="W29" s="15">
        <v>144</v>
      </c>
      <c r="X29" s="15"/>
    </row>
    <row r="30" spans="1:24" ht="26.4" x14ac:dyDescent="0.25">
      <c r="A30" s="60" t="s">
        <v>63</v>
      </c>
      <c r="B30" s="15"/>
      <c r="C30" s="15">
        <v>144</v>
      </c>
      <c r="D30" s="15">
        <v>144</v>
      </c>
      <c r="E30" s="15"/>
      <c r="F30" s="15">
        <v>144</v>
      </c>
      <c r="G30" s="15"/>
      <c r="H30" s="15">
        <v>144</v>
      </c>
      <c r="I30" s="15"/>
      <c r="J30" s="15"/>
      <c r="K30" s="15">
        <f>72+144</f>
        <v>216</v>
      </c>
      <c r="L30" s="15"/>
      <c r="M30" s="15"/>
      <c r="N30" s="15">
        <v>144</v>
      </c>
      <c r="O30" s="15"/>
      <c r="P30" s="15">
        <v>144</v>
      </c>
      <c r="Q30" s="15"/>
      <c r="R30" s="15">
        <v>144</v>
      </c>
      <c r="S30" s="15"/>
      <c r="T30" s="15">
        <v>144</v>
      </c>
      <c r="U30" s="15">
        <v>144</v>
      </c>
      <c r="V30" s="15"/>
      <c r="W30" s="15"/>
      <c r="X30" s="15"/>
    </row>
    <row r="31" spans="1:24" ht="26.4" x14ac:dyDescent="0.25">
      <c r="A31" s="60" t="s">
        <v>65</v>
      </c>
      <c r="B31" s="15">
        <v>144</v>
      </c>
      <c r="C31" s="15"/>
      <c r="D31" s="15">
        <f>144+72</f>
        <v>216</v>
      </c>
      <c r="E31" s="15">
        <f>144+72</f>
        <v>216</v>
      </c>
      <c r="F31" s="15"/>
      <c r="G31" s="15"/>
      <c r="H31" s="15">
        <v>144</v>
      </c>
      <c r="I31" s="15"/>
      <c r="J31" s="15">
        <v>144</v>
      </c>
      <c r="K31" s="15">
        <v>144</v>
      </c>
      <c r="L31" s="15"/>
      <c r="M31" s="15">
        <v>144</v>
      </c>
      <c r="N31" s="15">
        <f>72+144</f>
        <v>216</v>
      </c>
      <c r="O31" s="15">
        <v>144</v>
      </c>
      <c r="P31" s="15"/>
      <c r="Q31" s="15">
        <f>144+72</f>
        <v>216</v>
      </c>
      <c r="R31" s="15"/>
      <c r="S31" s="15"/>
      <c r="T31" s="15">
        <v>144</v>
      </c>
      <c r="U31" s="15"/>
      <c r="V31" s="15"/>
      <c r="W31" s="15">
        <v>72</v>
      </c>
      <c r="X31" s="15">
        <v>216</v>
      </c>
    </row>
    <row r="32" spans="1:24" ht="26.4" x14ac:dyDescent="0.25">
      <c r="A32" s="60" t="s">
        <v>64</v>
      </c>
      <c r="B32" s="15"/>
      <c r="C32" s="15">
        <v>144</v>
      </c>
      <c r="D32" s="15"/>
      <c r="E32" s="15"/>
      <c r="F32" s="15"/>
      <c r="G32" s="15">
        <v>72</v>
      </c>
      <c r="H32" s="15"/>
      <c r="I32" s="15"/>
      <c r="J32" s="15">
        <v>72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>
        <v>216</v>
      </c>
      <c r="W32" s="15"/>
      <c r="X32" s="15"/>
    </row>
    <row r="33" spans="1:25" x14ac:dyDescent="0.25">
      <c r="A33" s="67" t="s">
        <v>56</v>
      </c>
      <c r="B33" s="11">
        <f t="shared" ref="B33:X33" si="4">SUM(B34:B40)</f>
        <v>648</v>
      </c>
      <c r="C33" s="11">
        <f t="shared" si="4"/>
        <v>648</v>
      </c>
      <c r="D33" s="11">
        <f t="shared" si="4"/>
        <v>504</v>
      </c>
      <c r="E33" s="11">
        <f t="shared" si="4"/>
        <v>576</v>
      </c>
      <c r="F33" s="11">
        <f t="shared" si="4"/>
        <v>648</v>
      </c>
      <c r="G33" s="11">
        <f t="shared" si="4"/>
        <v>648</v>
      </c>
      <c r="H33" s="11">
        <f t="shared" si="4"/>
        <v>504</v>
      </c>
      <c r="I33" s="11">
        <f t="shared" si="4"/>
        <v>648</v>
      </c>
      <c r="J33" s="11">
        <f t="shared" si="4"/>
        <v>504</v>
      </c>
      <c r="K33" s="11">
        <f t="shared" si="4"/>
        <v>504</v>
      </c>
      <c r="L33" s="11">
        <f t="shared" si="4"/>
        <v>792</v>
      </c>
      <c r="M33" s="11">
        <f t="shared" si="4"/>
        <v>216</v>
      </c>
      <c r="N33" s="11">
        <f t="shared" si="4"/>
        <v>432</v>
      </c>
      <c r="O33" s="11">
        <f t="shared" si="4"/>
        <v>648</v>
      </c>
      <c r="P33" s="11">
        <f t="shared" si="4"/>
        <v>504</v>
      </c>
      <c r="Q33" s="11">
        <f t="shared" si="4"/>
        <v>504</v>
      </c>
      <c r="R33" s="11">
        <f t="shared" si="4"/>
        <v>504</v>
      </c>
      <c r="S33" s="11">
        <f t="shared" si="4"/>
        <v>720</v>
      </c>
      <c r="T33" s="11">
        <f t="shared" si="4"/>
        <v>288</v>
      </c>
      <c r="U33" s="11">
        <f t="shared" si="4"/>
        <v>576</v>
      </c>
      <c r="V33" s="11">
        <f t="shared" si="4"/>
        <v>576</v>
      </c>
      <c r="W33" s="11">
        <f t="shared" si="4"/>
        <v>216</v>
      </c>
      <c r="X33" s="11">
        <f t="shared" si="4"/>
        <v>576</v>
      </c>
    </row>
    <row r="34" spans="1:25" x14ac:dyDescent="0.25">
      <c r="A34" s="14" t="s">
        <v>2</v>
      </c>
      <c r="B34" s="15"/>
      <c r="C34" s="15">
        <v>72</v>
      </c>
      <c r="D34" s="15"/>
      <c r="E34" s="15">
        <v>72</v>
      </c>
      <c r="F34" s="21"/>
      <c r="G34" s="21">
        <v>72</v>
      </c>
      <c r="H34" s="15"/>
      <c r="I34" s="15"/>
      <c r="J34" s="15">
        <v>72</v>
      </c>
      <c r="K34" s="15"/>
      <c r="L34" s="15">
        <v>144</v>
      </c>
      <c r="M34" s="15"/>
      <c r="N34" s="15"/>
      <c r="O34" s="15"/>
      <c r="P34" s="15"/>
      <c r="Q34" s="15"/>
      <c r="R34" s="15"/>
      <c r="S34" s="15">
        <v>72</v>
      </c>
      <c r="T34" s="15"/>
      <c r="U34" s="15"/>
      <c r="V34" s="15"/>
      <c r="W34" s="15">
        <v>72</v>
      </c>
      <c r="X34" s="15"/>
    </row>
    <row r="35" spans="1:25" x14ac:dyDescent="0.25">
      <c r="A35" s="14" t="s">
        <v>3</v>
      </c>
      <c r="B35" s="15">
        <v>144</v>
      </c>
      <c r="C35" s="15"/>
      <c r="D35" s="15">
        <v>72</v>
      </c>
      <c r="E35" s="15">
        <v>72</v>
      </c>
      <c r="F35" s="21">
        <v>72</v>
      </c>
      <c r="G35" s="21"/>
      <c r="H35" s="15"/>
      <c r="I35" s="15">
        <v>72</v>
      </c>
      <c r="J35" s="15">
        <v>72</v>
      </c>
      <c r="K35" s="15"/>
      <c r="L35" s="15">
        <v>144</v>
      </c>
      <c r="M35" s="15"/>
      <c r="N35" s="15">
        <v>72</v>
      </c>
      <c r="O35" s="15">
        <v>72</v>
      </c>
      <c r="P35" s="15">
        <v>72</v>
      </c>
      <c r="Q35" s="15">
        <v>72</v>
      </c>
      <c r="R35" s="15">
        <v>144</v>
      </c>
      <c r="S35" s="15">
        <v>72</v>
      </c>
      <c r="T35" s="15">
        <v>72</v>
      </c>
      <c r="U35" s="15"/>
      <c r="V35" s="15">
        <v>144</v>
      </c>
      <c r="W35" s="15"/>
      <c r="X35" s="15">
        <v>144</v>
      </c>
    </row>
    <row r="36" spans="1:25" x14ac:dyDescent="0.25">
      <c r="A36" s="14" t="s">
        <v>4</v>
      </c>
      <c r="B36" s="15">
        <v>72</v>
      </c>
      <c r="C36" s="15">
        <v>72</v>
      </c>
      <c r="D36" s="15"/>
      <c r="E36" s="15">
        <v>72</v>
      </c>
      <c r="F36" s="15">
        <v>144</v>
      </c>
      <c r="G36" s="15">
        <v>72</v>
      </c>
      <c r="H36" s="15">
        <v>144</v>
      </c>
      <c r="I36" s="15"/>
      <c r="J36" s="15">
        <v>72</v>
      </c>
      <c r="K36" s="15">
        <v>72</v>
      </c>
      <c r="L36" s="15"/>
      <c r="M36" s="15">
        <v>72</v>
      </c>
      <c r="N36" s="15"/>
      <c r="O36" s="15">
        <v>144</v>
      </c>
      <c r="P36" s="15">
        <v>72</v>
      </c>
      <c r="Q36" s="15"/>
      <c r="R36" s="15">
        <v>144</v>
      </c>
      <c r="S36" s="15">
        <v>144</v>
      </c>
      <c r="T36" s="15"/>
      <c r="U36" s="15">
        <v>144</v>
      </c>
      <c r="V36" s="15"/>
      <c r="W36" s="15"/>
      <c r="X36" s="15">
        <v>72</v>
      </c>
    </row>
    <row r="37" spans="1:25" x14ac:dyDescent="0.25">
      <c r="A37" s="14" t="s">
        <v>5</v>
      </c>
      <c r="B37" s="15">
        <v>144</v>
      </c>
      <c r="C37" s="15">
        <v>144</v>
      </c>
      <c r="D37" s="15">
        <v>72</v>
      </c>
      <c r="E37" s="15">
        <v>144</v>
      </c>
      <c r="F37" s="15">
        <v>72</v>
      </c>
      <c r="G37" s="15">
        <v>72</v>
      </c>
      <c r="H37" s="15"/>
      <c r="I37" s="15">
        <v>72</v>
      </c>
      <c r="J37" s="15"/>
      <c r="K37" s="15">
        <v>144</v>
      </c>
      <c r="L37" s="15">
        <v>144</v>
      </c>
      <c r="M37" s="15"/>
      <c r="N37" s="15">
        <v>72</v>
      </c>
      <c r="O37" s="15">
        <v>144</v>
      </c>
      <c r="P37" s="15">
        <v>72</v>
      </c>
      <c r="Q37" s="15">
        <v>72</v>
      </c>
      <c r="R37" s="15">
        <v>72</v>
      </c>
      <c r="S37" s="15">
        <v>144</v>
      </c>
      <c r="T37" s="15"/>
      <c r="U37" s="15">
        <v>144</v>
      </c>
      <c r="V37" s="15">
        <v>72</v>
      </c>
      <c r="W37" s="15">
        <v>72</v>
      </c>
      <c r="X37" s="15">
        <v>72</v>
      </c>
    </row>
    <row r="38" spans="1:25" x14ac:dyDescent="0.25">
      <c r="A38" s="14" t="s">
        <v>6</v>
      </c>
      <c r="B38" s="15"/>
      <c r="C38" s="15">
        <v>144</v>
      </c>
      <c r="D38" s="15">
        <v>144</v>
      </c>
      <c r="E38" s="15">
        <v>144</v>
      </c>
      <c r="F38" s="15">
        <v>144</v>
      </c>
      <c r="G38" s="15">
        <v>144</v>
      </c>
      <c r="H38" s="15">
        <v>216</v>
      </c>
      <c r="I38" s="15">
        <v>144</v>
      </c>
      <c r="J38" s="15">
        <v>72</v>
      </c>
      <c r="K38" s="15">
        <v>144</v>
      </c>
      <c r="L38" s="15">
        <v>144</v>
      </c>
      <c r="M38" s="15"/>
      <c r="N38" s="15">
        <v>144</v>
      </c>
      <c r="O38" s="15">
        <v>72</v>
      </c>
      <c r="P38" s="15">
        <v>72</v>
      </c>
      <c r="Q38" s="15">
        <v>216</v>
      </c>
      <c r="R38" s="15"/>
      <c r="S38" s="15"/>
      <c r="T38" s="15">
        <v>144</v>
      </c>
      <c r="U38" s="15"/>
      <c r="V38" s="15">
        <v>144</v>
      </c>
      <c r="W38" s="15"/>
      <c r="X38" s="15"/>
    </row>
    <row r="39" spans="1:25" x14ac:dyDescent="0.25">
      <c r="A39" s="14" t="s">
        <v>7</v>
      </c>
      <c r="B39" s="15">
        <v>144</v>
      </c>
      <c r="C39" s="15">
        <v>72</v>
      </c>
      <c r="D39" s="15">
        <v>72</v>
      </c>
      <c r="E39" s="15">
        <v>72</v>
      </c>
      <c r="F39" s="15">
        <v>72</v>
      </c>
      <c r="G39" s="15">
        <v>144</v>
      </c>
      <c r="H39" s="15">
        <v>144</v>
      </c>
      <c r="I39" s="15">
        <v>144</v>
      </c>
      <c r="J39" s="15">
        <v>72</v>
      </c>
      <c r="K39" s="15"/>
      <c r="L39" s="15">
        <v>72</v>
      </c>
      <c r="M39" s="15">
        <v>144</v>
      </c>
      <c r="N39" s="15">
        <v>72</v>
      </c>
      <c r="O39" s="15">
        <v>72</v>
      </c>
      <c r="P39" s="15">
        <v>144</v>
      </c>
      <c r="Q39" s="15">
        <v>72</v>
      </c>
      <c r="R39" s="15"/>
      <c r="S39" s="15">
        <v>144</v>
      </c>
      <c r="T39" s="15"/>
      <c r="U39" s="15">
        <v>144</v>
      </c>
      <c r="V39" s="15">
        <v>144</v>
      </c>
      <c r="W39" s="15">
        <v>72</v>
      </c>
      <c r="X39" s="15">
        <v>144</v>
      </c>
    </row>
    <row r="40" spans="1:25" x14ac:dyDescent="0.25">
      <c r="A40" s="14" t="s">
        <v>8</v>
      </c>
      <c r="B40" s="15">
        <v>144</v>
      </c>
      <c r="C40" s="15">
        <v>144</v>
      </c>
      <c r="D40" s="15">
        <v>144</v>
      </c>
      <c r="E40" s="15"/>
      <c r="F40" s="15">
        <v>144</v>
      </c>
      <c r="G40" s="15">
        <v>144</v>
      </c>
      <c r="H40" s="15"/>
      <c r="I40" s="15">
        <v>216</v>
      </c>
      <c r="J40" s="15">
        <v>144</v>
      </c>
      <c r="K40" s="15">
        <v>144</v>
      </c>
      <c r="L40" s="15">
        <v>144</v>
      </c>
      <c r="M40" s="15"/>
      <c r="N40" s="15">
        <v>72</v>
      </c>
      <c r="O40" s="15">
        <v>144</v>
      </c>
      <c r="P40" s="15">
        <v>72</v>
      </c>
      <c r="Q40" s="15">
        <v>72</v>
      </c>
      <c r="R40" s="15">
        <v>144</v>
      </c>
      <c r="S40" s="15">
        <v>144</v>
      </c>
      <c r="T40" s="15">
        <v>72</v>
      </c>
      <c r="U40" s="15">
        <v>144</v>
      </c>
      <c r="V40" s="15">
        <v>72</v>
      </c>
      <c r="W40" s="15"/>
      <c r="X40" s="15">
        <v>144</v>
      </c>
    </row>
    <row r="41" spans="1:25" x14ac:dyDescent="0.25">
      <c r="A41" s="67" t="s">
        <v>81</v>
      </c>
      <c r="B41" s="11">
        <f>B27+B33</f>
        <v>792</v>
      </c>
      <c r="C41" s="11">
        <f t="shared" ref="C41:X41" si="5">C27+C33</f>
        <v>936</v>
      </c>
      <c r="D41" s="11">
        <f t="shared" si="5"/>
        <v>936</v>
      </c>
      <c r="E41" s="11">
        <f t="shared" si="5"/>
        <v>864</v>
      </c>
      <c r="F41" s="11">
        <f t="shared" si="5"/>
        <v>792</v>
      </c>
      <c r="G41" s="11">
        <f t="shared" si="5"/>
        <v>792</v>
      </c>
      <c r="H41" s="11">
        <f t="shared" si="5"/>
        <v>864</v>
      </c>
      <c r="I41" s="11">
        <f t="shared" si="5"/>
        <v>648</v>
      </c>
      <c r="J41" s="11">
        <f t="shared" si="5"/>
        <v>792</v>
      </c>
      <c r="K41" s="11">
        <f t="shared" si="5"/>
        <v>864</v>
      </c>
      <c r="L41" s="11">
        <f t="shared" si="5"/>
        <v>792</v>
      </c>
      <c r="M41" s="11">
        <f t="shared" si="5"/>
        <v>504</v>
      </c>
      <c r="N41" s="11">
        <f t="shared" si="5"/>
        <v>864</v>
      </c>
      <c r="O41" s="11">
        <f t="shared" si="5"/>
        <v>792</v>
      </c>
      <c r="P41" s="11">
        <f t="shared" si="5"/>
        <v>648</v>
      </c>
      <c r="Q41" s="11">
        <f t="shared" si="5"/>
        <v>792</v>
      </c>
      <c r="R41" s="11">
        <f t="shared" si="5"/>
        <v>648</v>
      </c>
      <c r="S41" s="11">
        <f t="shared" si="5"/>
        <v>720</v>
      </c>
      <c r="T41" s="11">
        <f t="shared" si="5"/>
        <v>720</v>
      </c>
      <c r="U41" s="11">
        <f t="shared" si="5"/>
        <v>720</v>
      </c>
      <c r="V41" s="11">
        <f t="shared" si="5"/>
        <v>792</v>
      </c>
      <c r="W41" s="11">
        <f t="shared" si="5"/>
        <v>432</v>
      </c>
      <c r="X41" s="11">
        <f t="shared" si="5"/>
        <v>792</v>
      </c>
      <c r="Y41" s="80" t="s">
        <v>108</v>
      </c>
    </row>
    <row r="42" spans="1:25" ht="26.4" x14ac:dyDescent="0.25">
      <c r="A42" s="14" t="s">
        <v>63</v>
      </c>
      <c r="B42" s="15">
        <f t="shared" ref="B42:X42" si="6">B30</f>
        <v>0</v>
      </c>
      <c r="C42" s="15">
        <f t="shared" si="6"/>
        <v>144</v>
      </c>
      <c r="D42" s="15">
        <f t="shared" si="6"/>
        <v>144</v>
      </c>
      <c r="E42" s="15">
        <f t="shared" si="6"/>
        <v>0</v>
      </c>
      <c r="F42" s="15">
        <f t="shared" si="6"/>
        <v>144</v>
      </c>
      <c r="G42" s="15">
        <f t="shared" si="6"/>
        <v>0</v>
      </c>
      <c r="H42" s="15">
        <f t="shared" si="6"/>
        <v>144</v>
      </c>
      <c r="I42" s="15">
        <f t="shared" si="6"/>
        <v>0</v>
      </c>
      <c r="J42" s="15">
        <f t="shared" si="6"/>
        <v>0</v>
      </c>
      <c r="K42" s="15">
        <f t="shared" si="6"/>
        <v>216</v>
      </c>
      <c r="L42" s="15">
        <f t="shared" si="6"/>
        <v>0</v>
      </c>
      <c r="M42" s="15">
        <f t="shared" si="6"/>
        <v>0</v>
      </c>
      <c r="N42" s="15">
        <f t="shared" si="6"/>
        <v>144</v>
      </c>
      <c r="O42" s="15">
        <f t="shared" si="6"/>
        <v>0</v>
      </c>
      <c r="P42" s="15">
        <f t="shared" si="6"/>
        <v>144</v>
      </c>
      <c r="Q42" s="15">
        <f t="shared" si="6"/>
        <v>0</v>
      </c>
      <c r="R42" s="15">
        <f t="shared" si="6"/>
        <v>144</v>
      </c>
      <c r="S42" s="15">
        <f t="shared" si="6"/>
        <v>0</v>
      </c>
      <c r="T42" s="15">
        <f t="shared" si="6"/>
        <v>144</v>
      </c>
      <c r="U42" s="15">
        <f t="shared" si="6"/>
        <v>144</v>
      </c>
      <c r="V42" s="15">
        <f t="shared" si="6"/>
        <v>0</v>
      </c>
      <c r="W42" s="15">
        <f t="shared" si="6"/>
        <v>0</v>
      </c>
      <c r="X42" s="15">
        <f t="shared" si="6"/>
        <v>0</v>
      </c>
    </row>
    <row r="43" spans="1:25" ht="26.4" x14ac:dyDescent="0.25">
      <c r="A43" s="14" t="s">
        <v>65</v>
      </c>
      <c r="B43" s="15">
        <f t="shared" ref="B43:X43" si="7">B31</f>
        <v>144</v>
      </c>
      <c r="C43" s="15">
        <f t="shared" si="7"/>
        <v>0</v>
      </c>
      <c r="D43" s="15">
        <f t="shared" si="7"/>
        <v>216</v>
      </c>
      <c r="E43" s="15">
        <f t="shared" si="7"/>
        <v>216</v>
      </c>
      <c r="F43" s="15">
        <f t="shared" si="7"/>
        <v>0</v>
      </c>
      <c r="G43" s="15">
        <f t="shared" si="7"/>
        <v>0</v>
      </c>
      <c r="H43" s="15">
        <f t="shared" si="7"/>
        <v>144</v>
      </c>
      <c r="I43" s="15">
        <f t="shared" si="7"/>
        <v>0</v>
      </c>
      <c r="J43" s="15">
        <f t="shared" si="7"/>
        <v>144</v>
      </c>
      <c r="K43" s="15">
        <f t="shared" si="7"/>
        <v>144</v>
      </c>
      <c r="L43" s="15">
        <f t="shared" si="7"/>
        <v>0</v>
      </c>
      <c r="M43" s="15">
        <f t="shared" si="7"/>
        <v>144</v>
      </c>
      <c r="N43" s="15">
        <f t="shared" si="7"/>
        <v>216</v>
      </c>
      <c r="O43" s="15">
        <f t="shared" si="7"/>
        <v>144</v>
      </c>
      <c r="P43" s="15">
        <f t="shared" si="7"/>
        <v>0</v>
      </c>
      <c r="Q43" s="15">
        <f t="shared" si="7"/>
        <v>216</v>
      </c>
      <c r="R43" s="15">
        <f t="shared" si="7"/>
        <v>0</v>
      </c>
      <c r="S43" s="15">
        <f t="shared" si="7"/>
        <v>0</v>
      </c>
      <c r="T43" s="15">
        <f t="shared" si="7"/>
        <v>144</v>
      </c>
      <c r="U43" s="15">
        <f t="shared" si="7"/>
        <v>0</v>
      </c>
      <c r="V43" s="15">
        <f t="shared" si="7"/>
        <v>0</v>
      </c>
      <c r="W43" s="15">
        <f t="shared" si="7"/>
        <v>72</v>
      </c>
      <c r="X43" s="15">
        <f t="shared" si="7"/>
        <v>216</v>
      </c>
    </row>
    <row r="44" spans="1:25" ht="26.4" x14ac:dyDescent="0.25">
      <c r="A44" s="14" t="s">
        <v>66</v>
      </c>
      <c r="B44" s="15">
        <f t="shared" ref="B44:X44" si="8">B32</f>
        <v>0</v>
      </c>
      <c r="C44" s="15">
        <f t="shared" si="8"/>
        <v>144</v>
      </c>
      <c r="D44" s="15">
        <f t="shared" si="8"/>
        <v>0</v>
      </c>
      <c r="E44" s="15">
        <f t="shared" si="8"/>
        <v>0</v>
      </c>
      <c r="F44" s="15">
        <f t="shared" si="8"/>
        <v>0</v>
      </c>
      <c r="G44" s="15">
        <f t="shared" si="8"/>
        <v>72</v>
      </c>
      <c r="H44" s="15">
        <f t="shared" si="8"/>
        <v>0</v>
      </c>
      <c r="I44" s="15">
        <f t="shared" si="8"/>
        <v>0</v>
      </c>
      <c r="J44" s="15">
        <f t="shared" si="8"/>
        <v>72</v>
      </c>
      <c r="K44" s="15">
        <f t="shared" si="8"/>
        <v>0</v>
      </c>
      <c r="L44" s="15">
        <f t="shared" si="8"/>
        <v>0</v>
      </c>
      <c r="M44" s="15">
        <f t="shared" si="8"/>
        <v>0</v>
      </c>
      <c r="N44" s="15">
        <f t="shared" si="8"/>
        <v>0</v>
      </c>
      <c r="O44" s="15">
        <f t="shared" si="8"/>
        <v>0</v>
      </c>
      <c r="P44" s="15">
        <f t="shared" si="8"/>
        <v>0</v>
      </c>
      <c r="Q44" s="15">
        <f t="shared" si="8"/>
        <v>0</v>
      </c>
      <c r="R44" s="15">
        <f t="shared" si="8"/>
        <v>0</v>
      </c>
      <c r="S44" s="15">
        <f t="shared" si="8"/>
        <v>0</v>
      </c>
      <c r="T44" s="15">
        <f t="shared" si="8"/>
        <v>0</v>
      </c>
      <c r="U44" s="15">
        <f t="shared" si="8"/>
        <v>0</v>
      </c>
      <c r="V44" s="15">
        <f t="shared" si="8"/>
        <v>216</v>
      </c>
      <c r="W44" s="15">
        <f t="shared" si="8"/>
        <v>0</v>
      </c>
      <c r="X44" s="15">
        <f t="shared" si="8"/>
        <v>0</v>
      </c>
    </row>
    <row r="45" spans="1:25" x14ac:dyDescent="0.25">
      <c r="A45" s="14" t="s">
        <v>2</v>
      </c>
      <c r="B45" s="15">
        <f t="shared" ref="B45:X45" si="9">B28+B34</f>
        <v>0</v>
      </c>
      <c r="C45" s="15">
        <f t="shared" si="9"/>
        <v>72</v>
      </c>
      <c r="D45" s="15">
        <f t="shared" si="9"/>
        <v>72</v>
      </c>
      <c r="E45" s="15">
        <f t="shared" si="9"/>
        <v>72</v>
      </c>
      <c r="F45" s="15">
        <f t="shared" si="9"/>
        <v>0</v>
      </c>
      <c r="G45" s="15">
        <f t="shared" si="9"/>
        <v>144</v>
      </c>
      <c r="H45" s="15">
        <f t="shared" si="9"/>
        <v>0</v>
      </c>
      <c r="I45" s="15">
        <f t="shared" si="9"/>
        <v>0</v>
      </c>
      <c r="J45" s="15">
        <f t="shared" si="9"/>
        <v>72</v>
      </c>
      <c r="K45" s="15">
        <f t="shared" si="9"/>
        <v>0</v>
      </c>
      <c r="L45" s="15">
        <f t="shared" si="9"/>
        <v>144</v>
      </c>
      <c r="M45" s="15">
        <f t="shared" si="9"/>
        <v>0</v>
      </c>
      <c r="N45" s="15">
        <f t="shared" si="9"/>
        <v>72</v>
      </c>
      <c r="O45" s="15">
        <f t="shared" si="9"/>
        <v>0</v>
      </c>
      <c r="P45" s="15">
        <f t="shared" si="9"/>
        <v>0</v>
      </c>
      <c r="Q45" s="15">
        <f t="shared" si="9"/>
        <v>72</v>
      </c>
      <c r="R45" s="15">
        <f t="shared" si="9"/>
        <v>0</v>
      </c>
      <c r="S45" s="15">
        <f t="shared" si="9"/>
        <v>72</v>
      </c>
      <c r="T45" s="15">
        <f t="shared" si="9"/>
        <v>0</v>
      </c>
      <c r="U45" s="15">
        <f t="shared" si="9"/>
        <v>0</v>
      </c>
      <c r="V45" s="15">
        <f t="shared" si="9"/>
        <v>0</v>
      </c>
      <c r="W45" s="15">
        <f t="shared" si="9"/>
        <v>72</v>
      </c>
      <c r="X45" s="15">
        <f t="shared" si="9"/>
        <v>0</v>
      </c>
    </row>
    <row r="46" spans="1:25" x14ac:dyDescent="0.25">
      <c r="A46" s="14" t="s">
        <v>3</v>
      </c>
      <c r="B46" s="15">
        <f t="shared" ref="B46:X46" si="10">B29+B35</f>
        <v>144</v>
      </c>
      <c r="C46" s="15">
        <f t="shared" si="10"/>
        <v>0</v>
      </c>
      <c r="D46" s="15">
        <f t="shared" si="10"/>
        <v>72</v>
      </c>
      <c r="E46" s="15">
        <f t="shared" si="10"/>
        <v>144</v>
      </c>
      <c r="F46" s="15">
        <f t="shared" si="10"/>
        <v>72</v>
      </c>
      <c r="G46" s="15">
        <f t="shared" si="10"/>
        <v>0</v>
      </c>
      <c r="H46" s="15">
        <f t="shared" si="10"/>
        <v>72</v>
      </c>
      <c r="I46" s="15">
        <f t="shared" si="10"/>
        <v>72</v>
      </c>
      <c r="J46" s="15">
        <f t="shared" si="10"/>
        <v>144</v>
      </c>
      <c r="K46" s="15">
        <f t="shared" si="10"/>
        <v>0</v>
      </c>
      <c r="L46" s="15">
        <f t="shared" si="10"/>
        <v>144</v>
      </c>
      <c r="M46" s="15">
        <f t="shared" si="10"/>
        <v>144</v>
      </c>
      <c r="N46" s="15">
        <f t="shared" si="10"/>
        <v>72</v>
      </c>
      <c r="O46" s="15">
        <f t="shared" si="10"/>
        <v>72</v>
      </c>
      <c r="P46" s="15">
        <f t="shared" si="10"/>
        <v>72</v>
      </c>
      <c r="Q46" s="15">
        <f t="shared" si="10"/>
        <v>72</v>
      </c>
      <c r="R46" s="15">
        <f t="shared" si="10"/>
        <v>144</v>
      </c>
      <c r="S46" s="15">
        <f t="shared" si="10"/>
        <v>72</v>
      </c>
      <c r="T46" s="15">
        <f t="shared" si="10"/>
        <v>216</v>
      </c>
      <c r="U46" s="15">
        <f t="shared" si="10"/>
        <v>0</v>
      </c>
      <c r="V46" s="15">
        <f t="shared" si="10"/>
        <v>144</v>
      </c>
      <c r="W46" s="15">
        <f t="shared" si="10"/>
        <v>144</v>
      </c>
      <c r="X46" s="15">
        <f t="shared" si="10"/>
        <v>144</v>
      </c>
    </row>
    <row r="47" spans="1:25" x14ac:dyDescent="0.25">
      <c r="A47" s="14" t="s">
        <v>4</v>
      </c>
      <c r="B47" s="15">
        <f t="shared" ref="B47:X47" si="11">B36</f>
        <v>72</v>
      </c>
      <c r="C47" s="15">
        <f t="shared" si="11"/>
        <v>72</v>
      </c>
      <c r="D47" s="15">
        <f t="shared" si="11"/>
        <v>0</v>
      </c>
      <c r="E47" s="15">
        <f t="shared" si="11"/>
        <v>72</v>
      </c>
      <c r="F47" s="15">
        <f t="shared" si="11"/>
        <v>144</v>
      </c>
      <c r="G47" s="15">
        <f t="shared" si="11"/>
        <v>72</v>
      </c>
      <c r="H47" s="15">
        <f t="shared" si="11"/>
        <v>144</v>
      </c>
      <c r="I47" s="15">
        <f t="shared" si="11"/>
        <v>0</v>
      </c>
      <c r="J47" s="15">
        <f t="shared" si="11"/>
        <v>72</v>
      </c>
      <c r="K47" s="15">
        <f t="shared" si="11"/>
        <v>72</v>
      </c>
      <c r="L47" s="15">
        <f t="shared" si="11"/>
        <v>0</v>
      </c>
      <c r="M47" s="15">
        <f t="shared" si="11"/>
        <v>72</v>
      </c>
      <c r="N47" s="15">
        <f t="shared" si="11"/>
        <v>0</v>
      </c>
      <c r="O47" s="15">
        <f t="shared" si="11"/>
        <v>144</v>
      </c>
      <c r="P47" s="15">
        <f t="shared" si="11"/>
        <v>72</v>
      </c>
      <c r="Q47" s="15">
        <f t="shared" si="11"/>
        <v>0</v>
      </c>
      <c r="R47" s="15">
        <f t="shared" si="11"/>
        <v>144</v>
      </c>
      <c r="S47" s="15">
        <f t="shared" si="11"/>
        <v>144</v>
      </c>
      <c r="T47" s="15">
        <f t="shared" si="11"/>
        <v>0</v>
      </c>
      <c r="U47" s="15">
        <f t="shared" si="11"/>
        <v>144</v>
      </c>
      <c r="V47" s="15">
        <f t="shared" si="11"/>
        <v>0</v>
      </c>
      <c r="W47" s="15">
        <f t="shared" si="11"/>
        <v>0</v>
      </c>
      <c r="X47" s="15">
        <f t="shared" si="11"/>
        <v>72</v>
      </c>
    </row>
    <row r="48" spans="1:25" x14ac:dyDescent="0.25">
      <c r="A48" s="14" t="s">
        <v>5</v>
      </c>
      <c r="B48" s="15">
        <f t="shared" ref="B48:X48" si="12">B37</f>
        <v>144</v>
      </c>
      <c r="C48" s="15">
        <f t="shared" si="12"/>
        <v>144</v>
      </c>
      <c r="D48" s="15">
        <f t="shared" si="12"/>
        <v>72</v>
      </c>
      <c r="E48" s="15">
        <f t="shared" si="12"/>
        <v>144</v>
      </c>
      <c r="F48" s="15">
        <f t="shared" si="12"/>
        <v>72</v>
      </c>
      <c r="G48" s="15">
        <f t="shared" si="12"/>
        <v>72</v>
      </c>
      <c r="H48" s="15">
        <f t="shared" si="12"/>
        <v>0</v>
      </c>
      <c r="I48" s="15">
        <f t="shared" si="12"/>
        <v>72</v>
      </c>
      <c r="J48" s="15">
        <f t="shared" si="12"/>
        <v>0</v>
      </c>
      <c r="K48" s="15">
        <f t="shared" si="12"/>
        <v>144</v>
      </c>
      <c r="L48" s="15">
        <f t="shared" si="12"/>
        <v>144</v>
      </c>
      <c r="M48" s="15">
        <f t="shared" si="12"/>
        <v>0</v>
      </c>
      <c r="N48" s="15">
        <f t="shared" si="12"/>
        <v>72</v>
      </c>
      <c r="O48" s="15">
        <f t="shared" si="12"/>
        <v>144</v>
      </c>
      <c r="P48" s="15">
        <f t="shared" si="12"/>
        <v>72</v>
      </c>
      <c r="Q48" s="15">
        <f t="shared" si="12"/>
        <v>72</v>
      </c>
      <c r="R48" s="15">
        <f t="shared" si="12"/>
        <v>72</v>
      </c>
      <c r="S48" s="15">
        <f t="shared" si="12"/>
        <v>144</v>
      </c>
      <c r="T48" s="15">
        <f t="shared" si="12"/>
        <v>0</v>
      </c>
      <c r="U48" s="15">
        <f t="shared" si="12"/>
        <v>144</v>
      </c>
      <c r="V48" s="15">
        <f t="shared" si="12"/>
        <v>72</v>
      </c>
      <c r="W48" s="15">
        <f t="shared" si="12"/>
        <v>72</v>
      </c>
      <c r="X48" s="15">
        <f t="shared" si="12"/>
        <v>72</v>
      </c>
    </row>
    <row r="49" spans="1:24" x14ac:dyDescent="0.25">
      <c r="A49" s="14" t="s">
        <v>6</v>
      </c>
      <c r="B49" s="15">
        <f t="shared" ref="B49:X49" si="13">B38</f>
        <v>0</v>
      </c>
      <c r="C49" s="15">
        <f t="shared" si="13"/>
        <v>144</v>
      </c>
      <c r="D49" s="15">
        <f t="shared" si="13"/>
        <v>144</v>
      </c>
      <c r="E49" s="15">
        <f t="shared" si="13"/>
        <v>144</v>
      </c>
      <c r="F49" s="15">
        <f t="shared" si="13"/>
        <v>144</v>
      </c>
      <c r="G49" s="15">
        <f t="shared" si="13"/>
        <v>144</v>
      </c>
      <c r="H49" s="15">
        <f t="shared" si="13"/>
        <v>216</v>
      </c>
      <c r="I49" s="15">
        <f t="shared" si="13"/>
        <v>144</v>
      </c>
      <c r="J49" s="15">
        <f t="shared" si="13"/>
        <v>72</v>
      </c>
      <c r="K49" s="15">
        <f t="shared" si="13"/>
        <v>144</v>
      </c>
      <c r="L49" s="15">
        <f t="shared" si="13"/>
        <v>144</v>
      </c>
      <c r="M49" s="15">
        <f t="shared" si="13"/>
        <v>0</v>
      </c>
      <c r="N49" s="15">
        <f t="shared" si="13"/>
        <v>144</v>
      </c>
      <c r="O49" s="15">
        <f t="shared" si="13"/>
        <v>72</v>
      </c>
      <c r="P49" s="15">
        <f t="shared" si="13"/>
        <v>72</v>
      </c>
      <c r="Q49" s="15">
        <f t="shared" si="13"/>
        <v>216</v>
      </c>
      <c r="R49" s="15">
        <f t="shared" si="13"/>
        <v>0</v>
      </c>
      <c r="S49" s="15">
        <f t="shared" si="13"/>
        <v>0</v>
      </c>
      <c r="T49" s="15">
        <f t="shared" si="13"/>
        <v>144</v>
      </c>
      <c r="U49" s="15">
        <f t="shared" si="13"/>
        <v>0</v>
      </c>
      <c r="V49" s="15">
        <f t="shared" si="13"/>
        <v>144</v>
      </c>
      <c r="W49" s="15">
        <f t="shared" si="13"/>
        <v>0</v>
      </c>
      <c r="X49" s="15">
        <f t="shared" si="13"/>
        <v>0</v>
      </c>
    </row>
    <row r="50" spans="1:24" x14ac:dyDescent="0.25">
      <c r="A50" s="14" t="s">
        <v>7</v>
      </c>
      <c r="B50" s="15">
        <f t="shared" ref="B50:X50" si="14">B39</f>
        <v>144</v>
      </c>
      <c r="C50" s="15">
        <f t="shared" si="14"/>
        <v>72</v>
      </c>
      <c r="D50" s="15">
        <f t="shared" si="14"/>
        <v>72</v>
      </c>
      <c r="E50" s="15">
        <f t="shared" si="14"/>
        <v>72</v>
      </c>
      <c r="F50" s="15">
        <f t="shared" si="14"/>
        <v>72</v>
      </c>
      <c r="G50" s="15">
        <f t="shared" si="14"/>
        <v>144</v>
      </c>
      <c r="H50" s="15">
        <f t="shared" si="14"/>
        <v>144</v>
      </c>
      <c r="I50" s="15">
        <f t="shared" si="14"/>
        <v>144</v>
      </c>
      <c r="J50" s="15">
        <f t="shared" si="14"/>
        <v>72</v>
      </c>
      <c r="K50" s="15">
        <f t="shared" si="14"/>
        <v>0</v>
      </c>
      <c r="L50" s="15">
        <f t="shared" si="14"/>
        <v>72</v>
      </c>
      <c r="M50" s="15">
        <f t="shared" si="14"/>
        <v>144</v>
      </c>
      <c r="N50" s="15">
        <f t="shared" si="14"/>
        <v>72</v>
      </c>
      <c r="O50" s="15">
        <f t="shared" si="14"/>
        <v>72</v>
      </c>
      <c r="P50" s="15">
        <f t="shared" si="14"/>
        <v>144</v>
      </c>
      <c r="Q50" s="15">
        <f t="shared" si="14"/>
        <v>72</v>
      </c>
      <c r="R50" s="15">
        <f t="shared" si="14"/>
        <v>0</v>
      </c>
      <c r="S50" s="15">
        <f t="shared" si="14"/>
        <v>144</v>
      </c>
      <c r="T50" s="15">
        <f t="shared" si="14"/>
        <v>0</v>
      </c>
      <c r="U50" s="15">
        <f t="shared" si="14"/>
        <v>144</v>
      </c>
      <c r="V50" s="15">
        <f t="shared" si="14"/>
        <v>144</v>
      </c>
      <c r="W50" s="15">
        <f t="shared" si="14"/>
        <v>72</v>
      </c>
      <c r="X50" s="15">
        <f t="shared" si="14"/>
        <v>144</v>
      </c>
    </row>
    <row r="51" spans="1:24" x14ac:dyDescent="0.25">
      <c r="A51" s="14" t="s">
        <v>8</v>
      </c>
      <c r="B51" s="15">
        <f t="shared" ref="B51:X51" si="15">B40</f>
        <v>144</v>
      </c>
      <c r="C51" s="15">
        <f t="shared" si="15"/>
        <v>144</v>
      </c>
      <c r="D51" s="15">
        <f t="shared" si="15"/>
        <v>144</v>
      </c>
      <c r="E51" s="15">
        <f t="shared" si="15"/>
        <v>0</v>
      </c>
      <c r="F51" s="15">
        <f t="shared" si="15"/>
        <v>144</v>
      </c>
      <c r="G51" s="15">
        <f t="shared" si="15"/>
        <v>144</v>
      </c>
      <c r="H51" s="15">
        <f t="shared" si="15"/>
        <v>0</v>
      </c>
      <c r="I51" s="15">
        <f t="shared" si="15"/>
        <v>216</v>
      </c>
      <c r="J51" s="15">
        <f t="shared" si="15"/>
        <v>144</v>
      </c>
      <c r="K51" s="15">
        <f t="shared" si="15"/>
        <v>144</v>
      </c>
      <c r="L51" s="15">
        <f t="shared" si="15"/>
        <v>144</v>
      </c>
      <c r="M51" s="15">
        <f t="shared" si="15"/>
        <v>0</v>
      </c>
      <c r="N51" s="15">
        <f t="shared" si="15"/>
        <v>72</v>
      </c>
      <c r="O51" s="15">
        <f t="shared" si="15"/>
        <v>144</v>
      </c>
      <c r="P51" s="15">
        <f t="shared" si="15"/>
        <v>72</v>
      </c>
      <c r="Q51" s="15">
        <f t="shared" si="15"/>
        <v>72</v>
      </c>
      <c r="R51" s="15">
        <f t="shared" si="15"/>
        <v>144</v>
      </c>
      <c r="S51" s="15">
        <f t="shared" si="15"/>
        <v>144</v>
      </c>
      <c r="T51" s="15">
        <f t="shared" si="15"/>
        <v>72</v>
      </c>
      <c r="U51" s="15">
        <f t="shared" si="15"/>
        <v>144</v>
      </c>
      <c r="V51" s="15">
        <f t="shared" si="15"/>
        <v>72</v>
      </c>
      <c r="W51" s="15">
        <f t="shared" si="15"/>
        <v>0</v>
      </c>
      <c r="X51" s="15">
        <f t="shared" si="15"/>
        <v>144</v>
      </c>
    </row>
    <row r="52" spans="1:24" x14ac:dyDescent="0.25">
      <c r="A52" s="58" t="s">
        <v>82</v>
      </c>
      <c r="B52" s="57" t="s">
        <v>83</v>
      </c>
      <c r="C52" s="56"/>
      <c r="D52" s="56"/>
      <c r="E52" s="56"/>
      <c r="F52" s="56"/>
      <c r="G52" s="56"/>
      <c r="H52" s="56"/>
      <c r="I52" s="56"/>
      <c r="J52" s="56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spans="1:24" ht="15.6" outlineLevel="1" x14ac:dyDescent="0.3">
      <c r="A53" s="34" t="s">
        <v>109</v>
      </c>
    </row>
    <row r="54" spans="1:24" ht="26.4" outlineLevel="1" x14ac:dyDescent="0.25">
      <c r="A54" s="23" t="s">
        <v>25</v>
      </c>
      <c r="B54" s="32" t="s">
        <v>70</v>
      </c>
      <c r="C54" s="15">
        <v>8</v>
      </c>
      <c r="D54" s="15">
        <v>9</v>
      </c>
      <c r="E54" s="15">
        <v>10</v>
      </c>
      <c r="F54" s="15">
        <v>11</v>
      </c>
      <c r="G54" s="15">
        <v>12</v>
      </c>
      <c r="H54" s="15">
        <v>13</v>
      </c>
      <c r="I54" s="15">
        <v>14</v>
      </c>
      <c r="J54" s="15">
        <v>15</v>
      </c>
      <c r="K54" s="15">
        <v>16</v>
      </c>
      <c r="L54" s="15">
        <v>17</v>
      </c>
      <c r="M54" s="15">
        <v>18</v>
      </c>
      <c r="N54" s="15">
        <v>19</v>
      </c>
      <c r="O54" s="15">
        <v>20</v>
      </c>
      <c r="P54" s="15">
        <v>21</v>
      </c>
      <c r="Q54" s="15">
        <v>22</v>
      </c>
      <c r="R54" s="15">
        <v>23</v>
      </c>
      <c r="S54" s="15">
        <v>24</v>
      </c>
      <c r="T54" s="15">
        <v>25</v>
      </c>
      <c r="U54" s="15">
        <v>26</v>
      </c>
      <c r="V54" s="15">
        <v>27</v>
      </c>
      <c r="W54" s="15">
        <v>28</v>
      </c>
      <c r="X54" s="15">
        <v>29</v>
      </c>
    </row>
    <row r="55" spans="1:24" outlineLevel="1" x14ac:dyDescent="0.25">
      <c r="A55" s="19" t="s">
        <v>2</v>
      </c>
      <c r="B55" s="15">
        <v>0.28000000000000003</v>
      </c>
      <c r="C55" s="15">
        <f>B55+ККЗ№2!C28-ККЗ№2!C5</f>
        <v>0.28000000000000003</v>
      </c>
      <c r="D55" s="15">
        <f>C55+ККЗ№2!D28-ККЗ№2!D5</f>
        <v>-8.7199999999999989</v>
      </c>
      <c r="E55" s="15">
        <f>D55+ККЗ№2!E28-ККЗ№2!E5</f>
        <v>-8.7199999999999989</v>
      </c>
      <c r="F55" s="15">
        <f>E55+ККЗ№2!F28-ККЗ№2!F5</f>
        <v>-8.7199999999999989</v>
      </c>
      <c r="G55" s="15">
        <f>F55+ККЗ№2!G28-ККЗ№2!G5</f>
        <v>63.28</v>
      </c>
      <c r="H55" s="15">
        <f>G55+ККЗ№2!H28-ККЗ№2!H5</f>
        <v>63.28</v>
      </c>
      <c r="I55" s="15">
        <f>H55+ККЗ№2!I28-ККЗ№2!I5</f>
        <v>-17.72</v>
      </c>
      <c r="J55" s="15">
        <f>I55+ККЗ№2!J28-ККЗ№2!J5</f>
        <v>-17.72</v>
      </c>
      <c r="K55" s="15">
        <f>J55+ККЗ№2!K28-ККЗ№2!K5</f>
        <v>-17.72</v>
      </c>
      <c r="L55" s="15">
        <f>K55+ККЗ№2!L28-ККЗ№2!L5</f>
        <v>-17.72</v>
      </c>
      <c r="M55" s="15">
        <f>L55+ККЗ№2!M28-ККЗ№2!M5</f>
        <v>-17.72</v>
      </c>
      <c r="N55" s="15">
        <f>M55+ККЗ№2!N28-ККЗ№2!N5</f>
        <v>-26.72</v>
      </c>
      <c r="O55" s="15">
        <f>N55+ККЗ№2!O28-ККЗ№2!O5</f>
        <v>-26.72</v>
      </c>
      <c r="P55" s="15">
        <f>O55+P5-ККЗ№2!P5</f>
        <v>-26.72</v>
      </c>
      <c r="Q55" s="15">
        <f>P55+Q5-ККЗ№2!Q5</f>
        <v>-26.72</v>
      </c>
      <c r="R55" s="15">
        <f>Q55+ККЗ№2!P28-ККЗ№2!R5</f>
        <v>-107.72</v>
      </c>
      <c r="S55" s="15">
        <f>R55+ККЗ№2!Q28-ККЗ№2!S5</f>
        <v>-35.72</v>
      </c>
      <c r="T55" s="15">
        <f>S55+ККЗ№2!R28-ККЗ№2!T5</f>
        <v>-35.72</v>
      </c>
      <c r="U55" s="15">
        <f>T55+ККЗ№2!S28-ККЗ№2!U5</f>
        <v>-35.72</v>
      </c>
      <c r="V55" s="15">
        <f>U55+ККЗ№2!T28-ККЗ№2!V5</f>
        <v>-35.72</v>
      </c>
      <c r="W55" s="15">
        <f>V55+ККЗ№2!U28-ККЗ№2!W5</f>
        <v>-35.72</v>
      </c>
      <c r="X55" s="15">
        <f>W55+ККЗ№2!V28-ККЗ№2!X5</f>
        <v>-35.72</v>
      </c>
    </row>
    <row r="56" spans="1:24" outlineLevel="1" x14ac:dyDescent="0.25">
      <c r="A56" s="19" t="s">
        <v>3</v>
      </c>
      <c r="B56" s="15"/>
      <c r="C56" s="15">
        <f>B56+ККЗ№2!C29-ККЗ№2!C6</f>
        <v>0</v>
      </c>
      <c r="D56" s="15">
        <f>C56+ККЗ№2!D29-ККЗ№2!D6</f>
        <v>0</v>
      </c>
      <c r="E56" s="15">
        <f>D56+ККЗ№2!E29-ККЗ№2!E6</f>
        <v>72</v>
      </c>
      <c r="F56" s="15">
        <f>E56+ККЗ№2!F29-ККЗ№2!F6</f>
        <v>72</v>
      </c>
      <c r="G56" s="15">
        <f>F56+ККЗ№2!G29-ККЗ№2!G6</f>
        <v>72</v>
      </c>
      <c r="H56" s="15">
        <f>G56+ККЗ№2!H29-ККЗ№2!H6</f>
        <v>63</v>
      </c>
      <c r="I56" s="15">
        <f>H56+ККЗ№2!I29-ККЗ№2!I6</f>
        <v>63</v>
      </c>
      <c r="J56" s="15">
        <f>I56+ККЗ№2!J29-ККЗ№2!J6</f>
        <v>135</v>
      </c>
      <c r="K56" s="15">
        <f>J56+ККЗ№2!K29-ККЗ№2!K6</f>
        <v>27</v>
      </c>
      <c r="L56" s="15">
        <f>K56+ККЗ№2!L29-ККЗ№2!L6</f>
        <v>27</v>
      </c>
      <c r="M56" s="15">
        <f>L56+ККЗ№2!M29-ККЗ№2!M6</f>
        <v>171</v>
      </c>
      <c r="N56" s="15">
        <f>M56+ККЗ№2!N29-ККЗ№2!N6</f>
        <v>171</v>
      </c>
      <c r="O56" s="15">
        <f>N56+ККЗ№2!O29-ККЗ№2!O6</f>
        <v>117</v>
      </c>
      <c r="P56" s="15">
        <f>O56+P6-ККЗ№2!P6</f>
        <v>117</v>
      </c>
      <c r="Q56" s="15">
        <f>P56+Q6-ККЗ№2!Q6</f>
        <v>117</v>
      </c>
      <c r="R56" s="15">
        <f>Q56+ККЗ№2!P29-ККЗ№2!R6</f>
        <v>117</v>
      </c>
      <c r="S56" s="15">
        <f>R56+ККЗ№2!Q29-ККЗ№2!S6</f>
        <v>-18</v>
      </c>
      <c r="T56" s="15">
        <f>S56+ККЗ№2!R29-ККЗ№2!T6</f>
        <v>-18</v>
      </c>
      <c r="U56" s="15">
        <f>T56+ККЗ№2!S29-ККЗ№2!U6</f>
        <v>-18</v>
      </c>
      <c r="V56" s="15">
        <f>U56+ККЗ№2!T29-ККЗ№2!V6</f>
        <v>-9</v>
      </c>
      <c r="W56" s="15">
        <f>V56+ККЗ№2!U29-ККЗ№2!W6</f>
        <v>-9</v>
      </c>
      <c r="X56" s="15">
        <f>W56+ККЗ№2!V29-ККЗ№2!X6</f>
        <v>-9</v>
      </c>
    </row>
    <row r="57" spans="1:24" ht="26.4" outlineLevel="1" x14ac:dyDescent="0.25">
      <c r="A57" s="19" t="s">
        <v>68</v>
      </c>
      <c r="B57" s="35">
        <v>12.6</v>
      </c>
      <c r="C57" s="15">
        <f>B57+ККЗ№2!C30-ККЗ№2!C7</f>
        <v>75.599999999999994</v>
      </c>
      <c r="D57" s="15">
        <f>C57+ККЗ№2!D30-ККЗ№2!D7</f>
        <v>219.6</v>
      </c>
      <c r="E57" s="15">
        <f>D57+ККЗ№2!E30-ККЗ№2!E7</f>
        <v>84.6</v>
      </c>
      <c r="F57" s="15">
        <f>E57+ККЗ№2!F30-ККЗ№2!F7</f>
        <v>174.6</v>
      </c>
      <c r="G57" s="15">
        <f>F57+ККЗ№2!G30-ККЗ№2!G7</f>
        <v>66.599999999999994</v>
      </c>
      <c r="H57" s="15">
        <f>G57+ККЗ№2!H30-ККЗ№2!H7</f>
        <v>210.6</v>
      </c>
      <c r="I57" s="15">
        <f>H57+ККЗ№2!I30-ККЗ№2!I7</f>
        <v>102.6</v>
      </c>
      <c r="J57" s="15">
        <f>I57+ККЗ№2!J30-ККЗ№2!J7</f>
        <v>102.6</v>
      </c>
      <c r="K57" s="15">
        <f>J57+ККЗ№2!K30-ККЗ№2!K7</f>
        <v>237.60000000000002</v>
      </c>
      <c r="L57" s="15">
        <f>K57+ККЗ№2!L30-ККЗ№2!L7</f>
        <v>102.60000000000002</v>
      </c>
      <c r="M57" s="15">
        <f>L57+ККЗ№2!M30-ККЗ№2!M7</f>
        <v>102.60000000000002</v>
      </c>
      <c r="N57" s="15">
        <f>M57+ККЗ№2!N30-ККЗ№2!N7</f>
        <v>246.60000000000002</v>
      </c>
      <c r="O57" s="15">
        <f>N57+ККЗ№2!O30-ККЗ№2!O7</f>
        <v>111.60000000000002</v>
      </c>
      <c r="P57" s="15">
        <f>O57+P7-ККЗ№2!P7</f>
        <v>111.60000000000002</v>
      </c>
      <c r="Q57" s="15">
        <f>P57+Q7-ККЗ№2!Q7</f>
        <v>111.60000000000002</v>
      </c>
      <c r="R57" s="15">
        <f>Q57+ККЗ№2!P30-ККЗ№2!R7</f>
        <v>255.60000000000002</v>
      </c>
      <c r="S57" s="15">
        <f>R57+ККЗ№2!Q30-ККЗ№2!S7</f>
        <v>120.60000000000002</v>
      </c>
      <c r="T57" s="15">
        <f>S57+ККЗ№2!R30-ККЗ№2!T7</f>
        <v>264.60000000000002</v>
      </c>
      <c r="U57" s="15">
        <f>T57+ККЗ№2!S30-ККЗ№2!U7</f>
        <v>210.60000000000002</v>
      </c>
      <c r="V57" s="15">
        <f>U57+ККЗ№2!T30-ККЗ№2!V7</f>
        <v>219.60000000000002</v>
      </c>
      <c r="W57" s="15">
        <f>V57+ККЗ№2!U30-ККЗ№2!W7</f>
        <v>363.6</v>
      </c>
      <c r="X57" s="15">
        <f>W57+ККЗ№2!V30-ККЗ№2!X7</f>
        <v>309.60000000000002</v>
      </c>
    </row>
    <row r="58" spans="1:24" ht="26.4" outlineLevel="1" x14ac:dyDescent="0.25">
      <c r="A58" s="19" t="s">
        <v>67</v>
      </c>
      <c r="B58" s="15"/>
      <c r="C58" s="15">
        <f>B58+ККЗ№2!C31-ККЗ№2!C9</f>
        <v>-162</v>
      </c>
      <c r="D58" s="15">
        <f>C58+ККЗ№2!D31-ККЗ№2!D9</f>
        <v>0</v>
      </c>
      <c r="E58" s="15">
        <f>D58+ККЗ№2!E31-ККЗ№2!E9</f>
        <v>135</v>
      </c>
      <c r="F58" s="15">
        <f>E58+ККЗ№2!F31-ККЗ№2!F9</f>
        <v>-81</v>
      </c>
      <c r="G58" s="15">
        <f>F58+ККЗ№2!G31-ККЗ№2!G9</f>
        <v>-81</v>
      </c>
      <c r="H58" s="15">
        <f>G58+ККЗ№2!H31-ККЗ№2!H9</f>
        <v>-45</v>
      </c>
      <c r="I58" s="15">
        <f>H58+ККЗ№2!I31-ККЗ№2!I9</f>
        <v>-126</v>
      </c>
      <c r="J58" s="15">
        <f>I58+ККЗ№2!J31-ККЗ№2!J9</f>
        <v>-117</v>
      </c>
      <c r="K58" s="15">
        <f>J58+ККЗ№2!K31-ККЗ№2!K9</f>
        <v>27</v>
      </c>
      <c r="L58" s="15">
        <f>K58+ККЗ№2!L31-ККЗ№2!L9</f>
        <v>-108</v>
      </c>
      <c r="M58" s="15">
        <f>L58+ККЗ№2!M31-ККЗ№2!M9</f>
        <v>36</v>
      </c>
      <c r="N58" s="15">
        <f>M58+ККЗ№2!N31-ККЗ№2!N9</f>
        <v>171</v>
      </c>
      <c r="O58" s="15">
        <f>N58+ККЗ№2!O31-ККЗ№2!O9</f>
        <v>234</v>
      </c>
      <c r="P58" s="15">
        <f>O58+P9-ККЗ№2!P9</f>
        <v>234</v>
      </c>
      <c r="Q58" s="15">
        <f>P58+Q9-ККЗ№2!Q9</f>
        <v>234</v>
      </c>
      <c r="R58" s="15">
        <f>Q58+ККЗ№2!P31-ККЗ№2!R9</f>
        <v>45</v>
      </c>
      <c r="S58" s="15">
        <f>R58+ККЗ№2!Q31-ККЗ№2!S9</f>
        <v>261</v>
      </c>
      <c r="T58" s="15">
        <f>S58+ККЗ№2!R31-ККЗ№2!T9</f>
        <v>261</v>
      </c>
      <c r="U58" s="15">
        <f>T58+ККЗ№2!S31-ККЗ№2!U9</f>
        <v>180</v>
      </c>
      <c r="V58" s="15">
        <f>U58+ККЗ№2!T31-ККЗ№2!V9</f>
        <v>324</v>
      </c>
      <c r="W58" s="15">
        <f>V58+ККЗ№2!U31-ККЗ№2!W9</f>
        <v>243</v>
      </c>
      <c r="X58" s="15">
        <f>W58+ККЗ№2!V31-ККЗ№2!X9</f>
        <v>54</v>
      </c>
    </row>
    <row r="59" spans="1:24" ht="26.4" outlineLevel="1" x14ac:dyDescent="0.25">
      <c r="A59" s="19" t="s">
        <v>69</v>
      </c>
      <c r="B59" s="35">
        <v>19.3</v>
      </c>
      <c r="C59" s="15">
        <f>B59+ККЗ№2!C32-ККЗ№2!C11</f>
        <v>163.30000000000001</v>
      </c>
      <c r="D59" s="15">
        <f>C59+ККЗ№2!D32-ККЗ№2!D11</f>
        <v>82.300000000000011</v>
      </c>
      <c r="E59" s="15">
        <f>D59+ККЗ№2!E32-ККЗ№2!E11</f>
        <v>28.300000000000011</v>
      </c>
      <c r="F59" s="15">
        <f>E59+ККЗ№2!F32-ККЗ№2!F11</f>
        <v>28.300000000000011</v>
      </c>
      <c r="G59" s="15">
        <f>F59+ККЗ№2!G32-ККЗ№2!G11</f>
        <v>100.30000000000001</v>
      </c>
      <c r="H59" s="15">
        <f>G59+ККЗ№2!H32-ККЗ№2!H11</f>
        <v>19.300000000000011</v>
      </c>
      <c r="I59" s="15">
        <f>H59+ККЗ№2!I32-ККЗ№2!I11</f>
        <v>19.300000000000011</v>
      </c>
      <c r="J59" s="15">
        <f>I59+ККЗ№2!J32-ККЗ№2!J11</f>
        <v>91.300000000000011</v>
      </c>
      <c r="K59" s="15">
        <f>J59+ККЗ№2!K32-ККЗ№2!K11</f>
        <v>10.300000000000011</v>
      </c>
      <c r="L59" s="15">
        <f>K59+ККЗ№2!L32-ККЗ№2!L11</f>
        <v>10.300000000000011</v>
      </c>
      <c r="M59" s="15">
        <f>L59+ККЗ№2!M32-ККЗ№2!M11</f>
        <v>10.300000000000011</v>
      </c>
      <c r="N59" s="15">
        <f>M59+ККЗ№2!N32-ККЗ№2!N11</f>
        <v>10.300000000000011</v>
      </c>
      <c r="O59" s="15">
        <f>N59+ККЗ№2!O32-ККЗ№2!O11</f>
        <v>10.300000000000011</v>
      </c>
      <c r="P59" s="15">
        <f>O59+P11-ККЗ№2!P11</f>
        <v>10.300000000000011</v>
      </c>
      <c r="Q59" s="15">
        <f>P59+Q11-ККЗ№2!Q11</f>
        <v>10.300000000000011</v>
      </c>
      <c r="R59" s="15">
        <f>Q59+ККЗ№2!P32-ККЗ№2!R11</f>
        <v>10.300000000000011</v>
      </c>
      <c r="S59" s="15">
        <f>R59+ККЗ№2!Q32-ККЗ№2!S11</f>
        <v>10.300000000000011</v>
      </c>
      <c r="T59" s="15">
        <f>S59+ККЗ№2!R32-ККЗ№2!T11</f>
        <v>10.300000000000011</v>
      </c>
      <c r="U59" s="15">
        <f>T59+ККЗ№2!S32-ККЗ№2!U11</f>
        <v>10.300000000000011</v>
      </c>
      <c r="V59" s="15">
        <f>U59+ККЗ№2!T32-ККЗ№2!V11</f>
        <v>10.300000000000011</v>
      </c>
      <c r="W59" s="15">
        <f>V59+ККЗ№2!U32-ККЗ№2!W11</f>
        <v>-178.7</v>
      </c>
      <c r="X59" s="15">
        <f>W59+ККЗ№2!V32-ККЗ№2!X11</f>
        <v>37.300000000000011</v>
      </c>
    </row>
    <row r="60" spans="1:24" outlineLevel="1" x14ac:dyDescent="0.25">
      <c r="A60" s="19" t="s">
        <v>62</v>
      </c>
      <c r="B60" s="15">
        <f>SUM(B55:B59)</f>
        <v>32.18</v>
      </c>
      <c r="C60" s="15">
        <f>B60+ККЗ№2!C27-ККЗ№2!C12</f>
        <v>77.180000000000007</v>
      </c>
      <c r="D60" s="15">
        <f>C60+ККЗ№2!D27-ККЗ№2!D12</f>
        <v>293.18</v>
      </c>
      <c r="E60" s="15">
        <f>D60+ККЗ№2!E27-ККЗ№2!E12</f>
        <v>311.18000000000006</v>
      </c>
      <c r="F60" s="15">
        <f>E60+ККЗ№2!F27-ККЗ№2!F12</f>
        <v>185.18000000000006</v>
      </c>
      <c r="G60" s="15">
        <f>F60+ККЗ№2!G27-ККЗ№2!G12</f>
        <v>221.18000000000006</v>
      </c>
      <c r="H60" s="15">
        <f>G60+ККЗ№2!H27-ККЗ№2!H12</f>
        <v>311.18000000000006</v>
      </c>
      <c r="I60" s="15">
        <f>H60+ККЗ№2!I27-ККЗ№2!I12</f>
        <v>41.180000000000064</v>
      </c>
      <c r="J60" s="15">
        <f>I60+ККЗ№2!J27-ККЗ№2!J12</f>
        <v>194.18000000000006</v>
      </c>
      <c r="K60" s="15">
        <f>J60+ККЗ№2!K27-ККЗ№2!K12</f>
        <v>284.18000000000006</v>
      </c>
      <c r="L60" s="15">
        <f>K60+ККЗ№2!L27-ККЗ№2!L12</f>
        <v>14.180000000000064</v>
      </c>
      <c r="M60" s="15">
        <f>L60+ККЗ№2!M27-ККЗ№2!M12</f>
        <v>302.18000000000006</v>
      </c>
      <c r="N60" s="15">
        <f>M60+ККЗ№2!N27-ККЗ№2!N12</f>
        <v>572.18000000000006</v>
      </c>
      <c r="O60" s="15">
        <f>N60+ККЗ№2!O27-ККЗ№2!O12</f>
        <v>446.18000000000006</v>
      </c>
      <c r="P60" s="15">
        <f>O60+P12-ККЗ№2!P12</f>
        <v>446.18000000000006</v>
      </c>
      <c r="Q60" s="15">
        <f>P60+Q12-ККЗ№2!Q12</f>
        <v>446.18000000000006</v>
      </c>
      <c r="R60" s="15">
        <f>Q60+ККЗ№2!P27-ККЗ№2!R12</f>
        <v>320.18000000000006</v>
      </c>
      <c r="S60" s="15">
        <f>R60+ККЗ№2!Q27-ККЗ№2!S12</f>
        <v>338.18000000000006</v>
      </c>
      <c r="T60" s="15">
        <f>S60+ККЗ№2!R27-ККЗ№2!T12</f>
        <v>482.18000000000006</v>
      </c>
      <c r="U60" s="15">
        <f>T60+ККЗ№2!S27-ККЗ№2!U12</f>
        <v>347.18000000000006</v>
      </c>
      <c r="V60" s="15">
        <f>U60+ККЗ№2!T27-ККЗ№2!V12</f>
        <v>509.18000000000006</v>
      </c>
      <c r="W60" s="15">
        <f>V60+ККЗ№2!U27-ККЗ№2!W12</f>
        <v>383.18000000000006</v>
      </c>
      <c r="X60" s="15">
        <f>W60+ККЗ№2!V27-ККЗ№2!X12</f>
        <v>356.18000000000006</v>
      </c>
    </row>
    <row r="61" spans="1:24" outlineLevel="1" x14ac:dyDescent="0.25">
      <c r="A61" s="20" t="s">
        <v>21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</row>
    <row r="62" spans="1:24" outlineLevel="1" x14ac:dyDescent="0.25">
      <c r="A62" s="19" t="s">
        <v>2</v>
      </c>
      <c r="B62" s="36">
        <v>85.4</v>
      </c>
      <c r="C62" s="15">
        <f>B62+ККЗ№2!C34-ККЗ№2!C14</f>
        <v>88.4</v>
      </c>
      <c r="D62" s="15">
        <f>C62+ККЗ№2!D34-ККЗ№2!D14</f>
        <v>42.400000000000006</v>
      </c>
      <c r="E62" s="15">
        <f>D62+ККЗ№2!E34-ККЗ№2!E14</f>
        <v>91.4</v>
      </c>
      <c r="F62" s="15">
        <f>E62+ККЗ№2!F34-ККЗ№2!F14</f>
        <v>68.400000000000006</v>
      </c>
      <c r="G62" s="15">
        <f>F62+ККЗ№2!G34-ККЗ№2!G14</f>
        <v>71.400000000000006</v>
      </c>
      <c r="H62" s="15">
        <f>G62+ККЗ№2!H34-ККЗ№2!H14</f>
        <v>48.400000000000006</v>
      </c>
      <c r="I62" s="15">
        <f>H62+ККЗ№2!I34-ККЗ№2!I14</f>
        <v>25.400000000000006</v>
      </c>
      <c r="J62" s="15">
        <f>I62+ККЗ№2!J34-ККЗ№2!J14</f>
        <v>28.400000000000006</v>
      </c>
      <c r="K62" s="15">
        <f>J62+ККЗ№2!K34-ККЗ№2!K14</f>
        <v>5.4000000000000057</v>
      </c>
      <c r="L62" s="15">
        <f>K62+ККЗ№2!L34-ККЗ№2!L14</f>
        <v>129.4</v>
      </c>
      <c r="M62" s="15">
        <f>L62+ККЗ№2!M34-ККЗ№2!M14</f>
        <v>109.4</v>
      </c>
      <c r="N62" s="15">
        <f>M62+ККЗ№2!N34-ККЗ№2!N14</f>
        <v>-4.5999999999999943</v>
      </c>
      <c r="O62" s="15">
        <f>N62+ККЗ№2!O34-ККЗ№2!O14</f>
        <v>-4.5999999999999943</v>
      </c>
      <c r="P62" s="15">
        <f>O62+ККЗ№2!P34-P14</f>
        <v>-4.5999999999999943</v>
      </c>
      <c r="Q62" s="15">
        <f>P62+ККЗ№2!Q34-Q14</f>
        <v>-4.5999999999999943</v>
      </c>
      <c r="R62" s="15">
        <f>Q62+ККЗ№2!R34-R14</f>
        <v>-4.5999999999999943</v>
      </c>
      <c r="S62" s="15">
        <f>R62+ККЗ№2!S34-S14</f>
        <v>67.400000000000006</v>
      </c>
      <c r="T62" s="15">
        <f>S62+ККЗ№2!T34-T14</f>
        <v>21.400000000000006</v>
      </c>
      <c r="U62" s="15">
        <f>T62+ККЗ№2!U34-U14</f>
        <v>21.400000000000006</v>
      </c>
      <c r="V62" s="15">
        <f>U62+ККЗ№2!V34-V14</f>
        <v>21.400000000000006</v>
      </c>
      <c r="W62" s="15">
        <f>V62+ККЗ№2!W34-W14</f>
        <v>93.4</v>
      </c>
      <c r="X62" s="15">
        <f>W62+ККЗ№2!X34-X14</f>
        <v>53.400000000000006</v>
      </c>
    </row>
    <row r="63" spans="1:24" outlineLevel="1" x14ac:dyDescent="0.25">
      <c r="A63" s="19" t="s">
        <v>3</v>
      </c>
      <c r="B63" s="36">
        <v>48.6</v>
      </c>
      <c r="C63" s="15">
        <f>B63+ККЗ№2!C35-ККЗ№2!C15</f>
        <v>2.6000000000000014</v>
      </c>
      <c r="D63" s="15">
        <f>C63+ККЗ№2!D35-ККЗ№2!D15</f>
        <v>5.5999999999999943</v>
      </c>
      <c r="E63" s="15">
        <f>D63+ККЗ№2!E35-ККЗ№2!E15</f>
        <v>31.599999999999994</v>
      </c>
      <c r="F63" s="15">
        <f>E63+ККЗ№2!F35-ККЗ№2!F15</f>
        <v>11.599999999999994</v>
      </c>
      <c r="G63" s="15">
        <f>F63+ККЗ№2!G35-ККЗ№2!G15</f>
        <v>-34.400000000000006</v>
      </c>
      <c r="H63" s="15">
        <f>G63+ККЗ№2!H35-ККЗ№2!H15</f>
        <v>-80.400000000000006</v>
      </c>
      <c r="I63" s="15">
        <f>H63+ККЗ№2!I35-ККЗ№2!I15</f>
        <v>-31.400000000000006</v>
      </c>
      <c r="J63" s="15">
        <f>I63+ККЗ№2!J35-ККЗ№2!J15</f>
        <v>17.599999999999994</v>
      </c>
      <c r="K63" s="15">
        <f>J63+ККЗ№2!K35-ККЗ№2!K15</f>
        <v>-28.400000000000006</v>
      </c>
      <c r="L63" s="15">
        <f>K63+ККЗ№2!L35-ККЗ№2!L15</f>
        <v>92.6</v>
      </c>
      <c r="M63" s="15">
        <f>L63+ККЗ№2!M35-ККЗ№2!M15</f>
        <v>46.599999999999994</v>
      </c>
      <c r="N63" s="15">
        <f>M63+ККЗ№2!N35-ККЗ№2!N15</f>
        <v>49.599999999999994</v>
      </c>
      <c r="O63" s="15">
        <f>N63+ККЗ№2!O35-ККЗ№2!O15</f>
        <v>75.599999999999994</v>
      </c>
      <c r="P63" s="15">
        <f>O63+ККЗ№2!P35-P15</f>
        <v>101.6</v>
      </c>
      <c r="Q63" s="15">
        <f>P63+ККЗ№2!Q35-Q15</f>
        <v>104.6</v>
      </c>
      <c r="R63" s="15">
        <f>Q63+ККЗ№2!R35-R15</f>
        <v>156.6</v>
      </c>
      <c r="S63" s="15">
        <f>R63+ККЗ№2!S35-S15</f>
        <v>113.6</v>
      </c>
      <c r="T63" s="15">
        <f>S63+ККЗ№2!T35-T15</f>
        <v>139.6</v>
      </c>
      <c r="U63" s="15">
        <f>T63+ККЗ№2!U35-U15</f>
        <v>47.599999999999994</v>
      </c>
      <c r="V63" s="15">
        <f>U63+ККЗ№2!V35-V15</f>
        <v>145.6</v>
      </c>
      <c r="W63" s="15">
        <f>V63+ККЗ№2!W35-W15</f>
        <v>30.599999999999994</v>
      </c>
      <c r="X63" s="15">
        <f>W63+ККЗ№2!X35-X15</f>
        <v>128.6</v>
      </c>
    </row>
    <row r="64" spans="1:24" outlineLevel="1" x14ac:dyDescent="0.25">
      <c r="A64" s="19" t="s">
        <v>4</v>
      </c>
      <c r="B64" s="36">
        <v>48.5</v>
      </c>
      <c r="C64" s="15">
        <f>B64+ККЗ№2!C36-ККЗ№2!C16</f>
        <v>74.5</v>
      </c>
      <c r="D64" s="15">
        <f>C64+ККЗ№2!D36-ККЗ№2!D16</f>
        <v>28.5</v>
      </c>
      <c r="E64" s="15">
        <f>D64+ККЗ№2!E36-ККЗ№2!E16</f>
        <v>31.5</v>
      </c>
      <c r="F64" s="15">
        <f>E64+ККЗ№2!F36-ККЗ№2!F16</f>
        <v>83.5</v>
      </c>
      <c r="G64" s="15">
        <f>F64+ККЗ№2!G36-ККЗ№2!G16</f>
        <v>63.5</v>
      </c>
      <c r="H64" s="15">
        <f>G64+ККЗ№2!H36-ККЗ№2!H16</f>
        <v>138.5</v>
      </c>
      <c r="I64" s="15">
        <f>H64+ККЗ№2!I36-ККЗ№2!I16</f>
        <v>92.5</v>
      </c>
      <c r="J64" s="15">
        <f>I64+ККЗ№2!J36-ККЗ№2!J16</f>
        <v>118.5</v>
      </c>
      <c r="K64" s="15">
        <f>J64+ККЗ№2!K36-ККЗ№2!K16</f>
        <v>121.5</v>
      </c>
      <c r="L64" s="15">
        <f>K64+ККЗ№2!L36-ККЗ№2!L16</f>
        <v>75.5</v>
      </c>
      <c r="M64" s="15">
        <f>L64+ККЗ№2!M36-ККЗ№2!M16</f>
        <v>55.5</v>
      </c>
      <c r="N64" s="15">
        <f>M64+ККЗ№2!N36-ККЗ№2!N16</f>
        <v>9.5</v>
      </c>
      <c r="O64" s="15">
        <f>N64+ККЗ№2!O36-ККЗ№2!O16</f>
        <v>38.5</v>
      </c>
      <c r="P64" s="15">
        <f>O64+ККЗ№2!P36-P16</f>
        <v>41.5</v>
      </c>
      <c r="Q64" s="15">
        <f>P64+ККЗ№2!Q36-Q16</f>
        <v>-27.5</v>
      </c>
      <c r="R64" s="15">
        <f>Q64+ККЗ№2!R36-R16</f>
        <v>24.5</v>
      </c>
      <c r="S64" s="15">
        <f>R64+ККЗ№2!S36-S16</f>
        <v>145.5</v>
      </c>
      <c r="T64" s="15">
        <f>S64+ККЗ№2!T36-T16</f>
        <v>53.5</v>
      </c>
      <c r="U64" s="15">
        <f>T64+ККЗ№2!U36-U16</f>
        <v>151.5</v>
      </c>
      <c r="V64" s="15">
        <f>U64+ККЗ№2!V36-V16</f>
        <v>105.5</v>
      </c>
      <c r="W64" s="15">
        <f>V64+ККЗ№2!W36-W16</f>
        <v>59.5</v>
      </c>
      <c r="X64" s="15">
        <f>W64+ККЗ№2!X36-X16</f>
        <v>85.5</v>
      </c>
    </row>
    <row r="65" spans="1:24" outlineLevel="1" x14ac:dyDescent="0.25">
      <c r="A65" s="19" t="s">
        <v>5</v>
      </c>
      <c r="B65" s="36">
        <v>109</v>
      </c>
      <c r="C65" s="15">
        <f>B65+ККЗ№2!C37-ККЗ№2!C17</f>
        <v>127</v>
      </c>
      <c r="D65" s="15">
        <f>C65+ККЗ№2!D37-ККЗ№2!D17</f>
        <v>73</v>
      </c>
      <c r="E65" s="15">
        <f>D65+ККЗ№2!E37-ККЗ№2!E17</f>
        <v>91</v>
      </c>
      <c r="F65" s="15">
        <f>E65+ККЗ№2!F37-ККЗ№2!F17</f>
        <v>77</v>
      </c>
      <c r="G65" s="15">
        <f>F65+ККЗ№2!G37-ККЗ№2!G17</f>
        <v>149</v>
      </c>
      <c r="H65" s="15">
        <f>G65+ККЗ№2!H37-ККЗ№2!H17</f>
        <v>126</v>
      </c>
      <c r="I65" s="15">
        <f>H65+ККЗ№2!I37-ККЗ№2!I17</f>
        <v>152</v>
      </c>
      <c r="J65" s="15">
        <f>I65+ККЗ№2!J37-ККЗ№2!J17</f>
        <v>106</v>
      </c>
      <c r="K65" s="15">
        <f>J65+ККЗ№2!K37-ККЗ№2!K17</f>
        <v>158</v>
      </c>
      <c r="L65" s="15">
        <f>K65+ККЗ№2!L37-ККЗ№2!L17</f>
        <v>164</v>
      </c>
      <c r="M65" s="15">
        <f>L65+ККЗ№2!M37-ККЗ№2!M17</f>
        <v>49</v>
      </c>
      <c r="N65" s="15">
        <f>M65+ККЗ№2!N37-ККЗ№2!N17</f>
        <v>29</v>
      </c>
      <c r="O65" s="15">
        <f>N65+ККЗ№2!O37-ККЗ№2!O17</f>
        <v>81</v>
      </c>
      <c r="P65" s="15">
        <f>O65+ККЗ№2!P37-P17</f>
        <v>84</v>
      </c>
      <c r="Q65" s="15">
        <f>P65+ККЗ№2!Q37-Q17</f>
        <v>87</v>
      </c>
      <c r="R65" s="15">
        <f>Q65+ККЗ№2!R37-R17</f>
        <v>113</v>
      </c>
      <c r="S65" s="15">
        <f>R65+ККЗ№2!S37-S17</f>
        <v>165</v>
      </c>
      <c r="T65" s="15">
        <f>S65+ККЗ№2!T37-T17</f>
        <v>119</v>
      </c>
      <c r="U65" s="15">
        <f>T65+ККЗ№2!U37-U17</f>
        <v>125</v>
      </c>
      <c r="V65" s="15">
        <f>U65+ККЗ№2!V37-V17</f>
        <v>128</v>
      </c>
      <c r="W65" s="15">
        <f>V65+ККЗ№2!W37-W17</f>
        <v>85</v>
      </c>
      <c r="X65" s="15">
        <f>W65+ККЗ№2!X37-X17</f>
        <v>65</v>
      </c>
    </row>
    <row r="66" spans="1:24" outlineLevel="1" x14ac:dyDescent="0.25">
      <c r="A66" s="19" t="s">
        <v>6</v>
      </c>
      <c r="B66" s="36">
        <v>7.7</v>
      </c>
      <c r="C66" s="15">
        <f>B66+ККЗ№2!C38-ККЗ№2!C18</f>
        <v>31.699999999999989</v>
      </c>
      <c r="D66" s="15">
        <f>C66+ККЗ№2!D38-ККЗ№2!D18</f>
        <v>55.699999999999989</v>
      </c>
      <c r="E66" s="15">
        <f>D66+ККЗ№2!E38-ККЗ№2!E18</f>
        <v>99.699999999999989</v>
      </c>
      <c r="F66" s="15">
        <f>E66+ККЗ№2!F38-ККЗ№2!F18</f>
        <v>123.69999999999999</v>
      </c>
      <c r="G66" s="15">
        <f>F66+ККЗ№2!G38-ККЗ№2!G18</f>
        <v>101.69999999999999</v>
      </c>
      <c r="H66" s="15">
        <f>G66+ККЗ№2!H38-ККЗ№2!H18</f>
        <v>151.69999999999999</v>
      </c>
      <c r="I66" s="15">
        <f>H66+ККЗ№2!I38-ККЗ№2!I18</f>
        <v>129.69999999999999</v>
      </c>
      <c r="J66" s="15">
        <f>I66+ККЗ№2!J38-ККЗ№2!J18</f>
        <v>55.699999999999989</v>
      </c>
      <c r="K66" s="15">
        <f>J66+ККЗ№2!K38-ККЗ№2!K18</f>
        <v>73.699999999999989</v>
      </c>
      <c r="L66" s="15">
        <f>K66+ККЗ№2!L38-ККЗ№2!L18</f>
        <v>131.69999999999999</v>
      </c>
      <c r="M66" s="15">
        <f>L66+ККЗ№2!M38-ККЗ№2!M18</f>
        <v>62.699999999999989</v>
      </c>
      <c r="N66" s="15">
        <f>M66+ККЗ№2!N38-ККЗ№2!N18</f>
        <v>160.69999999999999</v>
      </c>
      <c r="O66" s="15">
        <f>N66+ККЗ№2!O38-ККЗ№2!O18</f>
        <v>186.7</v>
      </c>
      <c r="P66" s="15">
        <f>O66+ККЗ№2!P38-P18</f>
        <v>166.7</v>
      </c>
      <c r="Q66" s="15">
        <f>P66+ККЗ№2!Q38-Q18</f>
        <v>267.7</v>
      </c>
      <c r="R66" s="15">
        <f>Q66+ККЗ№2!R38-R18</f>
        <v>198.7</v>
      </c>
      <c r="S66" s="15">
        <f>R66+ККЗ№2!S38-S18</f>
        <v>129.69999999999999</v>
      </c>
      <c r="T66" s="15">
        <f>S66+ККЗ№2!T38-T18</f>
        <v>204.7</v>
      </c>
      <c r="U66" s="15">
        <f>T66+ККЗ№2!U38-U18</f>
        <v>181.7</v>
      </c>
      <c r="V66" s="15">
        <f>U66+ККЗ№2!V38-V18</f>
        <v>279.7</v>
      </c>
      <c r="W66" s="15">
        <f>V66+ККЗ№2!W38-W18</f>
        <v>210.7</v>
      </c>
      <c r="X66" s="15">
        <f>W66+ККЗ№2!X38-X18</f>
        <v>164.7</v>
      </c>
    </row>
    <row r="67" spans="1:24" outlineLevel="1" x14ac:dyDescent="0.25">
      <c r="A67" s="19" t="s">
        <v>7</v>
      </c>
      <c r="B67" s="36">
        <v>9.1</v>
      </c>
      <c r="C67" s="15">
        <f>B67+ККЗ№2!C39-ККЗ№2!C19</f>
        <v>21.099999999999994</v>
      </c>
      <c r="D67" s="15">
        <f>C67+ККЗ№2!D39-ККЗ№2!D19</f>
        <v>33.099999999999994</v>
      </c>
      <c r="E67" s="15">
        <f>D67+ККЗ№2!E39-ККЗ№2!E19</f>
        <v>25.099999999999994</v>
      </c>
      <c r="F67" s="15">
        <f>E67+ККЗ№2!F39-ККЗ№2!F19</f>
        <v>-2.9000000000000057</v>
      </c>
      <c r="G67" s="15">
        <f>F67+ККЗ№2!G39-ККЗ№2!G19</f>
        <v>21.099999999999994</v>
      </c>
      <c r="H67" s="15">
        <f>G67+ККЗ№2!H39-ККЗ№2!H19</f>
        <v>65.099999999999994</v>
      </c>
      <c r="I67" s="15">
        <f>H67+ККЗ№2!I39-ККЗ№2!I19</f>
        <v>129.1</v>
      </c>
      <c r="J67" s="15">
        <f>I67+ККЗ№2!J39-ККЗ№2!J19</f>
        <v>141.1</v>
      </c>
      <c r="K67" s="15">
        <f>J67+ККЗ№2!K39-ККЗ№2!K19</f>
        <v>101.1</v>
      </c>
      <c r="L67" s="15">
        <f>K67+ККЗ№2!L39-ККЗ№2!L19</f>
        <v>93.1</v>
      </c>
      <c r="M67" s="15">
        <f>L67+ККЗ№2!M39-ККЗ№2!M19</f>
        <v>117.1</v>
      </c>
      <c r="N67" s="15">
        <f>M67+ККЗ№2!N39-ККЗ№2!N19</f>
        <v>43.099999999999994</v>
      </c>
      <c r="O67" s="15">
        <f>N67+ККЗ№2!O39-ККЗ№2!O19</f>
        <v>-10.900000000000006</v>
      </c>
      <c r="P67" s="15">
        <f>O67+ККЗ№2!P39-P19</f>
        <v>47.099999999999994</v>
      </c>
      <c r="Q67" s="15">
        <f>P67+ККЗ№2!Q39-Q19</f>
        <v>73.099999999999994</v>
      </c>
      <c r="R67" s="15">
        <f>Q67+ККЗ№2!R39-R19</f>
        <v>50.099999999999994</v>
      </c>
      <c r="S67" s="15">
        <f>R67+ККЗ№2!S39-S19</f>
        <v>125.1</v>
      </c>
      <c r="T67" s="15">
        <f>S67+ККЗ№2!T39-T19</f>
        <v>33.099999999999994</v>
      </c>
      <c r="U67" s="15">
        <f>T67+ККЗ№2!U39-U19</f>
        <v>85.1</v>
      </c>
      <c r="V67" s="15">
        <f>U67+ККЗ№2!V39-V19</f>
        <v>137.1</v>
      </c>
      <c r="W67" s="15">
        <f>V67+ККЗ№2!W39-W19</f>
        <v>117.1</v>
      </c>
      <c r="X67" s="15">
        <f>W67+ККЗ№2!X39-X19</f>
        <v>192.10000000000002</v>
      </c>
    </row>
    <row r="68" spans="1:24" outlineLevel="1" x14ac:dyDescent="0.25">
      <c r="A68" s="19" t="s">
        <v>8</v>
      </c>
      <c r="B68" s="36">
        <v>6.9</v>
      </c>
      <c r="C68" s="15">
        <f>B68+ККЗ№2!C40-ККЗ№2!C20</f>
        <v>50.900000000000006</v>
      </c>
      <c r="D68" s="15">
        <f>C68+ККЗ№2!D40-ККЗ№2!D20</f>
        <v>74.900000000000006</v>
      </c>
      <c r="E68" s="15">
        <f>D68+ККЗ№2!E40-ККЗ№2!E20</f>
        <v>-25.099999999999994</v>
      </c>
      <c r="F68" s="15">
        <f>E68+ККЗ№2!F40-ККЗ№2!F20</f>
        <v>18.900000000000006</v>
      </c>
      <c r="G68" s="15">
        <f>F68+ККЗ№2!G40-ККЗ№2!G20</f>
        <v>62.900000000000006</v>
      </c>
      <c r="H68" s="15">
        <f>G68+ККЗ№2!H40-ККЗ№2!H20</f>
        <v>-37.099999999999994</v>
      </c>
      <c r="I68" s="15">
        <f>H68+ККЗ№2!I40-ККЗ№2!I20</f>
        <v>78.900000000000006</v>
      </c>
      <c r="J68" s="15">
        <f>I68+ККЗ№2!J40-ККЗ№2!J20</f>
        <v>122.9</v>
      </c>
      <c r="K68" s="15">
        <f>J68+ККЗ№2!K40-ККЗ№2!K20</f>
        <v>146.89999999999998</v>
      </c>
      <c r="L68" s="15">
        <f>K68+ККЗ№2!L40-ККЗ№2!L20</f>
        <v>190.89999999999998</v>
      </c>
      <c r="M68" s="15">
        <f>L68+ККЗ№2!M40-ККЗ№2!M20</f>
        <v>130.89999999999998</v>
      </c>
      <c r="N68" s="15">
        <f>M68+ККЗ№2!N40-ККЗ№2!N20</f>
        <v>142.89999999999998</v>
      </c>
      <c r="O68" s="15">
        <f>N68+ККЗ№2!O40-ККЗ№2!O20</f>
        <v>226.89999999999998</v>
      </c>
      <c r="P68" s="15">
        <f>O68+ККЗ№2!P40-P20</f>
        <v>218.89999999999998</v>
      </c>
      <c r="Q68" s="15">
        <f>P68+ККЗ№2!Q40-Q20</f>
        <v>170.89999999999998</v>
      </c>
      <c r="R68" s="15">
        <f>Q68+ККЗ№2!R40-R20</f>
        <v>168.89999999999998</v>
      </c>
      <c r="S68" s="15">
        <f>R68+ККЗ№2!S40-S20</f>
        <v>186.89999999999998</v>
      </c>
      <c r="T68" s="15">
        <f>S68+ККЗ№2!T40-T20</f>
        <v>172.89999999999998</v>
      </c>
      <c r="U68" s="15">
        <f>T68+ККЗ№2!U40-U20</f>
        <v>250.89999999999998</v>
      </c>
      <c r="V68" s="15">
        <f>U68+ККЗ№2!V40-V20</f>
        <v>253.89999999999998</v>
      </c>
      <c r="W68" s="15">
        <f>V68+ККЗ№2!W40-W20</f>
        <v>207.89999999999998</v>
      </c>
      <c r="X68" s="15">
        <f>W68+ККЗ№2!X40-X20</f>
        <v>305.89999999999998</v>
      </c>
    </row>
    <row r="69" spans="1:24" outlineLevel="1" x14ac:dyDescent="0.25">
      <c r="A69" s="19" t="s">
        <v>29</v>
      </c>
      <c r="B69" s="22">
        <f>SUM(B62:B68)</f>
        <v>315.2</v>
      </c>
      <c r="C69" s="15">
        <f>B69+ККЗ№2!C33-ККЗ№2!C21</f>
        <v>396.20000000000005</v>
      </c>
      <c r="D69" s="15">
        <f>C69+ККЗ№2!D33-ККЗ№2!D21</f>
        <v>313.20000000000005</v>
      </c>
      <c r="E69" s="15">
        <f>D69+ККЗ№2!E33-ККЗ№2!E21</f>
        <v>345.20000000000005</v>
      </c>
      <c r="F69" s="15">
        <f>E69+ККЗ№2!F33-ККЗ№2!F21</f>
        <v>380.20000000000005</v>
      </c>
      <c r="G69" s="15">
        <f>F69+ККЗ№2!G33-ККЗ№2!G21</f>
        <v>435.20000000000005</v>
      </c>
      <c r="H69" s="15">
        <f>G69+ККЗ№2!H33-ККЗ№2!H21</f>
        <v>412.20000000000005</v>
      </c>
      <c r="I69" s="15">
        <f>H69+ККЗ№2!I33-ККЗ№2!I21</f>
        <v>576.20000000000005</v>
      </c>
      <c r="J69" s="15">
        <f>I69+ККЗ№2!J33-ККЗ№2!J21</f>
        <v>590.20000000000005</v>
      </c>
      <c r="K69" s="15">
        <f>J69+ККЗ№2!K33-ККЗ№2!K21</f>
        <v>578.20000000000005</v>
      </c>
      <c r="L69" s="15">
        <f>K69+ККЗ№2!L33-ККЗ№2!L21</f>
        <v>877.2</v>
      </c>
      <c r="M69" s="15">
        <f>L69+ККЗ№2!M33-ККЗ№2!M21</f>
        <v>571.20000000000005</v>
      </c>
      <c r="N69" s="15">
        <f>M69+ККЗ№2!N33-ККЗ№2!N21</f>
        <v>430.20000000000005</v>
      </c>
      <c r="O69" s="15">
        <f>N69+ККЗ№2!O33-ККЗ№2!O21</f>
        <v>593.20000000000005</v>
      </c>
      <c r="P69" s="15">
        <f>O69+ККЗ№2!P33-P21</f>
        <v>655.20000000000005</v>
      </c>
      <c r="Q69" s="15">
        <f>P69+ККЗ№2!Q33-Q21</f>
        <v>671.2</v>
      </c>
      <c r="R69" s="15">
        <f>Q69+ККЗ№2!R33-R21</f>
        <v>707.2</v>
      </c>
      <c r="S69" s="15">
        <f>R69+ККЗ№2!S33-S21</f>
        <v>933.2</v>
      </c>
      <c r="T69" s="15">
        <f>S69+ККЗ№2!T33-T21</f>
        <v>744.2</v>
      </c>
      <c r="U69" s="15">
        <f>T69+ККЗ№2!U33-U21</f>
        <v>863.2</v>
      </c>
      <c r="V69" s="15">
        <f>U69+ККЗ№2!V33-V21</f>
        <v>1071.2</v>
      </c>
      <c r="W69" s="15">
        <f>V69+ККЗ№2!W33-W21</f>
        <v>804.2</v>
      </c>
      <c r="X69" s="15">
        <f>W69+ККЗ№2!X33-X21</f>
        <v>995.2</v>
      </c>
    </row>
    <row r="70" spans="1:24" outlineLevel="1" x14ac:dyDescent="0.25"/>
    <row r="71" spans="1:24" outlineLevel="1" x14ac:dyDescent="0.25">
      <c r="A71" s="14" t="s">
        <v>30</v>
      </c>
      <c r="B71" s="15">
        <f>B60+B69</f>
        <v>347.38</v>
      </c>
      <c r="C71" s="15">
        <f>C60+C69</f>
        <v>473.38000000000005</v>
      </c>
      <c r="D71" s="15">
        <f>D60+D69</f>
        <v>606.38000000000011</v>
      </c>
      <c r="E71" s="15">
        <f>E60+E69</f>
        <v>656.38000000000011</v>
      </c>
      <c r="F71" s="15">
        <f>F60+F69</f>
        <v>565.38000000000011</v>
      </c>
      <c r="G71" s="15">
        <f>G60+G69</f>
        <v>656.38000000000011</v>
      </c>
      <c r="H71" s="15">
        <f>H60+H69</f>
        <v>723.38000000000011</v>
      </c>
      <c r="I71" s="15">
        <f>I60+I69</f>
        <v>617.38000000000011</v>
      </c>
      <c r="J71" s="15">
        <f>J60+J69</f>
        <v>784.38000000000011</v>
      </c>
      <c r="K71" s="15">
        <f>K60+K69</f>
        <v>862.38000000000011</v>
      </c>
      <c r="L71" s="15">
        <f>L60+L69</f>
        <v>891.38000000000011</v>
      </c>
      <c r="M71" s="15">
        <f>M60+M69</f>
        <v>873.38000000000011</v>
      </c>
      <c r="N71" s="15">
        <f>N60+N69</f>
        <v>1002.3800000000001</v>
      </c>
      <c r="O71" s="15">
        <f>O60+O69</f>
        <v>1039.3800000000001</v>
      </c>
      <c r="P71" s="15">
        <f>P60+P69</f>
        <v>1101.3800000000001</v>
      </c>
      <c r="Q71" s="15">
        <f>Q60+Q69</f>
        <v>1117.3800000000001</v>
      </c>
      <c r="R71" s="15">
        <f>R60+R69</f>
        <v>1027.3800000000001</v>
      </c>
      <c r="S71" s="15">
        <f>S60+S69</f>
        <v>1271.3800000000001</v>
      </c>
      <c r="T71" s="15">
        <f>T60+T69</f>
        <v>1226.3800000000001</v>
      </c>
      <c r="U71" s="15">
        <f>U60+U69</f>
        <v>1210.3800000000001</v>
      </c>
      <c r="V71" s="15">
        <f>V60+V69</f>
        <v>1580.38</v>
      </c>
      <c r="W71" s="15">
        <f>W60+W69</f>
        <v>1187.3800000000001</v>
      </c>
      <c r="X71" s="15">
        <f>X60+X69</f>
        <v>1351.38</v>
      </c>
    </row>
    <row r="72" spans="1:24" x14ac:dyDescent="0.25">
      <c r="A72" s="25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</row>
    <row r="73" spans="1:24" x14ac:dyDescent="0.25">
      <c r="A73" s="9"/>
      <c r="B73" s="9"/>
      <c r="C73" s="9"/>
      <c r="D73" s="9"/>
      <c r="E73" s="9"/>
    </row>
    <row r="74" spans="1:24" x14ac:dyDescent="0.25">
      <c r="A74" s="9"/>
      <c r="B74" s="9"/>
      <c r="C74" s="9"/>
      <c r="D74" s="9"/>
      <c r="E74" s="9"/>
    </row>
    <row r="75" spans="1:24" ht="15.6" outlineLevel="1" x14ac:dyDescent="0.3">
      <c r="A75" s="34" t="s">
        <v>110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</row>
    <row r="76" spans="1:24" outlineLevel="1" x14ac:dyDescent="0.25">
      <c r="A76" s="14" t="s">
        <v>2</v>
      </c>
      <c r="B76" s="15">
        <v>10</v>
      </c>
      <c r="C76" s="15">
        <v>10</v>
      </c>
      <c r="D76" s="15">
        <v>10</v>
      </c>
      <c r="E76" s="15">
        <v>10</v>
      </c>
      <c r="F76" s="15">
        <v>10</v>
      </c>
      <c r="G76" s="15">
        <v>10</v>
      </c>
      <c r="H76" s="15">
        <v>10</v>
      </c>
      <c r="I76" s="15">
        <v>10</v>
      </c>
      <c r="J76" s="15">
        <v>10</v>
      </c>
      <c r="K76" s="15">
        <v>10</v>
      </c>
      <c r="L76" s="15">
        <v>10</v>
      </c>
      <c r="M76" s="15">
        <v>10</v>
      </c>
      <c r="N76" s="15">
        <v>10</v>
      </c>
      <c r="O76" s="15">
        <v>10</v>
      </c>
      <c r="P76" s="15">
        <v>10</v>
      </c>
      <c r="Q76" s="15">
        <v>10</v>
      </c>
      <c r="R76" s="15">
        <v>10</v>
      </c>
      <c r="S76" s="15">
        <v>10</v>
      </c>
      <c r="T76" s="15">
        <v>10</v>
      </c>
      <c r="U76" s="15">
        <v>10</v>
      </c>
      <c r="V76" s="15">
        <v>10</v>
      </c>
      <c r="W76" s="15">
        <v>10</v>
      </c>
      <c r="X76" s="15">
        <v>10</v>
      </c>
    </row>
    <row r="77" spans="1:24" outlineLevel="1" x14ac:dyDescent="0.25">
      <c r="A77" s="14" t="s">
        <v>3</v>
      </c>
      <c r="B77" s="15">
        <v>12</v>
      </c>
      <c r="C77" s="15">
        <v>12</v>
      </c>
      <c r="D77" s="15">
        <v>12</v>
      </c>
      <c r="E77" s="15">
        <v>12</v>
      </c>
      <c r="F77" s="15">
        <v>12</v>
      </c>
      <c r="G77" s="15">
        <v>12</v>
      </c>
      <c r="H77" s="15">
        <v>12</v>
      </c>
      <c r="I77" s="15">
        <v>12</v>
      </c>
      <c r="J77" s="15">
        <v>12</v>
      </c>
      <c r="K77" s="15">
        <v>12</v>
      </c>
      <c r="L77" s="15">
        <v>12</v>
      </c>
      <c r="M77" s="15">
        <v>12</v>
      </c>
      <c r="N77" s="15">
        <v>12</v>
      </c>
      <c r="O77" s="15">
        <v>12</v>
      </c>
      <c r="P77" s="15">
        <v>12</v>
      </c>
      <c r="Q77" s="15">
        <v>12</v>
      </c>
      <c r="R77" s="15">
        <v>12</v>
      </c>
      <c r="S77" s="15">
        <v>12</v>
      </c>
      <c r="T77" s="15">
        <v>12</v>
      </c>
      <c r="U77" s="15">
        <v>12</v>
      </c>
      <c r="V77" s="15">
        <v>12</v>
      </c>
      <c r="W77" s="15">
        <v>12</v>
      </c>
      <c r="X77" s="15">
        <v>12</v>
      </c>
    </row>
    <row r="78" spans="1:24" outlineLevel="1" x14ac:dyDescent="0.25">
      <c r="A78" s="14" t="s">
        <v>4</v>
      </c>
      <c r="B78" s="15">
        <v>16</v>
      </c>
      <c r="C78" s="15">
        <v>16</v>
      </c>
      <c r="D78" s="15">
        <v>16</v>
      </c>
      <c r="E78" s="15">
        <v>16</v>
      </c>
      <c r="F78" s="15">
        <v>16</v>
      </c>
      <c r="G78" s="15">
        <v>16</v>
      </c>
      <c r="H78" s="15">
        <v>16</v>
      </c>
      <c r="I78" s="15">
        <v>16</v>
      </c>
      <c r="J78" s="15">
        <v>16</v>
      </c>
      <c r="K78" s="15">
        <v>16</v>
      </c>
      <c r="L78" s="15">
        <v>16</v>
      </c>
      <c r="M78" s="15">
        <v>16</v>
      </c>
      <c r="N78" s="15">
        <v>16</v>
      </c>
      <c r="O78" s="15">
        <v>16</v>
      </c>
      <c r="P78" s="15">
        <v>16</v>
      </c>
      <c r="Q78" s="15">
        <v>16</v>
      </c>
      <c r="R78" s="15">
        <v>16</v>
      </c>
      <c r="S78" s="15">
        <v>16</v>
      </c>
      <c r="T78" s="15">
        <v>16</v>
      </c>
      <c r="U78" s="15">
        <v>16</v>
      </c>
      <c r="V78" s="15">
        <v>16</v>
      </c>
      <c r="W78" s="15">
        <v>16</v>
      </c>
      <c r="X78" s="15">
        <v>16</v>
      </c>
    </row>
    <row r="79" spans="1:24" outlineLevel="1" x14ac:dyDescent="0.25">
      <c r="A79" s="14" t="s">
        <v>5</v>
      </c>
      <c r="B79" s="15">
        <v>16</v>
      </c>
      <c r="C79" s="15">
        <v>16</v>
      </c>
      <c r="D79" s="15">
        <v>16</v>
      </c>
      <c r="E79" s="15">
        <v>16</v>
      </c>
      <c r="F79" s="15">
        <v>16</v>
      </c>
      <c r="G79" s="15">
        <v>16</v>
      </c>
      <c r="H79" s="15">
        <v>16</v>
      </c>
      <c r="I79" s="15">
        <v>16</v>
      </c>
      <c r="J79" s="15">
        <v>16</v>
      </c>
      <c r="K79" s="15">
        <v>16</v>
      </c>
      <c r="L79" s="15">
        <v>16</v>
      </c>
      <c r="M79" s="15">
        <v>16</v>
      </c>
      <c r="N79" s="15">
        <v>16</v>
      </c>
      <c r="O79" s="15">
        <v>16</v>
      </c>
      <c r="P79" s="15">
        <v>16</v>
      </c>
      <c r="Q79" s="15">
        <v>16</v>
      </c>
      <c r="R79" s="15">
        <v>16</v>
      </c>
      <c r="S79" s="15">
        <v>16</v>
      </c>
      <c r="T79" s="15">
        <v>16</v>
      </c>
      <c r="U79" s="15">
        <v>16</v>
      </c>
      <c r="V79" s="15">
        <v>16</v>
      </c>
      <c r="W79" s="15">
        <v>16</v>
      </c>
      <c r="X79" s="15">
        <v>16</v>
      </c>
    </row>
    <row r="80" spans="1:24" outlineLevel="1" x14ac:dyDescent="0.25">
      <c r="A80" s="14" t="s">
        <v>6</v>
      </c>
      <c r="B80" s="15">
        <v>18</v>
      </c>
      <c r="C80" s="15">
        <v>18</v>
      </c>
      <c r="D80" s="15">
        <v>18</v>
      </c>
      <c r="E80" s="15">
        <v>18</v>
      </c>
      <c r="F80" s="15">
        <v>18</v>
      </c>
      <c r="G80" s="15">
        <v>18</v>
      </c>
      <c r="H80" s="15">
        <v>18</v>
      </c>
      <c r="I80" s="15">
        <v>18</v>
      </c>
      <c r="J80" s="15">
        <v>18</v>
      </c>
      <c r="K80" s="15">
        <v>18</v>
      </c>
      <c r="L80" s="15">
        <v>18</v>
      </c>
      <c r="M80" s="15">
        <v>18</v>
      </c>
      <c r="N80" s="15">
        <v>18</v>
      </c>
      <c r="O80" s="15">
        <v>18</v>
      </c>
      <c r="P80" s="15">
        <v>18</v>
      </c>
      <c r="Q80" s="15">
        <v>18</v>
      </c>
      <c r="R80" s="15">
        <v>18</v>
      </c>
      <c r="S80" s="15">
        <v>18</v>
      </c>
      <c r="T80" s="15">
        <v>18</v>
      </c>
      <c r="U80" s="15">
        <v>18</v>
      </c>
      <c r="V80" s="15">
        <v>18</v>
      </c>
      <c r="W80" s="15">
        <v>18</v>
      </c>
      <c r="X80" s="15">
        <v>18</v>
      </c>
    </row>
    <row r="81" spans="1:24" outlineLevel="1" x14ac:dyDescent="0.25">
      <c r="A81" s="14" t="s">
        <v>7</v>
      </c>
      <c r="B81" s="15">
        <v>18</v>
      </c>
      <c r="C81" s="15">
        <v>18</v>
      </c>
      <c r="D81" s="15">
        <v>18</v>
      </c>
      <c r="E81" s="15">
        <v>18</v>
      </c>
      <c r="F81" s="15">
        <v>18</v>
      </c>
      <c r="G81" s="15">
        <v>18</v>
      </c>
      <c r="H81" s="15">
        <v>18</v>
      </c>
      <c r="I81" s="15">
        <v>18</v>
      </c>
      <c r="J81" s="15">
        <v>18</v>
      </c>
      <c r="K81" s="15">
        <v>18</v>
      </c>
      <c r="L81" s="15">
        <v>18</v>
      </c>
      <c r="M81" s="15">
        <v>18</v>
      </c>
      <c r="N81" s="15">
        <v>18</v>
      </c>
      <c r="O81" s="15">
        <v>18</v>
      </c>
      <c r="P81" s="15">
        <v>18</v>
      </c>
      <c r="Q81" s="15">
        <v>18</v>
      </c>
      <c r="R81" s="15">
        <v>18</v>
      </c>
      <c r="S81" s="15">
        <v>18</v>
      </c>
      <c r="T81" s="15">
        <v>18</v>
      </c>
      <c r="U81" s="15">
        <v>18</v>
      </c>
      <c r="V81" s="15">
        <v>18</v>
      </c>
      <c r="W81" s="15">
        <v>18</v>
      </c>
      <c r="X81" s="15">
        <v>18</v>
      </c>
    </row>
    <row r="82" spans="1:24" outlineLevel="1" x14ac:dyDescent="0.25">
      <c r="A82" s="14" t="s">
        <v>8</v>
      </c>
      <c r="B82" s="15">
        <v>18</v>
      </c>
      <c r="C82" s="15">
        <v>18</v>
      </c>
      <c r="D82" s="15">
        <v>18</v>
      </c>
      <c r="E82" s="15">
        <v>18</v>
      </c>
      <c r="F82" s="15">
        <v>18</v>
      </c>
      <c r="G82" s="15">
        <v>18</v>
      </c>
      <c r="H82" s="15">
        <v>18</v>
      </c>
      <c r="I82" s="15">
        <v>18</v>
      </c>
      <c r="J82" s="15">
        <v>18</v>
      </c>
      <c r="K82" s="15">
        <v>18</v>
      </c>
      <c r="L82" s="15">
        <v>18</v>
      </c>
      <c r="M82" s="15">
        <v>18</v>
      </c>
      <c r="N82" s="15">
        <v>18</v>
      </c>
      <c r="O82" s="15">
        <v>18</v>
      </c>
      <c r="P82" s="15">
        <v>18</v>
      </c>
      <c r="Q82" s="15">
        <v>18</v>
      </c>
      <c r="R82" s="15">
        <v>18</v>
      </c>
      <c r="S82" s="15">
        <v>18</v>
      </c>
      <c r="T82" s="15">
        <v>18</v>
      </c>
      <c r="U82" s="15">
        <v>18</v>
      </c>
      <c r="V82" s="15">
        <v>18</v>
      </c>
      <c r="W82" s="15">
        <v>18</v>
      </c>
      <c r="X82" s="15">
        <v>18</v>
      </c>
    </row>
    <row r="83" spans="1:24" ht="26.4" outlineLevel="1" x14ac:dyDescent="0.25">
      <c r="A83" s="60" t="s">
        <v>61</v>
      </c>
      <c r="B83" s="15">
        <v>20</v>
      </c>
      <c r="C83" s="15">
        <v>20</v>
      </c>
      <c r="D83" s="15">
        <v>20</v>
      </c>
      <c r="E83" s="15">
        <v>20</v>
      </c>
      <c r="F83" s="15">
        <v>20</v>
      </c>
      <c r="G83" s="15">
        <v>20</v>
      </c>
      <c r="H83" s="15">
        <v>20</v>
      </c>
      <c r="I83" s="15">
        <v>20</v>
      </c>
      <c r="J83" s="15">
        <v>20</v>
      </c>
      <c r="K83" s="15">
        <v>20</v>
      </c>
      <c r="L83" s="15">
        <v>20</v>
      </c>
      <c r="M83" s="15">
        <v>20</v>
      </c>
      <c r="N83" s="15">
        <v>20</v>
      </c>
      <c r="O83" s="15">
        <v>20</v>
      </c>
      <c r="P83" s="15">
        <v>20</v>
      </c>
      <c r="Q83" s="15">
        <v>20</v>
      </c>
      <c r="R83" s="15">
        <v>20</v>
      </c>
      <c r="S83" s="15">
        <v>20</v>
      </c>
      <c r="T83" s="15">
        <v>20</v>
      </c>
      <c r="U83" s="15">
        <v>20</v>
      </c>
      <c r="V83" s="15">
        <v>20</v>
      </c>
      <c r="W83" s="15">
        <v>20</v>
      </c>
      <c r="X83" s="15">
        <v>20</v>
      </c>
    </row>
    <row r="84" spans="1:24" outlineLevel="1" x14ac:dyDescent="0.25">
      <c r="A84" s="14" t="s">
        <v>23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</row>
    <row r="85" spans="1:24" ht="13.8" outlineLevel="1" thickBot="1" x14ac:dyDescent="0.3">
      <c r="B85" s="9"/>
      <c r="C85" s="9"/>
      <c r="D85" s="9"/>
      <c r="E85" s="9"/>
    </row>
    <row r="86" spans="1:24" ht="15.6" outlineLevel="1" x14ac:dyDescent="0.3">
      <c r="A86" s="34" t="s">
        <v>31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7"/>
    </row>
    <row r="87" spans="1:24" outlineLevel="1" x14ac:dyDescent="0.25">
      <c r="A87" s="19" t="s">
        <v>2</v>
      </c>
      <c r="B87" s="28">
        <f>B45/B76</f>
        <v>0</v>
      </c>
      <c r="C87" s="28">
        <f>C45/C76</f>
        <v>7.2</v>
      </c>
      <c r="D87" s="28">
        <f>D45/D76</f>
        <v>7.2</v>
      </c>
      <c r="E87" s="28">
        <f>E45/E76</f>
        <v>7.2</v>
      </c>
      <c r="F87" s="28">
        <f>F45/F76</f>
        <v>0</v>
      </c>
      <c r="G87" s="28">
        <f>G45/G76</f>
        <v>14.4</v>
      </c>
      <c r="H87" s="28">
        <f>H45/H76</f>
        <v>0</v>
      </c>
      <c r="I87" s="28">
        <f>I45/I76</f>
        <v>0</v>
      </c>
      <c r="J87" s="28">
        <f>J45/J76</f>
        <v>7.2</v>
      </c>
      <c r="K87" s="28">
        <f>K45/K76</f>
        <v>0</v>
      </c>
      <c r="L87" s="28">
        <f>L45/L76</f>
        <v>14.4</v>
      </c>
      <c r="M87" s="28">
        <f>M45/M76</f>
        <v>0</v>
      </c>
      <c r="N87" s="28">
        <f>N45/N76</f>
        <v>7.2</v>
      </c>
      <c r="O87" s="28">
        <f>O45/O76</f>
        <v>0</v>
      </c>
      <c r="P87" s="28">
        <f>P45/P76</f>
        <v>0</v>
      </c>
      <c r="Q87" s="28">
        <f>Q45/Q76</f>
        <v>7.2</v>
      </c>
      <c r="R87" s="28">
        <f>R45/R76</f>
        <v>0</v>
      </c>
      <c r="S87" s="28">
        <f>S45/S76</f>
        <v>7.2</v>
      </c>
      <c r="T87" s="28">
        <f>T45/T76</f>
        <v>0</v>
      </c>
      <c r="U87" s="28">
        <f>U45/U76</f>
        <v>0</v>
      </c>
      <c r="V87" s="28">
        <f>V45/V76</f>
        <v>0</v>
      </c>
      <c r="W87" s="28">
        <f>W45/W76</f>
        <v>7.2</v>
      </c>
      <c r="X87" s="29">
        <f>X45/X76</f>
        <v>0</v>
      </c>
    </row>
    <row r="88" spans="1:24" outlineLevel="1" x14ac:dyDescent="0.25">
      <c r="A88" s="19" t="s">
        <v>3</v>
      </c>
      <c r="B88" s="28">
        <f>B46/B77</f>
        <v>12</v>
      </c>
      <c r="C88" s="28">
        <f>C46/C77</f>
        <v>0</v>
      </c>
      <c r="D88" s="28">
        <f>D46/D77</f>
        <v>6</v>
      </c>
      <c r="E88" s="28">
        <f>E46/E77</f>
        <v>12</v>
      </c>
      <c r="F88" s="28">
        <f>F46/F77</f>
        <v>6</v>
      </c>
      <c r="G88" s="28">
        <f>G46/G77</f>
        <v>0</v>
      </c>
      <c r="H88" s="28">
        <f>H46/H77</f>
        <v>6</v>
      </c>
      <c r="I88" s="28">
        <f>I46/I77</f>
        <v>6</v>
      </c>
      <c r="J88" s="28">
        <f>J46/J77</f>
        <v>12</v>
      </c>
      <c r="K88" s="28">
        <f>K46/K77</f>
        <v>0</v>
      </c>
      <c r="L88" s="28">
        <f>L46/L77</f>
        <v>12</v>
      </c>
      <c r="M88" s="28">
        <f>M46/M77</f>
        <v>12</v>
      </c>
      <c r="N88" s="28">
        <f>N46/N77</f>
        <v>6</v>
      </c>
      <c r="O88" s="28">
        <f>O46/O77</f>
        <v>6</v>
      </c>
      <c r="P88" s="28">
        <f>P46/P77</f>
        <v>6</v>
      </c>
      <c r="Q88" s="28">
        <f>Q46/Q77</f>
        <v>6</v>
      </c>
      <c r="R88" s="28">
        <f>R46/R77</f>
        <v>12</v>
      </c>
      <c r="S88" s="28">
        <f>S46/S77</f>
        <v>6</v>
      </c>
      <c r="T88" s="28">
        <f>T46/T77</f>
        <v>18</v>
      </c>
      <c r="U88" s="28">
        <f>U46/U77</f>
        <v>0</v>
      </c>
      <c r="V88" s="28">
        <f>V46/V77</f>
        <v>12</v>
      </c>
      <c r="W88" s="28">
        <f>W46/W77</f>
        <v>12</v>
      </c>
      <c r="X88" s="29">
        <f>X46/X77</f>
        <v>12</v>
      </c>
    </row>
    <row r="89" spans="1:24" outlineLevel="1" x14ac:dyDescent="0.25">
      <c r="A89" s="19" t="s">
        <v>4</v>
      </c>
      <c r="B89" s="28">
        <f>B47/B78</f>
        <v>4.5</v>
      </c>
      <c r="C89" s="28">
        <f>C47/C78</f>
        <v>4.5</v>
      </c>
      <c r="D89" s="28">
        <f>D47/D78</f>
        <v>0</v>
      </c>
      <c r="E89" s="28">
        <f>E47/E78</f>
        <v>4.5</v>
      </c>
      <c r="F89" s="28">
        <f>F47/F78</f>
        <v>9</v>
      </c>
      <c r="G89" s="28">
        <f>G47/G78</f>
        <v>4.5</v>
      </c>
      <c r="H89" s="28">
        <f>H47/H78</f>
        <v>9</v>
      </c>
      <c r="I89" s="28">
        <f>I47/I78</f>
        <v>0</v>
      </c>
      <c r="J89" s="28">
        <f>J47/J78</f>
        <v>4.5</v>
      </c>
      <c r="K89" s="28">
        <f>K47/K78</f>
        <v>4.5</v>
      </c>
      <c r="L89" s="28">
        <f>L47/L78</f>
        <v>0</v>
      </c>
      <c r="M89" s="28">
        <f>M47/M78</f>
        <v>4.5</v>
      </c>
      <c r="N89" s="28">
        <f>N47/N78</f>
        <v>0</v>
      </c>
      <c r="O89" s="28">
        <f>O47/O78</f>
        <v>9</v>
      </c>
      <c r="P89" s="28">
        <f>P47/P78</f>
        <v>4.5</v>
      </c>
      <c r="Q89" s="28">
        <f>Q47/Q78</f>
        <v>0</v>
      </c>
      <c r="R89" s="28">
        <f>R47/R78</f>
        <v>9</v>
      </c>
      <c r="S89" s="28">
        <f>S47/S78</f>
        <v>9</v>
      </c>
      <c r="T89" s="28">
        <f>T47/T78</f>
        <v>0</v>
      </c>
      <c r="U89" s="28">
        <f>U47/U78</f>
        <v>9</v>
      </c>
      <c r="V89" s="28">
        <f>V47/V78</f>
        <v>0</v>
      </c>
      <c r="W89" s="28">
        <f>W47/W78</f>
        <v>0</v>
      </c>
      <c r="X89" s="29">
        <f>X47/X78</f>
        <v>4.5</v>
      </c>
    </row>
    <row r="90" spans="1:24" outlineLevel="1" x14ac:dyDescent="0.25">
      <c r="A90" s="19" t="s">
        <v>5</v>
      </c>
      <c r="B90" s="28">
        <f>B48/B79</f>
        <v>9</v>
      </c>
      <c r="C90" s="28">
        <f>C48/C79</f>
        <v>9</v>
      </c>
      <c r="D90" s="28">
        <f>D48/D79</f>
        <v>4.5</v>
      </c>
      <c r="E90" s="28">
        <f>E48/E79</f>
        <v>9</v>
      </c>
      <c r="F90" s="28">
        <f>F48/F79</f>
        <v>4.5</v>
      </c>
      <c r="G90" s="28">
        <f>G48/G79</f>
        <v>4.5</v>
      </c>
      <c r="H90" s="28">
        <f>H48/H79</f>
        <v>0</v>
      </c>
      <c r="I90" s="28">
        <f>I48/I79</f>
        <v>4.5</v>
      </c>
      <c r="J90" s="28">
        <f>J48/J79</f>
        <v>0</v>
      </c>
      <c r="K90" s="28">
        <f>K48/K79</f>
        <v>9</v>
      </c>
      <c r="L90" s="28">
        <f>L48/L79</f>
        <v>9</v>
      </c>
      <c r="M90" s="28">
        <f>M48/M79</f>
        <v>0</v>
      </c>
      <c r="N90" s="28">
        <f>N48/N79</f>
        <v>4.5</v>
      </c>
      <c r="O90" s="28">
        <f>O48/O79</f>
        <v>9</v>
      </c>
      <c r="P90" s="28">
        <f>P48/P79</f>
        <v>4.5</v>
      </c>
      <c r="Q90" s="28">
        <f>Q48/Q79</f>
        <v>4.5</v>
      </c>
      <c r="R90" s="28">
        <f>R48/R79</f>
        <v>4.5</v>
      </c>
      <c r="S90" s="28">
        <f>S48/S79</f>
        <v>9</v>
      </c>
      <c r="T90" s="28">
        <f>T48/T79</f>
        <v>0</v>
      </c>
      <c r="U90" s="28">
        <f>U48/U79</f>
        <v>9</v>
      </c>
      <c r="V90" s="28">
        <f>V48/V79</f>
        <v>4.5</v>
      </c>
      <c r="W90" s="28">
        <f>W48/W79</f>
        <v>4.5</v>
      </c>
      <c r="X90" s="29">
        <f>X48/X79</f>
        <v>4.5</v>
      </c>
    </row>
    <row r="91" spans="1:24" outlineLevel="1" x14ac:dyDescent="0.25">
      <c r="A91" s="19" t="s">
        <v>6</v>
      </c>
      <c r="B91" s="28">
        <f>B49/B80</f>
        <v>0</v>
      </c>
      <c r="C91" s="28">
        <f>C49/C80</f>
        <v>8</v>
      </c>
      <c r="D91" s="28">
        <f>D49/D80</f>
        <v>8</v>
      </c>
      <c r="E91" s="28">
        <f>E49/E80</f>
        <v>8</v>
      </c>
      <c r="F91" s="28">
        <f>F49/F80</f>
        <v>8</v>
      </c>
      <c r="G91" s="28">
        <f>G49/G80</f>
        <v>8</v>
      </c>
      <c r="H91" s="28">
        <f>H49/H80</f>
        <v>12</v>
      </c>
      <c r="I91" s="28">
        <f>I49/I80</f>
        <v>8</v>
      </c>
      <c r="J91" s="28">
        <f>J49/J80</f>
        <v>4</v>
      </c>
      <c r="K91" s="28">
        <f>K49/K80</f>
        <v>8</v>
      </c>
      <c r="L91" s="28">
        <f>L49/L80</f>
        <v>8</v>
      </c>
      <c r="M91" s="28">
        <f>M49/M80</f>
        <v>0</v>
      </c>
      <c r="N91" s="28">
        <f>N49/N80</f>
        <v>8</v>
      </c>
      <c r="O91" s="28">
        <f>O49/O80</f>
        <v>4</v>
      </c>
      <c r="P91" s="28">
        <f>P49/P80</f>
        <v>4</v>
      </c>
      <c r="Q91" s="28">
        <f>Q49/Q80</f>
        <v>12</v>
      </c>
      <c r="R91" s="28">
        <f>R49/R80</f>
        <v>0</v>
      </c>
      <c r="S91" s="28">
        <f>S49/S80</f>
        <v>0</v>
      </c>
      <c r="T91" s="28">
        <f>T49/T80</f>
        <v>8</v>
      </c>
      <c r="U91" s="28">
        <f>U49/U80</f>
        <v>0</v>
      </c>
      <c r="V91" s="28">
        <f>V49/V80</f>
        <v>8</v>
      </c>
      <c r="W91" s="28">
        <f>W49/W80</f>
        <v>0</v>
      </c>
      <c r="X91" s="29">
        <f>X49/X80</f>
        <v>0</v>
      </c>
    </row>
    <row r="92" spans="1:24" outlineLevel="1" x14ac:dyDescent="0.25">
      <c r="A92" s="19" t="s">
        <v>7</v>
      </c>
      <c r="B92" s="28">
        <f>B50/B81</f>
        <v>8</v>
      </c>
      <c r="C92" s="28">
        <f>C50/C81</f>
        <v>4</v>
      </c>
      <c r="D92" s="28">
        <f>D50/D81</f>
        <v>4</v>
      </c>
      <c r="E92" s="28">
        <f>E50/E81</f>
        <v>4</v>
      </c>
      <c r="F92" s="28">
        <f>F50/F81</f>
        <v>4</v>
      </c>
      <c r="G92" s="28">
        <f>G50/G81</f>
        <v>8</v>
      </c>
      <c r="H92" s="28">
        <f>H50/H81</f>
        <v>8</v>
      </c>
      <c r="I92" s="28">
        <f>I50/I81</f>
        <v>8</v>
      </c>
      <c r="J92" s="28">
        <f>J50/J81</f>
        <v>4</v>
      </c>
      <c r="K92" s="28">
        <f>K50/K81</f>
        <v>0</v>
      </c>
      <c r="L92" s="28">
        <f>L50/L81</f>
        <v>4</v>
      </c>
      <c r="M92" s="28">
        <f>M50/M81</f>
        <v>8</v>
      </c>
      <c r="N92" s="28">
        <f>N50/N81</f>
        <v>4</v>
      </c>
      <c r="O92" s="28">
        <f>O50/O81</f>
        <v>4</v>
      </c>
      <c r="P92" s="28">
        <f>P50/P81</f>
        <v>8</v>
      </c>
      <c r="Q92" s="28">
        <f>Q50/Q81</f>
        <v>4</v>
      </c>
      <c r="R92" s="28">
        <f>R50/R81</f>
        <v>0</v>
      </c>
      <c r="S92" s="28">
        <f>S50/S81</f>
        <v>8</v>
      </c>
      <c r="T92" s="28">
        <f>T50/T81</f>
        <v>0</v>
      </c>
      <c r="U92" s="28">
        <f>U50/U81</f>
        <v>8</v>
      </c>
      <c r="V92" s="28">
        <f>V50/V81</f>
        <v>8</v>
      </c>
      <c r="W92" s="28">
        <f>W50/W81</f>
        <v>4</v>
      </c>
      <c r="X92" s="29">
        <f>X50/X81</f>
        <v>8</v>
      </c>
    </row>
    <row r="93" spans="1:24" outlineLevel="1" x14ac:dyDescent="0.25">
      <c r="A93" s="19" t="s">
        <v>8</v>
      </c>
      <c r="B93" s="28">
        <f>B51/B82</f>
        <v>8</v>
      </c>
      <c r="C93" s="28">
        <f>C51/C82</f>
        <v>8</v>
      </c>
      <c r="D93" s="28">
        <f>D51/D82</f>
        <v>8</v>
      </c>
      <c r="E93" s="28">
        <f>E51/E82</f>
        <v>0</v>
      </c>
      <c r="F93" s="28">
        <f>F51/F82</f>
        <v>8</v>
      </c>
      <c r="G93" s="28">
        <f>G51/G82</f>
        <v>8</v>
      </c>
      <c r="H93" s="28">
        <f>H51/H82</f>
        <v>0</v>
      </c>
      <c r="I93" s="28">
        <f>I51/I82</f>
        <v>12</v>
      </c>
      <c r="J93" s="28">
        <f>J51/J82</f>
        <v>8</v>
      </c>
      <c r="K93" s="28">
        <f>K51/K82</f>
        <v>8</v>
      </c>
      <c r="L93" s="28">
        <f>L51/L82</f>
        <v>8</v>
      </c>
      <c r="M93" s="28">
        <f>M51/M82</f>
        <v>0</v>
      </c>
      <c r="N93" s="28">
        <f>N51/N82</f>
        <v>4</v>
      </c>
      <c r="O93" s="28">
        <f>O51/O82</f>
        <v>8</v>
      </c>
      <c r="P93" s="28">
        <f>P51/P82</f>
        <v>4</v>
      </c>
      <c r="Q93" s="28">
        <f>Q51/Q82</f>
        <v>4</v>
      </c>
      <c r="R93" s="28">
        <f>R51/R82</f>
        <v>8</v>
      </c>
      <c r="S93" s="28">
        <f>S51/S82</f>
        <v>8</v>
      </c>
      <c r="T93" s="28">
        <f>T51/T82</f>
        <v>4</v>
      </c>
      <c r="U93" s="28">
        <f>U51/U82</f>
        <v>8</v>
      </c>
      <c r="V93" s="28">
        <f>V51/V82</f>
        <v>4</v>
      </c>
      <c r="W93" s="28">
        <f>W51/W82</f>
        <v>0</v>
      </c>
      <c r="X93" s="29">
        <f>X51/X82</f>
        <v>8</v>
      </c>
    </row>
    <row r="94" spans="1:24" ht="26.4" outlineLevel="1" x14ac:dyDescent="0.25">
      <c r="A94" s="59" t="s">
        <v>86</v>
      </c>
      <c r="B94" s="28">
        <f>B30/B83</f>
        <v>0</v>
      </c>
      <c r="C94" s="28">
        <f>C30/C83</f>
        <v>7.2</v>
      </c>
      <c r="D94" s="28">
        <f>D30/D83</f>
        <v>7.2</v>
      </c>
      <c r="E94" s="28">
        <f>E30/E83</f>
        <v>0</v>
      </c>
      <c r="F94" s="28">
        <f>F30/F83</f>
        <v>7.2</v>
      </c>
      <c r="G94" s="28">
        <f>G30/G83</f>
        <v>0</v>
      </c>
      <c r="H94" s="28">
        <f>H30/H83</f>
        <v>7.2</v>
      </c>
      <c r="I94" s="28">
        <f>I30/I83</f>
        <v>0</v>
      </c>
      <c r="J94" s="28">
        <f>J30/J83</f>
        <v>0</v>
      </c>
      <c r="K94" s="28">
        <f>K30/K83</f>
        <v>10.8</v>
      </c>
      <c r="L94" s="28">
        <f>L30/L83</f>
        <v>0</v>
      </c>
      <c r="M94" s="28">
        <f>M30/M83</f>
        <v>0</v>
      </c>
      <c r="N94" s="28">
        <f>N30/N83</f>
        <v>7.2</v>
      </c>
      <c r="O94" s="28">
        <f>O30/O83</f>
        <v>0</v>
      </c>
      <c r="P94" s="28">
        <f>P30/P83</f>
        <v>7.2</v>
      </c>
      <c r="Q94" s="28">
        <f>Q30/Q83</f>
        <v>0</v>
      </c>
      <c r="R94" s="28">
        <f>R30/R83</f>
        <v>7.2</v>
      </c>
      <c r="S94" s="28">
        <f>S30/S83</f>
        <v>0</v>
      </c>
      <c r="T94" s="28">
        <f>T30/T83</f>
        <v>7.2</v>
      </c>
      <c r="U94" s="28">
        <f>U30/U83</f>
        <v>7.2</v>
      </c>
      <c r="V94" s="28">
        <f>V30/V83</f>
        <v>0</v>
      </c>
      <c r="W94" s="28">
        <f>W30/W83</f>
        <v>0</v>
      </c>
      <c r="X94" s="28">
        <f>X30/X83</f>
        <v>0</v>
      </c>
    </row>
    <row r="95" spans="1:24" ht="26.4" outlineLevel="1" x14ac:dyDescent="0.25">
      <c r="A95" s="59" t="s">
        <v>85</v>
      </c>
      <c r="B95" s="28">
        <f>B31/B83</f>
        <v>7.2</v>
      </c>
      <c r="C95" s="28">
        <f>C31/C83</f>
        <v>0</v>
      </c>
      <c r="D95" s="28">
        <f>D31/D83</f>
        <v>10.8</v>
      </c>
      <c r="E95" s="28">
        <f>E31/E83</f>
        <v>10.8</v>
      </c>
      <c r="F95" s="28">
        <f>F31/F83</f>
        <v>0</v>
      </c>
      <c r="G95" s="28">
        <f>G31/G83</f>
        <v>0</v>
      </c>
      <c r="H95" s="28">
        <f>H31/H83</f>
        <v>7.2</v>
      </c>
      <c r="I95" s="28">
        <f>I31/I83</f>
        <v>0</v>
      </c>
      <c r="J95" s="28">
        <f>J31/J83</f>
        <v>7.2</v>
      </c>
      <c r="K95" s="28">
        <f>K31/K83</f>
        <v>7.2</v>
      </c>
      <c r="L95" s="28">
        <f>L31/L83</f>
        <v>0</v>
      </c>
      <c r="M95" s="28">
        <f>M31/M83</f>
        <v>7.2</v>
      </c>
      <c r="N95" s="28">
        <f>N31/N83</f>
        <v>10.8</v>
      </c>
      <c r="O95" s="28">
        <f>O31/O83</f>
        <v>7.2</v>
      </c>
      <c r="P95" s="28">
        <f>P31/P83</f>
        <v>0</v>
      </c>
      <c r="Q95" s="28">
        <f>Q31/Q83</f>
        <v>10.8</v>
      </c>
      <c r="R95" s="28">
        <f>R31/R83</f>
        <v>0</v>
      </c>
      <c r="S95" s="28">
        <f>S31/S83</f>
        <v>0</v>
      </c>
      <c r="T95" s="28">
        <f>T31/T83</f>
        <v>7.2</v>
      </c>
      <c r="U95" s="28">
        <f>U31/U83</f>
        <v>0</v>
      </c>
      <c r="V95" s="28">
        <f>V31/V83</f>
        <v>0</v>
      </c>
      <c r="W95" s="28">
        <f>W31/W83</f>
        <v>3.6</v>
      </c>
      <c r="X95" s="28">
        <f>X31/X83</f>
        <v>10.8</v>
      </c>
    </row>
    <row r="96" spans="1:24" outlineLevel="1" x14ac:dyDescent="0.25">
      <c r="A96" s="59" t="s">
        <v>84</v>
      </c>
      <c r="B96" s="28">
        <f>B32/B83</f>
        <v>0</v>
      </c>
      <c r="C96" s="28">
        <f>C32/C83</f>
        <v>7.2</v>
      </c>
      <c r="D96" s="28">
        <f>D32/D83</f>
        <v>0</v>
      </c>
      <c r="E96" s="28">
        <f>E32/E83</f>
        <v>0</v>
      </c>
      <c r="F96" s="28">
        <f>F32/F83</f>
        <v>0</v>
      </c>
      <c r="G96" s="28">
        <f>G32/G83</f>
        <v>3.6</v>
      </c>
      <c r="H96" s="28">
        <f>H32/H83</f>
        <v>0</v>
      </c>
      <c r="I96" s="28">
        <f>I32/I83</f>
        <v>0</v>
      </c>
      <c r="J96" s="28">
        <f>J32/J83</f>
        <v>3.6</v>
      </c>
      <c r="K96" s="28">
        <f>K32/K83</f>
        <v>0</v>
      </c>
      <c r="L96" s="28">
        <f>L32/L83</f>
        <v>0</v>
      </c>
      <c r="M96" s="28">
        <f>M32/M83</f>
        <v>0</v>
      </c>
      <c r="N96" s="28">
        <f>N32/N83</f>
        <v>0</v>
      </c>
      <c r="O96" s="28">
        <f>O32/O83</f>
        <v>0</v>
      </c>
      <c r="P96" s="28">
        <f>P32/P83</f>
        <v>0</v>
      </c>
      <c r="Q96" s="28">
        <f>Q32/Q83</f>
        <v>0</v>
      </c>
      <c r="R96" s="28">
        <f>R32/R83</f>
        <v>0</v>
      </c>
      <c r="S96" s="28">
        <f>S32/S83</f>
        <v>0</v>
      </c>
      <c r="T96" s="28">
        <f>T32/T83</f>
        <v>0</v>
      </c>
      <c r="U96" s="28">
        <f>U32/U83</f>
        <v>0</v>
      </c>
      <c r="V96" s="28">
        <f>V32/V83</f>
        <v>10.8</v>
      </c>
      <c r="W96" s="28">
        <f>W32/W83</f>
        <v>0</v>
      </c>
      <c r="X96" s="28">
        <f>X32/X83</f>
        <v>0</v>
      </c>
    </row>
    <row r="97" spans="1:25" outlineLevel="1" x14ac:dyDescent="0.25">
      <c r="A97" s="19" t="s">
        <v>22</v>
      </c>
      <c r="B97" s="28">
        <f>SUM(B87:B96)</f>
        <v>48.7</v>
      </c>
      <c r="C97" s="28">
        <f t="shared" ref="C97:X97" si="16">SUM(C87:C96)</f>
        <v>55.100000000000009</v>
      </c>
      <c r="D97" s="28">
        <f t="shared" si="16"/>
        <v>55.7</v>
      </c>
      <c r="E97" s="28">
        <f t="shared" si="16"/>
        <v>55.5</v>
      </c>
      <c r="F97" s="28">
        <f t="shared" si="16"/>
        <v>46.7</v>
      </c>
      <c r="G97" s="28">
        <f t="shared" si="16"/>
        <v>51</v>
      </c>
      <c r="H97" s="28">
        <f t="shared" si="16"/>
        <v>49.400000000000006</v>
      </c>
      <c r="I97" s="28">
        <f t="shared" si="16"/>
        <v>38.5</v>
      </c>
      <c r="J97" s="28">
        <f t="shared" si="16"/>
        <v>50.500000000000007</v>
      </c>
      <c r="K97" s="28">
        <f t="shared" si="16"/>
        <v>47.5</v>
      </c>
      <c r="L97" s="28">
        <f t="shared" si="16"/>
        <v>55.4</v>
      </c>
      <c r="M97" s="28">
        <f t="shared" si="16"/>
        <v>31.7</v>
      </c>
      <c r="N97" s="28">
        <f t="shared" si="16"/>
        <v>51.7</v>
      </c>
      <c r="O97" s="28">
        <f t="shared" si="16"/>
        <v>47.2</v>
      </c>
      <c r="P97" s="28">
        <f t="shared" si="16"/>
        <v>38.200000000000003</v>
      </c>
      <c r="Q97" s="28">
        <f t="shared" si="16"/>
        <v>48.5</v>
      </c>
      <c r="R97" s="28">
        <f t="shared" si="16"/>
        <v>40.700000000000003</v>
      </c>
      <c r="S97" s="28">
        <f t="shared" si="16"/>
        <v>47.2</v>
      </c>
      <c r="T97" s="28">
        <f t="shared" si="16"/>
        <v>44.400000000000006</v>
      </c>
      <c r="U97" s="28">
        <f t="shared" si="16"/>
        <v>41.2</v>
      </c>
      <c r="V97" s="28">
        <f t="shared" si="16"/>
        <v>47.3</v>
      </c>
      <c r="W97" s="28">
        <f t="shared" si="16"/>
        <v>31.3</v>
      </c>
      <c r="X97" s="28">
        <f t="shared" si="16"/>
        <v>47.8</v>
      </c>
      <c r="Y97" s="79" t="s">
        <v>111</v>
      </c>
    </row>
    <row r="98" spans="1:25" x14ac:dyDescent="0.25">
      <c r="A98" s="9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</row>
    <row r="99" spans="1:25" x14ac:dyDescent="0.25">
      <c r="B99" s="9"/>
      <c r="C99" s="9"/>
      <c r="D99" s="9"/>
      <c r="E99" s="9"/>
    </row>
    <row r="100" spans="1:25" x14ac:dyDescent="0.25">
      <c r="A100" s="9"/>
      <c r="B100" s="9"/>
      <c r="C100" s="9"/>
      <c r="D100" s="9"/>
      <c r="E100" s="9"/>
    </row>
    <row r="101" spans="1:25" x14ac:dyDescent="0.25">
      <c r="A101" s="9"/>
      <c r="B101" s="9"/>
      <c r="C101" s="9"/>
      <c r="D101" s="9"/>
      <c r="E101" s="9"/>
    </row>
    <row r="102" spans="1:25" x14ac:dyDescent="0.25">
      <c r="A102" s="9"/>
      <c r="B102" s="9"/>
      <c r="C102" s="9"/>
      <c r="D102" s="9"/>
      <c r="E102" s="9"/>
    </row>
    <row r="103" spans="1:25" x14ac:dyDescent="0.25">
      <c r="A103" s="9"/>
      <c r="B103" s="9"/>
      <c r="C103" s="9"/>
      <c r="D103" s="9"/>
      <c r="E103" s="9"/>
    </row>
    <row r="104" spans="1:25" x14ac:dyDescent="0.25">
      <c r="A104" s="9"/>
      <c r="B104" s="9"/>
      <c r="C104" s="9"/>
      <c r="D104" s="9"/>
      <c r="E104" s="9"/>
    </row>
    <row r="105" spans="1:25" x14ac:dyDescent="0.25">
      <c r="A105" s="9"/>
      <c r="B105" s="9"/>
      <c r="C105" s="9"/>
      <c r="D105" s="9"/>
      <c r="E105" s="9"/>
    </row>
    <row r="106" spans="1:25" x14ac:dyDescent="0.25">
      <c r="A106" s="9"/>
      <c r="B106" s="9"/>
      <c r="C106" s="9"/>
      <c r="D106" s="9"/>
      <c r="E106" s="9"/>
    </row>
    <row r="107" spans="1:25" x14ac:dyDescent="0.25">
      <c r="A107" s="9"/>
      <c r="B107" s="9"/>
      <c r="C107" s="9"/>
      <c r="D107" s="9"/>
      <c r="E107" s="9"/>
    </row>
    <row r="108" spans="1:25" x14ac:dyDescent="0.25">
      <c r="A108" s="9"/>
      <c r="B108" s="9"/>
      <c r="C108" s="9"/>
      <c r="D108" s="9"/>
      <c r="E108" s="9"/>
    </row>
    <row r="109" spans="1:25" x14ac:dyDescent="0.25">
      <c r="A109" s="9"/>
      <c r="B109" s="9"/>
      <c r="C109" s="9"/>
      <c r="D109" s="9"/>
      <c r="E109" s="9"/>
    </row>
    <row r="110" spans="1:25" x14ac:dyDescent="0.25">
      <c r="A110" s="9"/>
      <c r="B110" s="9"/>
      <c r="C110" s="9"/>
      <c r="D110" s="9"/>
      <c r="E110" s="9"/>
    </row>
    <row r="111" spans="1:25" x14ac:dyDescent="0.25">
      <c r="A111" s="9"/>
      <c r="B111" s="9"/>
      <c r="C111" s="9"/>
      <c r="D111" s="9"/>
      <c r="E111" s="9"/>
    </row>
    <row r="112" spans="1:25" x14ac:dyDescent="0.25">
      <c r="A112" s="9"/>
      <c r="B112" s="9"/>
      <c r="C112" s="9"/>
      <c r="D112" s="9"/>
      <c r="E112" s="9"/>
    </row>
    <row r="113" spans="1:5" x14ac:dyDescent="0.25">
      <c r="A113" s="9"/>
      <c r="B113" s="9"/>
      <c r="C113" s="9"/>
      <c r="D113" s="9"/>
      <c r="E113" s="9"/>
    </row>
    <row r="114" spans="1:5" x14ac:dyDescent="0.25">
      <c r="A114" s="9"/>
      <c r="B114" s="9"/>
      <c r="C114" s="9"/>
      <c r="D114" s="9"/>
      <c r="E114" s="9"/>
    </row>
    <row r="115" spans="1:5" x14ac:dyDescent="0.25">
      <c r="A115" s="9"/>
      <c r="B115" s="9"/>
      <c r="C115" s="9"/>
      <c r="D115" s="9"/>
      <c r="E115" s="9"/>
    </row>
    <row r="116" spans="1:5" x14ac:dyDescent="0.25">
      <c r="A116" s="9"/>
      <c r="B116" s="9"/>
      <c r="C116" s="9"/>
      <c r="D116" s="9"/>
      <c r="E116" s="9"/>
    </row>
    <row r="117" spans="1:5" x14ac:dyDescent="0.25">
      <c r="A117" s="9"/>
      <c r="B117" s="9"/>
      <c r="C117" s="9"/>
      <c r="D117" s="9"/>
      <c r="E117" s="9"/>
    </row>
    <row r="118" spans="1:5" x14ac:dyDescent="0.25">
      <c r="A118" s="9"/>
      <c r="B118" s="9"/>
      <c r="C118" s="9"/>
      <c r="D118" s="9"/>
      <c r="E118" s="9"/>
    </row>
    <row r="119" spans="1:5" x14ac:dyDescent="0.25">
      <c r="A119" s="9"/>
      <c r="B119" s="9"/>
      <c r="C119" s="9"/>
      <c r="D119" s="9"/>
      <c r="E119" s="9"/>
    </row>
    <row r="120" spans="1:5" x14ac:dyDescent="0.25">
      <c r="A120" s="9"/>
      <c r="B120" s="9"/>
      <c r="C120" s="9"/>
      <c r="D120" s="9"/>
      <c r="E120" s="9"/>
    </row>
    <row r="121" spans="1:5" x14ac:dyDescent="0.25">
      <c r="A121" s="9"/>
      <c r="B121" s="9"/>
      <c r="C121" s="9"/>
      <c r="D121" s="9"/>
      <c r="E121" s="9"/>
    </row>
    <row r="122" spans="1:5" x14ac:dyDescent="0.25">
      <c r="A122" s="9"/>
      <c r="B122" s="9"/>
      <c r="C122" s="9"/>
      <c r="D122" s="9"/>
      <c r="E122" s="9"/>
    </row>
    <row r="123" spans="1:5" x14ac:dyDescent="0.25">
      <c r="A123" s="9"/>
      <c r="B123" s="9"/>
      <c r="C123" s="9"/>
      <c r="D123" s="9"/>
      <c r="E123" s="9"/>
    </row>
    <row r="124" spans="1:5" x14ac:dyDescent="0.25">
      <c r="A124" s="9"/>
      <c r="B124" s="9"/>
      <c r="C124" s="9"/>
      <c r="D124" s="9"/>
      <c r="E124" s="9"/>
    </row>
    <row r="125" spans="1:5" x14ac:dyDescent="0.25">
      <c r="A125" s="9"/>
      <c r="B125" s="9"/>
      <c r="C125" s="9"/>
      <c r="D125" s="9"/>
      <c r="E125" s="9"/>
    </row>
    <row r="126" spans="1:5" x14ac:dyDescent="0.25">
      <c r="A126" s="9"/>
      <c r="B126" s="9"/>
      <c r="C126" s="9"/>
      <c r="D126" s="9"/>
      <c r="E126" s="9"/>
    </row>
    <row r="127" spans="1:5" x14ac:dyDescent="0.25">
      <c r="A127" s="9"/>
      <c r="B127" s="9"/>
      <c r="C127" s="9"/>
      <c r="D127" s="9"/>
      <c r="E127" s="9"/>
    </row>
    <row r="128" spans="1:5" x14ac:dyDescent="0.25">
      <c r="A128" s="9"/>
      <c r="B128" s="9"/>
      <c r="C128" s="9"/>
      <c r="D128" s="9"/>
      <c r="E128" s="9"/>
    </row>
    <row r="129" spans="1:5" x14ac:dyDescent="0.25">
      <c r="A129" s="9"/>
      <c r="B129" s="9"/>
      <c r="C129" s="9"/>
      <c r="D129" s="9"/>
      <c r="E129" s="9"/>
    </row>
    <row r="130" spans="1:5" x14ac:dyDescent="0.25">
      <c r="A130" s="9"/>
      <c r="B130" s="9"/>
      <c r="C130" s="9"/>
      <c r="D130" s="9"/>
      <c r="E130" s="9"/>
    </row>
    <row r="131" spans="1:5" x14ac:dyDescent="0.25">
      <c r="A131" s="9"/>
      <c r="B131" s="9"/>
      <c r="C131" s="9"/>
      <c r="D131" s="9"/>
      <c r="E131" s="9"/>
    </row>
    <row r="132" spans="1:5" x14ac:dyDescent="0.25">
      <c r="A132" s="9"/>
      <c r="B132" s="9"/>
      <c r="C132" s="9"/>
      <c r="D132" s="9"/>
      <c r="E132" s="9"/>
    </row>
    <row r="133" spans="1:5" x14ac:dyDescent="0.25">
      <c r="A133" s="9"/>
      <c r="B133" s="9"/>
      <c r="C133" s="9"/>
      <c r="D133" s="9"/>
      <c r="E133" s="9"/>
    </row>
    <row r="134" spans="1:5" x14ac:dyDescent="0.25">
      <c r="A134" s="9"/>
      <c r="B134" s="9"/>
      <c r="C134" s="9"/>
      <c r="D134" s="9"/>
      <c r="E134" s="9"/>
    </row>
    <row r="135" spans="1:5" x14ac:dyDescent="0.25">
      <c r="A135" s="9"/>
      <c r="B135" s="9"/>
      <c r="C135" s="9"/>
      <c r="D135" s="9"/>
      <c r="E135" s="9"/>
    </row>
    <row r="136" spans="1:5" x14ac:dyDescent="0.25">
      <c r="A136" s="9"/>
      <c r="B136" s="9"/>
      <c r="C136" s="9"/>
      <c r="D136" s="9"/>
      <c r="E136" s="9"/>
    </row>
    <row r="137" spans="1:5" x14ac:dyDescent="0.25">
      <c r="A137" s="9"/>
      <c r="B137" s="9"/>
      <c r="C137" s="9"/>
      <c r="D137" s="9"/>
      <c r="E137" s="9"/>
    </row>
    <row r="138" spans="1:5" x14ac:dyDescent="0.25">
      <c r="A138" s="9"/>
      <c r="B138" s="9"/>
      <c r="C138" s="9"/>
      <c r="D138" s="9"/>
      <c r="E138" s="9"/>
    </row>
    <row r="139" spans="1:5" x14ac:dyDescent="0.25">
      <c r="A139" s="9"/>
      <c r="B139" s="9"/>
      <c r="C139" s="9"/>
      <c r="D139" s="9"/>
      <c r="E139" s="9"/>
    </row>
    <row r="140" spans="1:5" x14ac:dyDescent="0.25">
      <c r="A140" s="9"/>
      <c r="B140" s="9"/>
      <c r="C140" s="9"/>
      <c r="D140" s="9"/>
      <c r="E140" s="9"/>
    </row>
    <row r="141" spans="1:5" x14ac:dyDescent="0.25">
      <c r="A141" s="9"/>
      <c r="B141" s="9"/>
      <c r="C141" s="9"/>
      <c r="D141" s="9"/>
      <c r="E141" s="9"/>
    </row>
    <row r="142" spans="1:5" x14ac:dyDescent="0.25">
      <c r="A142" s="9"/>
      <c r="B142" s="9"/>
      <c r="C142" s="9"/>
      <c r="D142" s="9"/>
      <c r="E142" s="9"/>
    </row>
    <row r="143" spans="1:5" x14ac:dyDescent="0.25">
      <c r="A143" s="9"/>
      <c r="B143" s="9"/>
      <c r="C143" s="9"/>
      <c r="D143" s="9"/>
      <c r="E143" s="9"/>
    </row>
    <row r="144" spans="1:5" x14ac:dyDescent="0.25">
      <c r="A144" s="9"/>
      <c r="B144" s="9"/>
      <c r="C144" s="9"/>
      <c r="D144" s="9"/>
      <c r="E144" s="9"/>
    </row>
    <row r="145" spans="1:5" x14ac:dyDescent="0.25">
      <c r="A145" s="9"/>
      <c r="B145" s="9"/>
      <c r="C145" s="9"/>
      <c r="D145" s="9"/>
      <c r="E145" s="9"/>
    </row>
    <row r="146" spans="1:5" x14ac:dyDescent="0.25">
      <c r="A146" s="9"/>
      <c r="B146" s="9"/>
      <c r="C146" s="9"/>
      <c r="D146" s="9"/>
      <c r="E146" s="9"/>
    </row>
    <row r="147" spans="1:5" x14ac:dyDescent="0.25">
      <c r="A147" s="9"/>
      <c r="B147" s="9"/>
      <c r="C147" s="9"/>
      <c r="D147" s="9"/>
      <c r="E147" s="9"/>
    </row>
    <row r="148" spans="1:5" x14ac:dyDescent="0.25">
      <c r="A148" s="9"/>
      <c r="B148" s="9"/>
      <c r="C148" s="9"/>
      <c r="D148" s="9"/>
      <c r="E148" s="9"/>
    </row>
    <row r="149" spans="1:5" x14ac:dyDescent="0.25">
      <c r="A149" s="9"/>
      <c r="B149" s="9"/>
      <c r="C149" s="9"/>
      <c r="D149" s="9"/>
      <c r="E149" s="9"/>
    </row>
    <row r="150" spans="1:5" x14ac:dyDescent="0.25">
      <c r="A150" s="9"/>
      <c r="B150" s="9"/>
      <c r="C150" s="9"/>
      <c r="D150" s="9"/>
      <c r="E150" s="9"/>
    </row>
    <row r="151" spans="1:5" x14ac:dyDescent="0.25">
      <c r="A151" s="9"/>
      <c r="B151" s="9"/>
      <c r="C151" s="9"/>
      <c r="D151" s="9"/>
      <c r="E151" s="9"/>
    </row>
    <row r="152" spans="1:5" x14ac:dyDescent="0.25">
      <c r="A152" s="9"/>
      <c r="B152" s="9"/>
      <c r="C152" s="9"/>
      <c r="D152" s="9"/>
      <c r="E152" s="9"/>
    </row>
    <row r="153" spans="1:5" x14ac:dyDescent="0.25">
      <c r="A153" s="9"/>
      <c r="B153" s="9"/>
      <c r="C153" s="9"/>
      <c r="D153" s="9"/>
      <c r="E153" s="9"/>
    </row>
    <row r="154" spans="1:5" x14ac:dyDescent="0.25">
      <c r="A154" s="9"/>
      <c r="B154" s="9"/>
      <c r="C154" s="9"/>
      <c r="D154" s="9"/>
      <c r="E154" s="9"/>
    </row>
    <row r="155" spans="1:5" x14ac:dyDescent="0.25">
      <c r="A155" s="9"/>
      <c r="B155" s="9"/>
      <c r="C155" s="9"/>
      <c r="D155" s="9"/>
      <c r="E155" s="9"/>
    </row>
    <row r="156" spans="1:5" x14ac:dyDescent="0.25">
      <c r="A156" s="9"/>
      <c r="B156" s="9"/>
      <c r="C156" s="9"/>
      <c r="D156" s="9"/>
      <c r="E156" s="9"/>
    </row>
    <row r="157" spans="1:5" x14ac:dyDescent="0.25">
      <c r="A157" s="9"/>
      <c r="B157" s="9"/>
      <c r="C157" s="9"/>
      <c r="D157" s="9"/>
      <c r="E157" s="9"/>
    </row>
    <row r="158" spans="1:5" x14ac:dyDescent="0.25">
      <c r="A158" s="9"/>
      <c r="B158" s="9"/>
      <c r="C158" s="9"/>
      <c r="D158" s="9"/>
      <c r="E158" s="9"/>
    </row>
    <row r="159" spans="1:5" x14ac:dyDescent="0.25">
      <c r="A159" s="9"/>
      <c r="B159" s="9"/>
      <c r="C159" s="9"/>
      <c r="D159" s="9"/>
      <c r="E159" s="9"/>
    </row>
    <row r="160" spans="1:5" x14ac:dyDescent="0.25">
      <c r="A160" s="9"/>
      <c r="B160" s="9"/>
      <c r="C160" s="9"/>
      <c r="D160" s="9"/>
      <c r="E160" s="9"/>
    </row>
    <row r="161" spans="1:5" x14ac:dyDescent="0.25">
      <c r="A161" s="9"/>
      <c r="B161" s="9"/>
      <c r="C161" s="9"/>
      <c r="D161" s="9"/>
      <c r="E161" s="9"/>
    </row>
    <row r="162" spans="1:5" x14ac:dyDescent="0.25">
      <c r="A162" s="9"/>
      <c r="B162" s="9"/>
      <c r="C162" s="9"/>
      <c r="D162" s="9"/>
      <c r="E162" s="9"/>
    </row>
    <row r="163" spans="1:5" x14ac:dyDescent="0.25">
      <c r="A163" s="9"/>
      <c r="B163" s="9"/>
      <c r="C163" s="9"/>
      <c r="D163" s="9"/>
      <c r="E163" s="9"/>
    </row>
    <row r="164" spans="1:5" x14ac:dyDescent="0.25">
      <c r="A164" s="9"/>
      <c r="B164" s="9"/>
      <c r="C164" s="9"/>
      <c r="D164" s="9"/>
      <c r="E164" s="9"/>
    </row>
    <row r="165" spans="1:5" x14ac:dyDescent="0.25">
      <c r="A165" s="9"/>
      <c r="B165" s="9"/>
      <c r="C165" s="9"/>
      <c r="D165" s="9"/>
      <c r="E165" s="9"/>
    </row>
    <row r="166" spans="1:5" x14ac:dyDescent="0.25">
      <c r="A166" s="9"/>
      <c r="B166" s="9"/>
      <c r="C166" s="9"/>
      <c r="D166" s="9"/>
      <c r="E166" s="9"/>
    </row>
    <row r="167" spans="1:5" x14ac:dyDescent="0.25">
      <c r="A167" s="9"/>
      <c r="B167" s="9"/>
      <c r="C167" s="9"/>
      <c r="D167" s="9"/>
      <c r="E167" s="9"/>
    </row>
    <row r="168" spans="1:5" x14ac:dyDescent="0.25">
      <c r="A168" s="9"/>
      <c r="B168" s="9"/>
      <c r="C168" s="9"/>
      <c r="D168" s="9"/>
      <c r="E168" s="9"/>
    </row>
    <row r="169" spans="1:5" x14ac:dyDescent="0.25">
      <c r="A169" s="9"/>
      <c r="B169" s="9"/>
      <c r="C169" s="9"/>
      <c r="D169" s="9"/>
      <c r="E169" s="9"/>
    </row>
    <row r="170" spans="1:5" x14ac:dyDescent="0.25">
      <c r="A170" s="9"/>
      <c r="B170" s="9"/>
      <c r="C170" s="9"/>
      <c r="D170" s="9"/>
      <c r="E170" s="9"/>
    </row>
    <row r="171" spans="1:5" x14ac:dyDescent="0.25">
      <c r="A171" s="9"/>
      <c r="B171" s="9"/>
      <c r="C171" s="9"/>
      <c r="D171" s="9"/>
      <c r="E171" s="9"/>
    </row>
    <row r="172" spans="1:5" x14ac:dyDescent="0.25">
      <c r="A172" s="9"/>
      <c r="B172" s="9"/>
      <c r="C172" s="9"/>
      <c r="D172" s="9"/>
      <c r="E172" s="9"/>
    </row>
    <row r="173" spans="1:5" x14ac:dyDescent="0.25">
      <c r="A173" s="9"/>
      <c r="B173" s="9"/>
      <c r="C173" s="9"/>
      <c r="D173" s="9"/>
      <c r="E173" s="9"/>
    </row>
    <row r="174" spans="1:5" x14ac:dyDescent="0.25">
      <c r="A174" s="9"/>
      <c r="B174" s="9"/>
      <c r="C174" s="9"/>
      <c r="D174" s="9"/>
      <c r="E174" s="9"/>
    </row>
    <row r="175" spans="1:5" x14ac:dyDescent="0.25">
      <c r="A175" s="9"/>
      <c r="B175" s="9"/>
      <c r="C175" s="9"/>
      <c r="D175" s="9"/>
      <c r="E175" s="9"/>
    </row>
    <row r="176" spans="1:5" x14ac:dyDescent="0.25">
      <c r="A176" s="9"/>
      <c r="B176" s="9"/>
      <c r="C176" s="9"/>
      <c r="D176" s="9"/>
      <c r="E176" s="9"/>
    </row>
    <row r="177" spans="1:5" x14ac:dyDescent="0.25">
      <c r="A177" s="9"/>
      <c r="B177" s="9"/>
      <c r="C177" s="9"/>
      <c r="D177" s="9"/>
      <c r="E177" s="9"/>
    </row>
    <row r="178" spans="1:5" x14ac:dyDescent="0.25">
      <c r="A178" s="9"/>
      <c r="B178" s="9"/>
      <c r="C178" s="9"/>
      <c r="D178" s="9"/>
      <c r="E178" s="9"/>
    </row>
    <row r="179" spans="1:5" x14ac:dyDescent="0.25">
      <c r="A179" s="9"/>
      <c r="B179" s="9"/>
      <c r="C179" s="9"/>
      <c r="D179" s="9"/>
      <c r="E179" s="9"/>
    </row>
    <row r="180" spans="1:5" x14ac:dyDescent="0.25">
      <c r="B180" s="9"/>
      <c r="C180" s="9"/>
      <c r="D180" s="9"/>
      <c r="E180" s="9"/>
    </row>
    <row r="181" spans="1:5" x14ac:dyDescent="0.25">
      <c r="B181" s="9"/>
      <c r="C181" s="9"/>
      <c r="D181" s="9"/>
      <c r="E181" s="9"/>
    </row>
    <row r="182" spans="1:5" x14ac:dyDescent="0.25">
      <c r="B182" s="9"/>
      <c r="C182" s="9"/>
      <c r="D182" s="9"/>
      <c r="E182" s="9"/>
    </row>
    <row r="183" spans="1:5" x14ac:dyDescent="0.25">
      <c r="B183" s="9"/>
      <c r="C183" s="9"/>
      <c r="D183" s="9"/>
      <c r="E183" s="9"/>
    </row>
    <row r="184" spans="1:5" x14ac:dyDescent="0.25">
      <c r="B184" s="9"/>
      <c r="C184" s="9"/>
      <c r="D184" s="9"/>
      <c r="E184" s="9"/>
    </row>
  </sheetData>
  <mergeCells count="3">
    <mergeCell ref="B13:X13"/>
    <mergeCell ref="A25:X25"/>
    <mergeCell ref="A2:X2"/>
  </mergeCells>
  <conditionalFormatting sqref="A84:X84">
    <cfRule type="cellIs" dxfId="7" priority="7" operator="greaterThan">
      <formula>16.3</formula>
    </cfRule>
  </conditionalFormatting>
  <conditionalFormatting sqref="B55:O61 P55:X69">
    <cfRule type="cellIs" dxfId="6" priority="1" operator="lessThan">
      <formula>0</formula>
    </cfRule>
  </conditionalFormatting>
  <conditionalFormatting sqref="B98:W98 Y97">
    <cfRule type="cellIs" dxfId="5" priority="9" operator="greaterThan">
      <formula>0</formula>
    </cfRule>
  </conditionalFormatting>
  <conditionalFormatting sqref="C62:O69 B71:X72">
    <cfRule type="cellIs" dxfId="4" priority="11" operator="lessThan">
      <formula>0</formula>
    </cfRule>
  </conditionalFormatting>
  <pageMargins left="0.70866141732283461" right="0.70866141732283461" top="0.74803149606299213" bottom="0.74803149606299213" header="0.31496062992125984" footer="0.31496062992125984"/>
  <pageSetup paperSize="9" scale="74" fitToHeight="0" orientation="landscape" horizontalDpi="300" verticalDpi="0" r:id="rId1"/>
  <rowBreaks count="2" manualBreakCount="2">
    <brk id="52" max="23" man="1"/>
    <brk id="74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Y83"/>
  <sheetViews>
    <sheetView view="pageBreakPreview" topLeftCell="A43" zoomScale="70" zoomScaleNormal="70" zoomScaleSheetLayoutView="70" workbookViewId="0">
      <pane xSplit="1" topLeftCell="B1" activePane="topRight" state="frozen"/>
      <selection activeCell="A16" sqref="A16"/>
      <selection pane="topRight" activeCell="D21" sqref="D21"/>
    </sheetView>
  </sheetViews>
  <sheetFormatPr defaultColWidth="8.88671875" defaultRowHeight="13.2" outlineLevelRow="1" x14ac:dyDescent="0.25"/>
  <cols>
    <col min="1" max="1" width="31.5546875" style="10" customWidth="1"/>
    <col min="2" max="2" width="8" style="9" customWidth="1"/>
    <col min="3" max="5" width="8.109375" style="9" bestFit="1" customWidth="1"/>
    <col min="6" max="6" width="5.33203125" style="9" bestFit="1" customWidth="1"/>
    <col min="7" max="7" width="6.88671875" style="9" bestFit="1" customWidth="1"/>
    <col min="8" max="10" width="5.33203125" style="9" bestFit="1" customWidth="1"/>
    <col min="11" max="11" width="6.88671875" style="9" bestFit="1" customWidth="1"/>
    <col min="12" max="24" width="5.33203125" style="9" bestFit="1" customWidth="1"/>
    <col min="25" max="16384" width="8.88671875" style="9"/>
  </cols>
  <sheetData>
    <row r="1" spans="1:24" x14ac:dyDescent="0.25">
      <c r="B1" s="9">
        <f>12-B82</f>
        <v>-9.4855555555555569</v>
      </c>
      <c r="C1" s="9">
        <f>12-C82</f>
        <v>-25.213672266430883</v>
      </c>
      <c r="D1" s="9">
        <f t="shared" ref="D1:X1" si="0">12-D82</f>
        <v>-20.613672266430882</v>
      </c>
      <c r="E1" s="9">
        <f t="shared" si="0"/>
        <v>-20.547005599764219</v>
      </c>
      <c r="F1" s="9">
        <f t="shared" si="0"/>
        <v>-20.991450044208662</v>
      </c>
      <c r="G1" s="9">
        <f t="shared" si="0"/>
        <v>-22.963672266430883</v>
      </c>
      <c r="H1" s="9">
        <f t="shared" si="0"/>
        <v>-15.635894488653108</v>
      </c>
      <c r="I1" s="9">
        <f t="shared" si="0"/>
        <v>-23.724783377541996</v>
      </c>
      <c r="J1" s="9">
        <f t="shared" si="0"/>
        <v>-24.035894488653113</v>
      </c>
      <c r="K1" s="9">
        <f t="shared" si="0"/>
        <v>-13.835894488653111</v>
      </c>
      <c r="L1" s="9">
        <f t="shared" si="0"/>
        <v>-20.324783377541998</v>
      </c>
      <c r="M1" s="9">
        <f t="shared" si="0"/>
        <v>-9.0470055997642191</v>
      </c>
      <c r="N1" s="9">
        <f t="shared" si="0"/>
        <v>-13.747005599764222</v>
      </c>
      <c r="O1" s="9">
        <f t="shared" si="0"/>
        <v>-12.191450044208665</v>
      </c>
      <c r="P1" s="9">
        <f t="shared" si="0"/>
        <v>-15.780338933097553</v>
      </c>
      <c r="Q1" s="9">
        <f t="shared" si="0"/>
        <v>-25.935894488653112</v>
      </c>
      <c r="R1" s="9">
        <f t="shared" si="0"/>
        <v>-22.741450044208662</v>
      </c>
      <c r="S1" s="9">
        <f t="shared" si="0"/>
        <v>-7.8803389330975548</v>
      </c>
      <c r="T1" s="9">
        <f t="shared" si="0"/>
        <v>-20.213672266430883</v>
      </c>
      <c r="U1" s="9">
        <f t="shared" si="0"/>
        <v>-20.580338933097558</v>
      </c>
      <c r="V1" s="9">
        <f t="shared" si="0"/>
        <v>-9.6081167108753363</v>
      </c>
      <c r="W1" s="9">
        <f t="shared" si="0"/>
        <v>-13.835894488653111</v>
      </c>
      <c r="X1" s="9">
        <f t="shared" si="0"/>
        <v>-12.135894488653108</v>
      </c>
    </row>
    <row r="2" spans="1:24" ht="15.6" x14ac:dyDescent="0.3">
      <c r="A2" s="75" t="s">
        <v>74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4" ht="15" x14ac:dyDescent="0.25">
      <c r="A3" s="48" t="s">
        <v>75</v>
      </c>
      <c r="B3" s="11">
        <v>7</v>
      </c>
      <c r="C3" s="11">
        <v>8</v>
      </c>
      <c r="D3" s="11">
        <v>9</v>
      </c>
      <c r="E3" s="11">
        <v>10</v>
      </c>
      <c r="F3" s="11">
        <v>11</v>
      </c>
      <c r="G3" s="11">
        <v>12</v>
      </c>
      <c r="H3" s="11">
        <v>13</v>
      </c>
      <c r="I3" s="11">
        <v>14</v>
      </c>
      <c r="J3" s="11">
        <v>15</v>
      </c>
      <c r="K3" s="11">
        <v>16</v>
      </c>
      <c r="L3" s="11">
        <v>17</v>
      </c>
      <c r="M3" s="11">
        <v>18</v>
      </c>
      <c r="N3" s="11">
        <v>19</v>
      </c>
      <c r="O3" s="11">
        <v>20</v>
      </c>
      <c r="P3" s="11">
        <v>21</v>
      </c>
      <c r="Q3" s="11">
        <v>22</v>
      </c>
      <c r="R3" s="11">
        <v>23</v>
      </c>
      <c r="S3" s="11">
        <v>24</v>
      </c>
      <c r="T3" s="11">
        <v>25</v>
      </c>
      <c r="U3" s="11">
        <v>26</v>
      </c>
      <c r="V3" s="11">
        <v>27</v>
      </c>
      <c r="W3" s="11">
        <v>28</v>
      </c>
      <c r="X3" s="11">
        <v>29</v>
      </c>
    </row>
    <row r="4" spans="1:24" s="66" customFormat="1" x14ac:dyDescent="0.25">
      <c r="A4" s="67" t="s">
        <v>27</v>
      </c>
      <c r="B4" s="68">
        <f>SUM(B5:B13)</f>
        <v>95</v>
      </c>
      <c r="C4" s="68">
        <f t="shared" ref="C4:X4" si="1">SUM(C5:C13)</f>
        <v>164</v>
      </c>
      <c r="D4" s="68">
        <f t="shared" si="1"/>
        <v>124</v>
      </c>
      <c r="E4" s="68">
        <f t="shared" si="1"/>
        <v>118</v>
      </c>
      <c r="F4" s="68">
        <f t="shared" si="1"/>
        <v>95</v>
      </c>
      <c r="G4" s="68">
        <f t="shared" si="1"/>
        <v>150.5</v>
      </c>
      <c r="H4" s="68">
        <f t="shared" si="1"/>
        <v>67</v>
      </c>
      <c r="I4" s="68">
        <f t="shared" si="1"/>
        <v>145</v>
      </c>
      <c r="J4" s="68">
        <f t="shared" si="1"/>
        <v>121</v>
      </c>
      <c r="K4" s="68">
        <f t="shared" si="1"/>
        <v>55</v>
      </c>
      <c r="L4" s="68">
        <f t="shared" si="1"/>
        <v>121</v>
      </c>
      <c r="M4" s="68">
        <f t="shared" si="1"/>
        <v>67</v>
      </c>
      <c r="N4" s="68">
        <f t="shared" si="1"/>
        <v>75</v>
      </c>
      <c r="O4" s="68">
        <f t="shared" si="1"/>
        <v>62</v>
      </c>
      <c r="P4" s="68">
        <f t="shared" si="1"/>
        <v>60</v>
      </c>
      <c r="Q4" s="68">
        <f t="shared" si="1"/>
        <v>121</v>
      </c>
      <c r="R4" s="68">
        <f t="shared" si="1"/>
        <v>144.5</v>
      </c>
      <c r="S4" s="68">
        <f t="shared" si="1"/>
        <v>60</v>
      </c>
      <c r="T4" s="68">
        <f t="shared" si="1"/>
        <v>134</v>
      </c>
      <c r="U4" s="68">
        <f t="shared" si="1"/>
        <v>110</v>
      </c>
      <c r="V4" s="68">
        <f t="shared" si="1"/>
        <v>43.5</v>
      </c>
      <c r="W4" s="68">
        <f t="shared" si="1"/>
        <v>67</v>
      </c>
      <c r="X4" s="68">
        <f t="shared" si="1"/>
        <v>37</v>
      </c>
    </row>
    <row r="5" spans="1:24" outlineLevel="1" x14ac:dyDescent="0.25">
      <c r="A5" s="37" t="s">
        <v>9</v>
      </c>
      <c r="B5" s="15"/>
      <c r="C5" s="15"/>
      <c r="D5" s="15">
        <v>7</v>
      </c>
      <c r="E5" s="15"/>
      <c r="F5" s="15">
        <v>7</v>
      </c>
      <c r="G5" s="15"/>
      <c r="H5" s="15"/>
      <c r="I5" s="15">
        <v>7</v>
      </c>
      <c r="J5" s="15">
        <v>7</v>
      </c>
      <c r="K5" s="15"/>
      <c r="L5" s="15"/>
      <c r="M5" s="15"/>
      <c r="N5" s="15">
        <v>21</v>
      </c>
      <c r="O5" s="15"/>
      <c r="P5" s="15"/>
      <c r="Q5" s="15"/>
      <c r="R5" s="15"/>
      <c r="S5" s="15"/>
      <c r="T5" s="15"/>
      <c r="U5" s="15">
        <v>14</v>
      </c>
      <c r="V5" s="15"/>
      <c r="W5" s="15">
        <v>7</v>
      </c>
      <c r="X5" s="15"/>
    </row>
    <row r="6" spans="1:24" outlineLevel="1" x14ac:dyDescent="0.25">
      <c r="A6" s="37" t="s">
        <v>10</v>
      </c>
      <c r="B6" s="15"/>
      <c r="C6" s="15"/>
      <c r="D6" s="15"/>
      <c r="E6" s="15">
        <v>27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4" ht="15" customHeight="1" outlineLevel="1" x14ac:dyDescent="0.25">
      <c r="A7" s="37" t="s">
        <v>11</v>
      </c>
      <c r="B7" s="15"/>
      <c r="C7" s="15"/>
      <c r="D7" s="15">
        <v>14</v>
      </c>
      <c r="E7" s="15">
        <v>27</v>
      </c>
      <c r="F7" s="15">
        <v>7</v>
      </c>
      <c r="G7" s="15"/>
      <c r="H7" s="15">
        <v>7</v>
      </c>
      <c r="I7" s="15">
        <v>7</v>
      </c>
      <c r="J7" s="15"/>
      <c r="K7" s="15">
        <v>7</v>
      </c>
      <c r="L7" s="15">
        <v>41</v>
      </c>
      <c r="M7" s="15"/>
      <c r="N7" s="15"/>
      <c r="O7" s="15">
        <v>14</v>
      </c>
      <c r="P7" s="15"/>
      <c r="Q7" s="15">
        <v>7</v>
      </c>
      <c r="R7" s="15">
        <v>14</v>
      </c>
      <c r="S7" s="15"/>
      <c r="T7" s="15"/>
      <c r="U7" s="15">
        <v>7</v>
      </c>
      <c r="V7" s="15">
        <v>14</v>
      </c>
      <c r="W7" s="15"/>
      <c r="X7" s="15">
        <v>7</v>
      </c>
    </row>
    <row r="8" spans="1:24" outlineLevel="1" x14ac:dyDescent="0.25">
      <c r="A8" s="38" t="s">
        <v>12</v>
      </c>
      <c r="B8" s="15"/>
      <c r="C8" s="15">
        <v>16</v>
      </c>
      <c r="D8" s="15">
        <v>28</v>
      </c>
      <c r="E8" s="15">
        <v>16</v>
      </c>
      <c r="F8" s="15">
        <v>27</v>
      </c>
      <c r="G8" s="15"/>
      <c r="H8" s="15"/>
      <c r="I8" s="15">
        <v>30</v>
      </c>
      <c r="J8" s="15"/>
      <c r="K8" s="15"/>
      <c r="L8" s="15"/>
      <c r="M8" s="15">
        <v>20</v>
      </c>
      <c r="N8" s="15"/>
      <c r="O8" s="15"/>
      <c r="P8" s="15"/>
      <c r="Q8" s="15">
        <v>20</v>
      </c>
      <c r="R8" s="15"/>
      <c r="S8" s="15"/>
      <c r="T8" s="15"/>
      <c r="U8" s="15"/>
      <c r="V8" s="15">
        <v>20</v>
      </c>
      <c r="W8" s="15"/>
      <c r="X8" s="15">
        <v>10</v>
      </c>
    </row>
    <row r="9" spans="1:24" outlineLevel="1" x14ac:dyDescent="0.25">
      <c r="A9" s="38" t="s">
        <v>13</v>
      </c>
      <c r="B9" s="15">
        <v>60</v>
      </c>
      <c r="C9" s="15">
        <v>94</v>
      </c>
      <c r="D9" s="15">
        <v>40</v>
      </c>
      <c r="E9" s="15">
        <v>40</v>
      </c>
      <c r="F9" s="15"/>
      <c r="G9" s="15">
        <v>141</v>
      </c>
      <c r="H9" s="15">
        <v>60</v>
      </c>
      <c r="I9" s="15">
        <v>20</v>
      </c>
      <c r="J9" s="15">
        <v>114</v>
      </c>
      <c r="K9" s="15">
        <v>40</v>
      </c>
      <c r="L9" s="15">
        <v>80</v>
      </c>
      <c r="M9" s="15">
        <v>47</v>
      </c>
      <c r="N9" s="15"/>
      <c r="O9" s="15">
        <v>40</v>
      </c>
      <c r="P9" s="15">
        <v>60</v>
      </c>
      <c r="Q9" s="15">
        <v>94</v>
      </c>
      <c r="R9" s="15">
        <v>40</v>
      </c>
      <c r="S9" s="15">
        <v>60</v>
      </c>
      <c r="T9" s="15">
        <v>134</v>
      </c>
      <c r="U9" s="15"/>
      <c r="V9" s="15"/>
      <c r="W9" s="15">
        <v>60</v>
      </c>
      <c r="X9" s="15">
        <v>20</v>
      </c>
    </row>
    <row r="10" spans="1:24" outlineLevel="1" x14ac:dyDescent="0.25">
      <c r="A10" s="38" t="s">
        <v>14</v>
      </c>
      <c r="B10" s="15"/>
      <c r="C10" s="15">
        <v>54</v>
      </c>
      <c r="D10" s="15"/>
      <c r="E10" s="15"/>
      <c r="F10" s="15">
        <v>54</v>
      </c>
      <c r="G10" s="15"/>
      <c r="H10" s="15"/>
      <c r="I10" s="15">
        <v>81</v>
      </c>
      <c r="J10" s="15"/>
      <c r="K10" s="15"/>
      <c r="L10" s="15"/>
      <c r="M10" s="15"/>
      <c r="N10" s="15">
        <v>54</v>
      </c>
      <c r="O10" s="15"/>
      <c r="P10" s="15"/>
      <c r="Q10" s="15"/>
      <c r="R10" s="15">
        <v>81</v>
      </c>
      <c r="S10" s="15"/>
      <c r="T10" s="15"/>
      <c r="U10" s="15">
        <v>81</v>
      </c>
      <c r="V10" s="15"/>
      <c r="W10" s="15"/>
      <c r="X10" s="15"/>
    </row>
    <row r="11" spans="1:24" outlineLevel="1" x14ac:dyDescent="0.25">
      <c r="A11" s="38" t="s">
        <v>15</v>
      </c>
      <c r="B11" s="15">
        <v>35</v>
      </c>
      <c r="C11" s="15"/>
      <c r="D11" s="15">
        <v>8</v>
      </c>
      <c r="E11" s="15">
        <v>8</v>
      </c>
      <c r="F11" s="15"/>
      <c r="G11" s="15">
        <v>8</v>
      </c>
      <c r="H11" s="15"/>
      <c r="I11" s="15"/>
      <c r="J11" s="15"/>
      <c r="K11" s="15">
        <v>8</v>
      </c>
      <c r="L11" s="15"/>
      <c r="M11" s="15"/>
      <c r="N11" s="15"/>
      <c r="O11" s="15">
        <v>8</v>
      </c>
      <c r="P11" s="15"/>
      <c r="Q11" s="15"/>
      <c r="R11" s="15">
        <v>8</v>
      </c>
      <c r="S11" s="15"/>
      <c r="T11" s="15"/>
      <c r="U11" s="15">
        <v>8</v>
      </c>
      <c r="V11" s="15">
        <v>8</v>
      </c>
      <c r="W11" s="15"/>
      <c r="X11" s="15"/>
    </row>
    <row r="12" spans="1:24" outlineLevel="1" x14ac:dyDescent="0.25">
      <c r="A12" s="38" t="s">
        <v>16</v>
      </c>
      <c r="B12" s="15"/>
      <c r="C12" s="15"/>
      <c r="D12" s="15"/>
      <c r="E12" s="15"/>
      <c r="F12" s="15"/>
      <c r="G12" s="15">
        <v>1.5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>
        <v>1.5</v>
      </c>
      <c r="S12" s="15"/>
      <c r="T12" s="15"/>
      <c r="U12" s="15"/>
      <c r="V12" s="15">
        <v>1.5</v>
      </c>
      <c r="W12" s="15"/>
      <c r="X12" s="15"/>
    </row>
    <row r="13" spans="1:24" ht="26.4" outlineLevel="1" x14ac:dyDescent="0.25">
      <c r="A13" s="38" t="s">
        <v>87</v>
      </c>
      <c r="B13" s="15"/>
      <c r="C13" s="15"/>
      <c r="D13" s="15">
        <v>27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s="66" customFormat="1" x14ac:dyDescent="0.25">
      <c r="A14" s="67" t="s">
        <v>26</v>
      </c>
      <c r="B14" s="11">
        <f>SUM(B15:B21)</f>
        <v>0</v>
      </c>
      <c r="C14" s="11">
        <f t="shared" ref="C14:X14" si="2">SUM(C15:C21)</f>
        <v>0</v>
      </c>
      <c r="D14" s="11">
        <f t="shared" si="2"/>
        <v>0</v>
      </c>
      <c r="E14" s="11">
        <f t="shared" si="2"/>
        <v>0</v>
      </c>
      <c r="F14" s="11">
        <f t="shared" si="2"/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0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11">
        <f t="shared" si="2"/>
        <v>0</v>
      </c>
      <c r="O14" s="11">
        <f t="shared" si="2"/>
        <v>0</v>
      </c>
      <c r="P14" s="11">
        <f t="shared" si="2"/>
        <v>0</v>
      </c>
      <c r="Q14" s="11">
        <f t="shared" si="2"/>
        <v>0</v>
      </c>
      <c r="R14" s="11">
        <f t="shared" si="2"/>
        <v>0</v>
      </c>
      <c r="S14" s="11">
        <f t="shared" si="2"/>
        <v>0</v>
      </c>
      <c r="T14" s="11">
        <f t="shared" si="2"/>
        <v>0</v>
      </c>
      <c r="U14" s="11">
        <f t="shared" si="2"/>
        <v>0</v>
      </c>
      <c r="V14" s="11">
        <f t="shared" si="2"/>
        <v>0</v>
      </c>
      <c r="W14" s="11">
        <f t="shared" si="2"/>
        <v>0</v>
      </c>
      <c r="X14" s="11">
        <f t="shared" si="2"/>
        <v>0</v>
      </c>
    </row>
    <row r="15" spans="1:24" outlineLevel="1" x14ac:dyDescent="0.25">
      <c r="A15" s="14" t="s">
        <v>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24" outlineLevel="1" x14ac:dyDescent="0.25">
      <c r="A16" s="14" t="s">
        <v>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outlineLevel="1" x14ac:dyDescent="0.25">
      <c r="A17" s="14" t="s">
        <v>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 outlineLevel="1" x14ac:dyDescent="0.25">
      <c r="A18" s="14" t="s">
        <v>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outlineLevel="1" x14ac:dyDescent="0.25">
      <c r="A19" s="14" t="s">
        <v>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outlineLevel="1" x14ac:dyDescent="0.25">
      <c r="A20" s="14" t="s">
        <v>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outlineLevel="1" x14ac:dyDescent="0.25">
      <c r="A21" s="14" t="s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s="66" customFormat="1" x14ac:dyDescent="0.25">
      <c r="A22" s="67" t="s">
        <v>42</v>
      </c>
      <c r="B22" s="11">
        <f>SUM(B23:B25)</f>
        <v>0</v>
      </c>
      <c r="C22" s="11">
        <f t="shared" ref="C22:X22" si="3">SUM(C23:C25)</f>
        <v>0</v>
      </c>
      <c r="D22" s="11">
        <f t="shared" si="3"/>
        <v>0</v>
      </c>
      <c r="E22" s="11">
        <f t="shared" si="3"/>
        <v>0</v>
      </c>
      <c r="F22" s="11">
        <f t="shared" si="3"/>
        <v>65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24</v>
      </c>
      <c r="K22" s="11">
        <f t="shared" si="3"/>
        <v>20</v>
      </c>
      <c r="L22" s="11">
        <f t="shared" si="3"/>
        <v>0</v>
      </c>
      <c r="M22" s="11">
        <f t="shared" si="3"/>
        <v>0</v>
      </c>
      <c r="N22" s="11">
        <f t="shared" si="3"/>
        <v>0</v>
      </c>
      <c r="O22" s="11">
        <f t="shared" si="3"/>
        <v>0</v>
      </c>
      <c r="P22" s="11">
        <f t="shared" si="3"/>
        <v>57</v>
      </c>
      <c r="Q22" s="11">
        <f t="shared" si="3"/>
        <v>0</v>
      </c>
      <c r="R22" s="11">
        <f t="shared" si="3"/>
        <v>0</v>
      </c>
      <c r="S22" s="11">
        <f t="shared" si="3"/>
        <v>0</v>
      </c>
      <c r="T22" s="11">
        <f t="shared" si="3"/>
        <v>0</v>
      </c>
      <c r="U22" s="11">
        <f t="shared" si="3"/>
        <v>0</v>
      </c>
      <c r="V22" s="11">
        <f t="shared" si="3"/>
        <v>0</v>
      </c>
      <c r="W22" s="11">
        <f t="shared" si="3"/>
        <v>0</v>
      </c>
      <c r="X22" s="11">
        <f t="shared" si="3"/>
        <v>45</v>
      </c>
    </row>
    <row r="23" spans="1:24" ht="13.8" hidden="1" outlineLevel="1" x14ac:dyDescent="0.25">
      <c r="A23" s="39" t="s">
        <v>32</v>
      </c>
      <c r="B23" s="15"/>
      <c r="C23" s="15"/>
      <c r="D23" s="15"/>
      <c r="E23" s="15"/>
      <c r="F23" s="15">
        <f>45+20</f>
        <v>65</v>
      </c>
      <c r="G23" s="15"/>
      <c r="H23" s="15"/>
      <c r="I23" s="15"/>
      <c r="J23" s="15"/>
      <c r="K23" s="15"/>
      <c r="L23" s="15"/>
      <c r="M23" s="15"/>
      <c r="N23" s="15"/>
      <c r="O23" s="15"/>
      <c r="P23" s="15">
        <v>45</v>
      </c>
      <c r="Q23" s="15"/>
      <c r="R23" s="15"/>
      <c r="S23" s="15"/>
      <c r="T23" s="15"/>
      <c r="U23" s="15"/>
      <c r="V23" s="15"/>
      <c r="W23" s="15"/>
      <c r="X23" s="15">
        <v>45</v>
      </c>
    </row>
    <row r="24" spans="1:24" ht="13.8" hidden="1" outlineLevel="1" x14ac:dyDescent="0.25">
      <c r="A24" s="39" t="s">
        <v>33</v>
      </c>
      <c r="B24" s="15"/>
      <c r="C24" s="15"/>
      <c r="D24" s="15"/>
      <c r="E24" s="15"/>
      <c r="F24" s="15"/>
      <c r="G24" s="15"/>
      <c r="H24" s="15"/>
      <c r="I24" s="15"/>
      <c r="J24" s="15">
        <v>24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s="12" customFormat="1" ht="13.8" hidden="1" outlineLevel="1" x14ac:dyDescent="0.25">
      <c r="A25" s="39" t="s">
        <v>34</v>
      </c>
      <c r="B25" s="15"/>
      <c r="C25" s="15"/>
      <c r="D25" s="15"/>
      <c r="E25" s="15"/>
      <c r="F25" s="15"/>
      <c r="G25" s="15"/>
      <c r="H25" s="15"/>
      <c r="I25" s="15"/>
      <c r="J25" s="15"/>
      <c r="K25" s="15">
        <v>20</v>
      </c>
      <c r="L25" s="15"/>
      <c r="M25" s="15"/>
      <c r="N25" s="15"/>
      <c r="O25" s="15"/>
      <c r="P25" s="15">
        <v>12</v>
      </c>
      <c r="Q25" s="15"/>
      <c r="R25" s="15"/>
      <c r="S25" s="15"/>
      <c r="T25" s="15"/>
      <c r="U25" s="15"/>
      <c r="V25" s="15"/>
      <c r="W25" s="15"/>
      <c r="X25" s="15"/>
    </row>
    <row r="26" spans="1:24" ht="13.8" hidden="1" outlineLevel="1" x14ac:dyDescent="0.25">
      <c r="A26" s="39" t="s">
        <v>35</v>
      </c>
      <c r="B26" s="15"/>
      <c r="C26" s="15"/>
      <c r="D26" s="15"/>
      <c r="E26" s="15"/>
      <c r="F26" s="15"/>
      <c r="G26" s="15"/>
      <c r="H26" s="15">
        <v>18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>
        <v>15</v>
      </c>
      <c r="W26" s="15"/>
      <c r="X26" s="15"/>
    </row>
    <row r="27" spans="1:24" ht="13.8" hidden="1" outlineLevel="1" x14ac:dyDescent="0.25">
      <c r="A27" s="39" t="s">
        <v>36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ht="13.8" hidden="1" outlineLevel="1" x14ac:dyDescent="0.25">
      <c r="A28" s="39" t="s">
        <v>37</v>
      </c>
      <c r="B28" s="15"/>
      <c r="C28" s="15"/>
      <c r="D28" s="15">
        <v>44</v>
      </c>
      <c r="E28" s="15"/>
      <c r="F28" s="15"/>
      <c r="G28" s="15"/>
      <c r="H28" s="15">
        <v>44</v>
      </c>
      <c r="I28" s="15"/>
      <c r="J28" s="15">
        <v>22</v>
      </c>
      <c r="K28" s="15">
        <v>44</v>
      </c>
      <c r="L28" s="15"/>
      <c r="M28" s="15"/>
      <c r="N28" s="15">
        <v>22</v>
      </c>
      <c r="O28" s="15">
        <v>22</v>
      </c>
      <c r="P28" s="15">
        <v>22</v>
      </c>
      <c r="Q28" s="15">
        <v>75</v>
      </c>
      <c r="R28" s="15"/>
      <c r="S28" s="15"/>
      <c r="T28" s="15"/>
      <c r="U28" s="15">
        <v>22</v>
      </c>
      <c r="V28" s="15">
        <v>22</v>
      </c>
      <c r="W28" s="15">
        <v>44</v>
      </c>
      <c r="X28" s="15">
        <v>22</v>
      </c>
    </row>
    <row r="29" spans="1:24" ht="13.8" hidden="1" outlineLevel="1" x14ac:dyDescent="0.25">
      <c r="A29" s="39" t="s">
        <v>38</v>
      </c>
      <c r="B29" s="15"/>
      <c r="C29" s="15"/>
      <c r="D29" s="15">
        <v>10</v>
      </c>
      <c r="E29" s="15"/>
      <c r="F29" s="15"/>
      <c r="G29" s="15"/>
      <c r="H29" s="15"/>
      <c r="I29" s="15">
        <v>9</v>
      </c>
      <c r="J29" s="15">
        <v>10</v>
      </c>
      <c r="K29" s="15"/>
      <c r="L29" s="15"/>
      <c r="M29" s="15"/>
      <c r="N29" s="15"/>
      <c r="O29" s="15">
        <v>10</v>
      </c>
      <c r="P29" s="15"/>
      <c r="Q29" s="15"/>
      <c r="R29" s="15"/>
      <c r="S29" s="15"/>
      <c r="T29" s="15"/>
      <c r="U29" s="15">
        <v>10</v>
      </c>
      <c r="V29" s="15"/>
      <c r="W29" s="15"/>
      <c r="X29" s="15">
        <v>10</v>
      </c>
    </row>
    <row r="30" spans="1:24" s="66" customFormat="1" collapsed="1" x14ac:dyDescent="0.25">
      <c r="A30" s="67" t="s">
        <v>43</v>
      </c>
      <c r="B30" s="11">
        <f>SUM(B31:B36)</f>
        <v>69.759999999999991</v>
      </c>
      <c r="C30" s="11">
        <f t="shared" ref="C30:X30" si="4">SUM(C31:C36)</f>
        <v>69.759999999999991</v>
      </c>
      <c r="D30" s="11">
        <f t="shared" si="4"/>
        <v>69.759999999999991</v>
      </c>
      <c r="E30" s="11">
        <f t="shared" si="4"/>
        <v>69.759999999999991</v>
      </c>
      <c r="F30" s="11">
        <f t="shared" si="4"/>
        <v>69.759999999999991</v>
      </c>
      <c r="G30" s="11">
        <f t="shared" si="4"/>
        <v>69.759999999999991</v>
      </c>
      <c r="H30" s="11">
        <f t="shared" si="4"/>
        <v>69.759999999999991</v>
      </c>
      <c r="I30" s="11">
        <f t="shared" si="4"/>
        <v>69.759999999999991</v>
      </c>
      <c r="J30" s="11">
        <f t="shared" si="4"/>
        <v>69.759999999999991</v>
      </c>
      <c r="K30" s="11">
        <f t="shared" si="4"/>
        <v>69.759999999999991</v>
      </c>
      <c r="L30" s="11">
        <f t="shared" si="4"/>
        <v>69.759999999999991</v>
      </c>
      <c r="M30" s="11">
        <f t="shared" si="4"/>
        <v>69.759999999999991</v>
      </c>
      <c r="N30" s="11">
        <f t="shared" si="4"/>
        <v>69.759999999999991</v>
      </c>
      <c r="O30" s="11">
        <f t="shared" si="4"/>
        <v>69.759999999999991</v>
      </c>
      <c r="P30" s="11">
        <f t="shared" si="4"/>
        <v>69.759999999999991</v>
      </c>
      <c r="Q30" s="11">
        <f t="shared" si="4"/>
        <v>69.759999999999991</v>
      </c>
      <c r="R30" s="11">
        <f t="shared" si="4"/>
        <v>69.759999999999991</v>
      </c>
      <c r="S30" s="11">
        <f t="shared" si="4"/>
        <v>69.759999999999991</v>
      </c>
      <c r="T30" s="11">
        <f t="shared" si="4"/>
        <v>69.759999999999991</v>
      </c>
      <c r="U30" s="11">
        <f t="shared" si="4"/>
        <v>69.759999999999991</v>
      </c>
      <c r="V30" s="11">
        <f t="shared" si="4"/>
        <v>69.759999999999991</v>
      </c>
      <c r="W30" s="11">
        <f t="shared" si="4"/>
        <v>69.759999999999991</v>
      </c>
      <c r="X30" s="11">
        <f t="shared" si="4"/>
        <v>69.759999999999991</v>
      </c>
    </row>
    <row r="31" spans="1:24" ht="13.8" hidden="1" outlineLevel="1" x14ac:dyDescent="0.25">
      <c r="A31" s="39" t="s">
        <v>39</v>
      </c>
      <c r="B31" s="15">
        <f t="shared" ref="B31:X31" si="5">ROUND(46/29,2)</f>
        <v>1.59</v>
      </c>
      <c r="C31" s="15">
        <f t="shared" si="5"/>
        <v>1.59</v>
      </c>
      <c r="D31" s="15">
        <f t="shared" si="5"/>
        <v>1.59</v>
      </c>
      <c r="E31" s="15">
        <f t="shared" si="5"/>
        <v>1.59</v>
      </c>
      <c r="F31" s="15">
        <f t="shared" si="5"/>
        <v>1.59</v>
      </c>
      <c r="G31" s="15">
        <f t="shared" si="5"/>
        <v>1.59</v>
      </c>
      <c r="H31" s="15">
        <f t="shared" si="5"/>
        <v>1.59</v>
      </c>
      <c r="I31" s="15">
        <f t="shared" si="5"/>
        <v>1.59</v>
      </c>
      <c r="J31" s="15">
        <f t="shared" si="5"/>
        <v>1.59</v>
      </c>
      <c r="K31" s="15">
        <f t="shared" si="5"/>
        <v>1.59</v>
      </c>
      <c r="L31" s="15">
        <f t="shared" si="5"/>
        <v>1.59</v>
      </c>
      <c r="M31" s="15">
        <f t="shared" si="5"/>
        <v>1.59</v>
      </c>
      <c r="N31" s="15">
        <f t="shared" si="5"/>
        <v>1.59</v>
      </c>
      <c r="O31" s="15">
        <f t="shared" si="5"/>
        <v>1.59</v>
      </c>
      <c r="P31" s="15">
        <f t="shared" si="5"/>
        <v>1.59</v>
      </c>
      <c r="Q31" s="15">
        <f t="shared" si="5"/>
        <v>1.59</v>
      </c>
      <c r="R31" s="15">
        <f t="shared" si="5"/>
        <v>1.59</v>
      </c>
      <c r="S31" s="15">
        <f t="shared" si="5"/>
        <v>1.59</v>
      </c>
      <c r="T31" s="15">
        <f t="shared" si="5"/>
        <v>1.59</v>
      </c>
      <c r="U31" s="15">
        <f t="shared" si="5"/>
        <v>1.59</v>
      </c>
      <c r="V31" s="15">
        <f t="shared" si="5"/>
        <v>1.59</v>
      </c>
      <c r="W31" s="15">
        <f t="shared" si="5"/>
        <v>1.59</v>
      </c>
      <c r="X31" s="15">
        <f t="shared" si="5"/>
        <v>1.59</v>
      </c>
    </row>
    <row r="32" spans="1:24" ht="13.8" hidden="1" outlineLevel="1" x14ac:dyDescent="0.25">
      <c r="A32" s="39" t="s">
        <v>40</v>
      </c>
      <c r="B32" s="15">
        <f t="shared" ref="B32:X32" si="6">ROUND(122/29,2)</f>
        <v>4.21</v>
      </c>
      <c r="C32" s="15">
        <f t="shared" si="6"/>
        <v>4.21</v>
      </c>
      <c r="D32" s="15">
        <f t="shared" si="6"/>
        <v>4.21</v>
      </c>
      <c r="E32" s="15">
        <f t="shared" si="6"/>
        <v>4.21</v>
      </c>
      <c r="F32" s="15">
        <f t="shared" si="6"/>
        <v>4.21</v>
      </c>
      <c r="G32" s="15">
        <f t="shared" si="6"/>
        <v>4.21</v>
      </c>
      <c r="H32" s="15">
        <f t="shared" si="6"/>
        <v>4.21</v>
      </c>
      <c r="I32" s="15">
        <f t="shared" si="6"/>
        <v>4.21</v>
      </c>
      <c r="J32" s="15">
        <f t="shared" si="6"/>
        <v>4.21</v>
      </c>
      <c r="K32" s="15">
        <f t="shared" si="6"/>
        <v>4.21</v>
      </c>
      <c r="L32" s="15">
        <f t="shared" si="6"/>
        <v>4.21</v>
      </c>
      <c r="M32" s="15">
        <f t="shared" si="6"/>
        <v>4.21</v>
      </c>
      <c r="N32" s="15">
        <f t="shared" si="6"/>
        <v>4.21</v>
      </c>
      <c r="O32" s="15">
        <f t="shared" si="6"/>
        <v>4.21</v>
      </c>
      <c r="P32" s="15">
        <f t="shared" si="6"/>
        <v>4.21</v>
      </c>
      <c r="Q32" s="15">
        <f t="shared" si="6"/>
        <v>4.21</v>
      </c>
      <c r="R32" s="15">
        <f t="shared" si="6"/>
        <v>4.21</v>
      </c>
      <c r="S32" s="15">
        <f t="shared" si="6"/>
        <v>4.21</v>
      </c>
      <c r="T32" s="15">
        <f t="shared" si="6"/>
        <v>4.21</v>
      </c>
      <c r="U32" s="15">
        <f t="shared" si="6"/>
        <v>4.21</v>
      </c>
      <c r="V32" s="15">
        <f t="shared" si="6"/>
        <v>4.21</v>
      </c>
      <c r="W32" s="15">
        <f t="shared" si="6"/>
        <v>4.21</v>
      </c>
      <c r="X32" s="15">
        <f t="shared" si="6"/>
        <v>4.21</v>
      </c>
    </row>
    <row r="33" spans="1:25" ht="13.8" hidden="1" outlineLevel="1" x14ac:dyDescent="0.25">
      <c r="A33" s="39" t="s">
        <v>41</v>
      </c>
      <c r="B33" s="15">
        <f t="shared" ref="B33:X33" si="7">ROUND(141/29,2)</f>
        <v>4.8600000000000003</v>
      </c>
      <c r="C33" s="15">
        <f t="shared" si="7"/>
        <v>4.8600000000000003</v>
      </c>
      <c r="D33" s="15">
        <f t="shared" si="7"/>
        <v>4.8600000000000003</v>
      </c>
      <c r="E33" s="15">
        <f t="shared" si="7"/>
        <v>4.8600000000000003</v>
      </c>
      <c r="F33" s="15">
        <f t="shared" si="7"/>
        <v>4.8600000000000003</v>
      </c>
      <c r="G33" s="15">
        <f t="shared" si="7"/>
        <v>4.8600000000000003</v>
      </c>
      <c r="H33" s="15">
        <f t="shared" si="7"/>
        <v>4.8600000000000003</v>
      </c>
      <c r="I33" s="15">
        <f t="shared" si="7"/>
        <v>4.8600000000000003</v>
      </c>
      <c r="J33" s="15">
        <f t="shared" si="7"/>
        <v>4.8600000000000003</v>
      </c>
      <c r="K33" s="15">
        <f t="shared" si="7"/>
        <v>4.8600000000000003</v>
      </c>
      <c r="L33" s="15">
        <f t="shared" si="7"/>
        <v>4.8600000000000003</v>
      </c>
      <c r="M33" s="15">
        <f t="shared" si="7"/>
        <v>4.8600000000000003</v>
      </c>
      <c r="N33" s="15">
        <f t="shared" si="7"/>
        <v>4.8600000000000003</v>
      </c>
      <c r="O33" s="15">
        <f t="shared" si="7"/>
        <v>4.8600000000000003</v>
      </c>
      <c r="P33" s="15">
        <f t="shared" si="7"/>
        <v>4.8600000000000003</v>
      </c>
      <c r="Q33" s="15">
        <f t="shared" si="7"/>
        <v>4.8600000000000003</v>
      </c>
      <c r="R33" s="15">
        <f t="shared" si="7"/>
        <v>4.8600000000000003</v>
      </c>
      <c r="S33" s="15">
        <f t="shared" si="7"/>
        <v>4.8600000000000003</v>
      </c>
      <c r="T33" s="15">
        <f t="shared" si="7"/>
        <v>4.8600000000000003</v>
      </c>
      <c r="U33" s="15">
        <f t="shared" si="7"/>
        <v>4.8600000000000003</v>
      </c>
      <c r="V33" s="15">
        <f t="shared" si="7"/>
        <v>4.8600000000000003</v>
      </c>
      <c r="W33" s="15">
        <f t="shared" si="7"/>
        <v>4.8600000000000003</v>
      </c>
      <c r="X33" s="15">
        <f t="shared" si="7"/>
        <v>4.8600000000000003</v>
      </c>
    </row>
    <row r="34" spans="1:25" ht="13.8" hidden="1" outlineLevel="1" x14ac:dyDescent="0.25">
      <c r="A34" s="39" t="s">
        <v>53</v>
      </c>
      <c r="B34" s="15">
        <f t="shared" ref="B34:X34" si="8">ROUND(266/29,2)</f>
        <v>9.17</v>
      </c>
      <c r="C34" s="15">
        <f t="shared" si="8"/>
        <v>9.17</v>
      </c>
      <c r="D34" s="15">
        <f t="shared" si="8"/>
        <v>9.17</v>
      </c>
      <c r="E34" s="15">
        <f t="shared" si="8"/>
        <v>9.17</v>
      </c>
      <c r="F34" s="15">
        <f t="shared" si="8"/>
        <v>9.17</v>
      </c>
      <c r="G34" s="15">
        <f t="shared" si="8"/>
        <v>9.17</v>
      </c>
      <c r="H34" s="15">
        <f t="shared" si="8"/>
        <v>9.17</v>
      </c>
      <c r="I34" s="15">
        <f t="shared" si="8"/>
        <v>9.17</v>
      </c>
      <c r="J34" s="15">
        <f t="shared" si="8"/>
        <v>9.17</v>
      </c>
      <c r="K34" s="15">
        <f t="shared" si="8"/>
        <v>9.17</v>
      </c>
      <c r="L34" s="15">
        <f t="shared" si="8"/>
        <v>9.17</v>
      </c>
      <c r="M34" s="15">
        <f t="shared" si="8"/>
        <v>9.17</v>
      </c>
      <c r="N34" s="15">
        <f t="shared" si="8"/>
        <v>9.17</v>
      </c>
      <c r="O34" s="15">
        <f t="shared" si="8"/>
        <v>9.17</v>
      </c>
      <c r="P34" s="15">
        <f t="shared" si="8"/>
        <v>9.17</v>
      </c>
      <c r="Q34" s="15">
        <f t="shared" si="8"/>
        <v>9.17</v>
      </c>
      <c r="R34" s="15">
        <f t="shared" si="8"/>
        <v>9.17</v>
      </c>
      <c r="S34" s="15">
        <f t="shared" si="8"/>
        <v>9.17</v>
      </c>
      <c r="T34" s="15">
        <f t="shared" si="8"/>
        <v>9.17</v>
      </c>
      <c r="U34" s="15">
        <f t="shared" si="8"/>
        <v>9.17</v>
      </c>
      <c r="V34" s="15">
        <f t="shared" si="8"/>
        <v>9.17</v>
      </c>
      <c r="W34" s="15">
        <f t="shared" si="8"/>
        <v>9.17</v>
      </c>
      <c r="X34" s="15">
        <f t="shared" si="8"/>
        <v>9.17</v>
      </c>
    </row>
    <row r="35" spans="1:25" ht="13.8" hidden="1" outlineLevel="1" x14ac:dyDescent="0.25">
      <c r="A35" s="39" t="s">
        <v>52</v>
      </c>
      <c r="B35" s="15">
        <f t="shared" ref="B35:X35" si="9">ROUND(1326/29,2)</f>
        <v>45.72</v>
      </c>
      <c r="C35" s="15">
        <f t="shared" si="9"/>
        <v>45.72</v>
      </c>
      <c r="D35" s="15">
        <f t="shared" si="9"/>
        <v>45.72</v>
      </c>
      <c r="E35" s="15">
        <f t="shared" si="9"/>
        <v>45.72</v>
      </c>
      <c r="F35" s="15">
        <f t="shared" si="9"/>
        <v>45.72</v>
      </c>
      <c r="G35" s="15">
        <f t="shared" si="9"/>
        <v>45.72</v>
      </c>
      <c r="H35" s="15">
        <f t="shared" si="9"/>
        <v>45.72</v>
      </c>
      <c r="I35" s="15">
        <f t="shared" si="9"/>
        <v>45.72</v>
      </c>
      <c r="J35" s="15">
        <f t="shared" si="9"/>
        <v>45.72</v>
      </c>
      <c r="K35" s="15">
        <f t="shared" si="9"/>
        <v>45.72</v>
      </c>
      <c r="L35" s="15">
        <f t="shared" si="9"/>
        <v>45.72</v>
      </c>
      <c r="M35" s="15">
        <f t="shared" si="9"/>
        <v>45.72</v>
      </c>
      <c r="N35" s="15">
        <f t="shared" si="9"/>
        <v>45.72</v>
      </c>
      <c r="O35" s="15">
        <f t="shared" si="9"/>
        <v>45.72</v>
      </c>
      <c r="P35" s="15">
        <f t="shared" si="9"/>
        <v>45.72</v>
      </c>
      <c r="Q35" s="15">
        <f t="shared" si="9"/>
        <v>45.72</v>
      </c>
      <c r="R35" s="15">
        <f t="shared" si="9"/>
        <v>45.72</v>
      </c>
      <c r="S35" s="15">
        <f t="shared" si="9"/>
        <v>45.72</v>
      </c>
      <c r="T35" s="15">
        <f t="shared" si="9"/>
        <v>45.72</v>
      </c>
      <c r="U35" s="15">
        <f t="shared" si="9"/>
        <v>45.72</v>
      </c>
      <c r="V35" s="15">
        <f t="shared" si="9"/>
        <v>45.72</v>
      </c>
      <c r="W35" s="15">
        <f t="shared" si="9"/>
        <v>45.72</v>
      </c>
      <c r="X35" s="15">
        <f t="shared" si="9"/>
        <v>45.72</v>
      </c>
    </row>
    <row r="36" spans="1:25" ht="13.8" hidden="1" outlineLevel="1" x14ac:dyDescent="0.25">
      <c r="A36" s="39" t="s">
        <v>54</v>
      </c>
      <c r="B36" s="15">
        <f t="shared" ref="B36:X36" si="10">ROUND(122/29,2)</f>
        <v>4.21</v>
      </c>
      <c r="C36" s="15">
        <f t="shared" si="10"/>
        <v>4.21</v>
      </c>
      <c r="D36" s="15">
        <f t="shared" si="10"/>
        <v>4.21</v>
      </c>
      <c r="E36" s="15">
        <f t="shared" si="10"/>
        <v>4.21</v>
      </c>
      <c r="F36" s="15">
        <f t="shared" si="10"/>
        <v>4.21</v>
      </c>
      <c r="G36" s="15">
        <f t="shared" si="10"/>
        <v>4.21</v>
      </c>
      <c r="H36" s="15">
        <f t="shared" si="10"/>
        <v>4.21</v>
      </c>
      <c r="I36" s="15">
        <f t="shared" si="10"/>
        <v>4.21</v>
      </c>
      <c r="J36" s="15">
        <f t="shared" si="10"/>
        <v>4.21</v>
      </c>
      <c r="K36" s="15">
        <f t="shared" si="10"/>
        <v>4.21</v>
      </c>
      <c r="L36" s="15">
        <f t="shared" si="10"/>
        <v>4.21</v>
      </c>
      <c r="M36" s="15">
        <f t="shared" si="10"/>
        <v>4.21</v>
      </c>
      <c r="N36" s="15">
        <f t="shared" si="10"/>
        <v>4.21</v>
      </c>
      <c r="O36" s="15">
        <f t="shared" si="10"/>
        <v>4.21</v>
      </c>
      <c r="P36" s="15">
        <f t="shared" si="10"/>
        <v>4.21</v>
      </c>
      <c r="Q36" s="15">
        <f t="shared" si="10"/>
        <v>4.21</v>
      </c>
      <c r="R36" s="15">
        <f t="shared" si="10"/>
        <v>4.21</v>
      </c>
      <c r="S36" s="15">
        <f t="shared" si="10"/>
        <v>4.21</v>
      </c>
      <c r="T36" s="15">
        <f t="shared" si="10"/>
        <v>4.21</v>
      </c>
      <c r="U36" s="15">
        <f t="shared" si="10"/>
        <v>4.21</v>
      </c>
      <c r="V36" s="15">
        <f t="shared" si="10"/>
        <v>4.21</v>
      </c>
      <c r="W36" s="15">
        <f t="shared" si="10"/>
        <v>4.21</v>
      </c>
      <c r="X36" s="15">
        <f t="shared" si="10"/>
        <v>4.21</v>
      </c>
    </row>
    <row r="37" spans="1:25" s="66" customFormat="1" ht="13.8" collapsed="1" x14ac:dyDescent="0.25">
      <c r="A37" s="67" t="s">
        <v>44</v>
      </c>
      <c r="B37" s="69"/>
      <c r="C37" s="69"/>
      <c r="D37" s="69"/>
      <c r="E37" s="69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</row>
    <row r="38" spans="1:25" s="66" customFormat="1" x14ac:dyDescent="0.25">
      <c r="A38" s="67" t="s">
        <v>45</v>
      </c>
      <c r="B38" s="11"/>
      <c r="C38" s="11">
        <f t="shared" ref="C38:X38" si="11">797/29</f>
        <v>27.482758620689655</v>
      </c>
      <c r="D38" s="11">
        <f t="shared" si="11"/>
        <v>27.482758620689655</v>
      </c>
      <c r="E38" s="11">
        <f t="shared" si="11"/>
        <v>27.482758620689655</v>
      </c>
      <c r="F38" s="11">
        <f t="shared" si="11"/>
        <v>27.482758620689655</v>
      </c>
      <c r="G38" s="11">
        <f t="shared" si="11"/>
        <v>27.482758620689655</v>
      </c>
      <c r="H38" s="11">
        <f t="shared" si="11"/>
        <v>27.482758620689655</v>
      </c>
      <c r="I38" s="11">
        <f t="shared" si="11"/>
        <v>27.482758620689655</v>
      </c>
      <c r="J38" s="11">
        <f t="shared" si="11"/>
        <v>27.482758620689655</v>
      </c>
      <c r="K38" s="11">
        <f t="shared" si="11"/>
        <v>27.482758620689655</v>
      </c>
      <c r="L38" s="11">
        <f t="shared" si="11"/>
        <v>27.482758620689655</v>
      </c>
      <c r="M38" s="11">
        <f t="shared" si="11"/>
        <v>27.482758620689655</v>
      </c>
      <c r="N38" s="11">
        <f t="shared" si="11"/>
        <v>27.482758620689655</v>
      </c>
      <c r="O38" s="11">
        <f t="shared" si="11"/>
        <v>27.482758620689655</v>
      </c>
      <c r="P38" s="11">
        <f t="shared" si="11"/>
        <v>27.482758620689655</v>
      </c>
      <c r="Q38" s="11">
        <f t="shared" si="11"/>
        <v>27.482758620689655</v>
      </c>
      <c r="R38" s="11">
        <f t="shared" si="11"/>
        <v>27.482758620689655</v>
      </c>
      <c r="S38" s="11">
        <f t="shared" si="11"/>
        <v>27.482758620689655</v>
      </c>
      <c r="T38" s="11">
        <f t="shared" si="11"/>
        <v>27.482758620689655</v>
      </c>
      <c r="U38" s="11">
        <f t="shared" si="11"/>
        <v>27.482758620689655</v>
      </c>
      <c r="V38" s="11">
        <f t="shared" si="11"/>
        <v>27.482758620689655</v>
      </c>
      <c r="W38" s="11">
        <f t="shared" si="11"/>
        <v>27.482758620689655</v>
      </c>
      <c r="X38" s="11">
        <f t="shared" si="11"/>
        <v>27.482758620689655</v>
      </c>
    </row>
    <row r="39" spans="1:25" x14ac:dyDescent="0.25">
      <c r="A39" s="16" t="s">
        <v>24</v>
      </c>
      <c r="B39" s="15">
        <f>B5+B6+B7+B8+B9+B10+B11+B12+B15+B16+B17+B18+B19+B20+B21+B23+B24+B25+B26+B27+B28+B29+B30+B37+B38</f>
        <v>164.76</v>
      </c>
      <c r="C39" s="15">
        <f t="shared" ref="C39:X39" si="12">C5+C6+C7+C8+C9+C10+C11+C12+C15+C16+C17+C18+C19+C20+C21+C23+C24+C25+C26+C27+C28+C29+C30+C37+C38</f>
        <v>261.24275862068964</v>
      </c>
      <c r="D39" s="15">
        <f t="shared" si="12"/>
        <v>248.24275862068964</v>
      </c>
      <c r="E39" s="15">
        <f t="shared" si="12"/>
        <v>215.24275862068964</v>
      </c>
      <c r="F39" s="15">
        <f t="shared" si="12"/>
        <v>257.24275862068964</v>
      </c>
      <c r="G39" s="15">
        <f t="shared" si="12"/>
        <v>247.74275862068964</v>
      </c>
      <c r="H39" s="15">
        <f t="shared" si="12"/>
        <v>226.24275862068964</v>
      </c>
      <c r="I39" s="15">
        <f t="shared" si="12"/>
        <v>251.24275862068964</v>
      </c>
      <c r="J39" s="15">
        <f t="shared" si="12"/>
        <v>274.24275862068964</v>
      </c>
      <c r="K39" s="15">
        <f t="shared" si="12"/>
        <v>216.24275862068964</v>
      </c>
      <c r="L39" s="15">
        <f t="shared" si="12"/>
        <v>218.24275862068964</v>
      </c>
      <c r="M39" s="15">
        <f t="shared" si="12"/>
        <v>164.24275862068964</v>
      </c>
      <c r="N39" s="15">
        <f t="shared" si="12"/>
        <v>194.24275862068964</v>
      </c>
      <c r="O39" s="15">
        <f t="shared" si="12"/>
        <v>191.24275862068964</v>
      </c>
      <c r="P39" s="15">
        <f t="shared" si="12"/>
        <v>236.24275862068964</v>
      </c>
      <c r="Q39" s="15">
        <f t="shared" si="12"/>
        <v>293.24275862068964</v>
      </c>
      <c r="R39" s="15">
        <f t="shared" si="12"/>
        <v>241.74275862068964</v>
      </c>
      <c r="S39" s="15">
        <f t="shared" si="12"/>
        <v>157.24275862068964</v>
      </c>
      <c r="T39" s="15">
        <f t="shared" si="12"/>
        <v>231.24275862068964</v>
      </c>
      <c r="U39" s="15">
        <f t="shared" si="12"/>
        <v>239.24275862068964</v>
      </c>
      <c r="V39" s="15">
        <f t="shared" si="12"/>
        <v>177.74275862068964</v>
      </c>
      <c r="W39" s="15">
        <f t="shared" si="12"/>
        <v>208.24275862068964</v>
      </c>
      <c r="X39" s="15">
        <f t="shared" si="12"/>
        <v>211.24275862068964</v>
      </c>
    </row>
    <row r="40" spans="1:25" ht="13.8" thickBot="1" x14ac:dyDescent="0.3">
      <c r="A40" s="25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25" ht="15.6" x14ac:dyDescent="0.3">
      <c r="A41" s="76" t="s">
        <v>51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8"/>
    </row>
    <row r="42" spans="1:25" x14ac:dyDescent="0.25">
      <c r="A42" s="41" t="s">
        <v>9</v>
      </c>
      <c r="B42" s="15">
        <v>4.5</v>
      </c>
      <c r="C42" s="15">
        <v>4.5</v>
      </c>
      <c r="D42" s="15">
        <v>4.5</v>
      </c>
      <c r="E42" s="15">
        <v>4.5</v>
      </c>
      <c r="F42" s="15">
        <v>4.5</v>
      </c>
      <c r="G42" s="15">
        <v>4.5</v>
      </c>
      <c r="H42" s="15">
        <v>4.5</v>
      </c>
      <c r="I42" s="15">
        <v>4.5</v>
      </c>
      <c r="J42" s="15">
        <v>4.5</v>
      </c>
      <c r="K42" s="15">
        <v>4.5</v>
      </c>
      <c r="L42" s="15">
        <v>4.5</v>
      </c>
      <c r="M42" s="15">
        <v>4.5</v>
      </c>
      <c r="N42" s="15">
        <v>4.5</v>
      </c>
      <c r="O42" s="15">
        <v>4.5</v>
      </c>
      <c r="P42" s="15">
        <v>4.5</v>
      </c>
      <c r="Q42" s="15">
        <v>4.5</v>
      </c>
      <c r="R42" s="15">
        <v>4.5</v>
      </c>
      <c r="S42" s="15">
        <v>4.5</v>
      </c>
      <c r="T42" s="15">
        <v>4.5</v>
      </c>
      <c r="U42" s="15">
        <v>4.5</v>
      </c>
      <c r="V42" s="15">
        <v>4.5</v>
      </c>
      <c r="W42" s="15">
        <v>4.5</v>
      </c>
      <c r="X42" s="42">
        <v>4.5</v>
      </c>
    </row>
    <row r="43" spans="1:25" x14ac:dyDescent="0.25">
      <c r="A43" s="41" t="s">
        <v>10</v>
      </c>
      <c r="B43" s="15">
        <v>4.5</v>
      </c>
      <c r="C43" s="15">
        <v>4.5</v>
      </c>
      <c r="D43" s="15">
        <v>4.5</v>
      </c>
      <c r="E43" s="15">
        <v>4.5</v>
      </c>
      <c r="F43" s="15">
        <v>4.5</v>
      </c>
      <c r="G43" s="15">
        <v>4.5</v>
      </c>
      <c r="H43" s="15">
        <v>4.5</v>
      </c>
      <c r="I43" s="15">
        <v>4.5</v>
      </c>
      <c r="J43" s="15">
        <v>4.5</v>
      </c>
      <c r="K43" s="15">
        <v>4.5</v>
      </c>
      <c r="L43" s="15">
        <v>4.5</v>
      </c>
      <c r="M43" s="15">
        <v>4.5</v>
      </c>
      <c r="N43" s="15">
        <v>4.5</v>
      </c>
      <c r="O43" s="15">
        <v>4.5</v>
      </c>
      <c r="P43" s="15">
        <v>4.5</v>
      </c>
      <c r="Q43" s="15">
        <v>4.5</v>
      </c>
      <c r="R43" s="15">
        <v>4.5</v>
      </c>
      <c r="S43" s="15">
        <v>4.5</v>
      </c>
      <c r="T43" s="15">
        <v>4.5</v>
      </c>
      <c r="U43" s="15">
        <v>4.5</v>
      </c>
      <c r="V43" s="15">
        <v>4.5</v>
      </c>
      <c r="W43" s="15">
        <v>4.5</v>
      </c>
      <c r="X43" s="42">
        <v>4.5</v>
      </c>
    </row>
    <row r="44" spans="1:25" x14ac:dyDescent="0.25">
      <c r="A44" s="41" t="s">
        <v>11</v>
      </c>
      <c r="B44" s="15">
        <v>4.5</v>
      </c>
      <c r="C44" s="15">
        <v>4.5</v>
      </c>
      <c r="D44" s="15">
        <v>4.5</v>
      </c>
      <c r="E44" s="15">
        <v>4.5</v>
      </c>
      <c r="F44" s="15">
        <v>4.5</v>
      </c>
      <c r="G44" s="15">
        <v>4.5</v>
      </c>
      <c r="H44" s="15">
        <v>4.5</v>
      </c>
      <c r="I44" s="15">
        <v>4.5</v>
      </c>
      <c r="J44" s="15">
        <v>4.5</v>
      </c>
      <c r="K44" s="15">
        <v>4.5</v>
      </c>
      <c r="L44" s="15">
        <v>4.5</v>
      </c>
      <c r="M44" s="15">
        <v>4.5</v>
      </c>
      <c r="N44" s="15">
        <v>4.5</v>
      </c>
      <c r="O44" s="15">
        <v>4.5</v>
      </c>
      <c r="P44" s="15">
        <v>4.5</v>
      </c>
      <c r="Q44" s="15">
        <v>4.5</v>
      </c>
      <c r="R44" s="15">
        <v>4.5</v>
      </c>
      <c r="S44" s="15">
        <v>4.5</v>
      </c>
      <c r="T44" s="15">
        <v>4.5</v>
      </c>
      <c r="U44" s="15">
        <v>4.5</v>
      </c>
      <c r="V44" s="15">
        <v>4.5</v>
      </c>
      <c r="W44" s="15">
        <v>4.5</v>
      </c>
      <c r="X44" s="42">
        <v>4.5</v>
      </c>
    </row>
    <row r="45" spans="1:25" x14ac:dyDescent="0.25">
      <c r="A45" s="46" t="s">
        <v>12</v>
      </c>
      <c r="B45" s="15">
        <v>6</v>
      </c>
      <c r="C45" s="15">
        <v>6</v>
      </c>
      <c r="D45" s="15">
        <v>6</v>
      </c>
      <c r="E45" s="15">
        <v>6</v>
      </c>
      <c r="F45" s="15">
        <v>6</v>
      </c>
      <c r="G45" s="15">
        <v>6</v>
      </c>
      <c r="H45" s="15">
        <v>6</v>
      </c>
      <c r="I45" s="15">
        <v>6</v>
      </c>
      <c r="J45" s="15">
        <v>6</v>
      </c>
      <c r="K45" s="15">
        <v>6</v>
      </c>
      <c r="L45" s="15">
        <v>6</v>
      </c>
      <c r="M45" s="15">
        <v>6</v>
      </c>
      <c r="N45" s="15">
        <v>6</v>
      </c>
      <c r="O45" s="15">
        <v>6</v>
      </c>
      <c r="P45" s="15">
        <v>6</v>
      </c>
      <c r="Q45" s="15">
        <v>6</v>
      </c>
      <c r="R45" s="15">
        <v>6</v>
      </c>
      <c r="S45" s="15">
        <v>6</v>
      </c>
      <c r="T45" s="15">
        <v>6</v>
      </c>
      <c r="U45" s="15">
        <v>6</v>
      </c>
      <c r="V45" s="15">
        <v>6</v>
      </c>
      <c r="W45" s="15">
        <v>6</v>
      </c>
      <c r="X45" s="42">
        <v>6</v>
      </c>
    </row>
    <row r="46" spans="1:25" x14ac:dyDescent="0.25">
      <c r="A46" s="46" t="s">
        <v>13</v>
      </c>
      <c r="B46" s="15">
        <v>6</v>
      </c>
      <c r="C46" s="15">
        <v>6</v>
      </c>
      <c r="D46" s="15">
        <v>6</v>
      </c>
      <c r="E46" s="15">
        <v>6</v>
      </c>
      <c r="F46" s="15">
        <v>6</v>
      </c>
      <c r="G46" s="15">
        <v>6</v>
      </c>
      <c r="H46" s="15">
        <v>6</v>
      </c>
      <c r="I46" s="15">
        <v>6</v>
      </c>
      <c r="J46" s="15">
        <v>6</v>
      </c>
      <c r="K46" s="15">
        <v>6</v>
      </c>
      <c r="L46" s="15">
        <v>6</v>
      </c>
      <c r="M46" s="15">
        <v>6</v>
      </c>
      <c r="N46" s="15">
        <v>6</v>
      </c>
      <c r="O46" s="15">
        <v>6</v>
      </c>
      <c r="P46" s="15">
        <v>6</v>
      </c>
      <c r="Q46" s="15">
        <v>6</v>
      </c>
      <c r="R46" s="15">
        <v>6</v>
      </c>
      <c r="S46" s="15">
        <v>6</v>
      </c>
      <c r="T46" s="15">
        <v>6</v>
      </c>
      <c r="U46" s="15">
        <v>6</v>
      </c>
      <c r="V46" s="15">
        <v>6</v>
      </c>
      <c r="W46" s="15">
        <v>6</v>
      </c>
      <c r="X46" s="42">
        <v>6</v>
      </c>
    </row>
    <row r="47" spans="1:25" x14ac:dyDescent="0.25">
      <c r="A47" s="46" t="s">
        <v>14</v>
      </c>
      <c r="B47" s="15">
        <v>6</v>
      </c>
      <c r="C47" s="15">
        <v>6</v>
      </c>
      <c r="D47" s="15">
        <v>6</v>
      </c>
      <c r="E47" s="15">
        <v>6</v>
      </c>
      <c r="F47" s="15">
        <v>6</v>
      </c>
      <c r="G47" s="15">
        <v>6</v>
      </c>
      <c r="H47" s="15">
        <v>6</v>
      </c>
      <c r="I47" s="15">
        <v>6</v>
      </c>
      <c r="J47" s="15">
        <v>6</v>
      </c>
      <c r="K47" s="15">
        <v>6</v>
      </c>
      <c r="L47" s="15">
        <v>6</v>
      </c>
      <c r="M47" s="15">
        <v>6</v>
      </c>
      <c r="N47" s="15">
        <v>6</v>
      </c>
      <c r="O47" s="15">
        <v>6</v>
      </c>
      <c r="P47" s="15">
        <v>6</v>
      </c>
      <c r="Q47" s="15">
        <v>6</v>
      </c>
      <c r="R47" s="15">
        <v>6</v>
      </c>
      <c r="S47" s="15">
        <v>6</v>
      </c>
      <c r="T47" s="15">
        <v>6</v>
      </c>
      <c r="U47" s="15">
        <v>6</v>
      </c>
      <c r="V47" s="15">
        <v>6</v>
      </c>
      <c r="W47" s="15">
        <v>6</v>
      </c>
      <c r="X47" s="42">
        <v>6</v>
      </c>
    </row>
    <row r="48" spans="1:25" x14ac:dyDescent="0.25">
      <c r="A48" s="46" t="s">
        <v>15</v>
      </c>
      <c r="B48" s="15">
        <v>6</v>
      </c>
      <c r="C48" s="15">
        <v>6</v>
      </c>
      <c r="D48" s="15">
        <v>6</v>
      </c>
      <c r="E48" s="15">
        <v>6</v>
      </c>
      <c r="F48" s="15">
        <v>6</v>
      </c>
      <c r="G48" s="15">
        <v>6</v>
      </c>
      <c r="H48" s="15">
        <v>6</v>
      </c>
      <c r="I48" s="15">
        <v>6</v>
      </c>
      <c r="J48" s="15">
        <v>6</v>
      </c>
      <c r="K48" s="15">
        <v>6</v>
      </c>
      <c r="L48" s="15">
        <v>6</v>
      </c>
      <c r="M48" s="15">
        <v>6</v>
      </c>
      <c r="N48" s="15">
        <v>6</v>
      </c>
      <c r="O48" s="15">
        <v>6</v>
      </c>
      <c r="P48" s="15">
        <v>6</v>
      </c>
      <c r="Q48" s="15">
        <v>6</v>
      </c>
      <c r="R48" s="15">
        <v>6</v>
      </c>
      <c r="S48" s="15">
        <v>6</v>
      </c>
      <c r="T48" s="15">
        <v>6</v>
      </c>
      <c r="U48" s="15">
        <v>6</v>
      </c>
      <c r="V48" s="15">
        <v>6</v>
      </c>
      <c r="W48" s="15">
        <v>6</v>
      </c>
      <c r="X48" s="42">
        <v>6</v>
      </c>
    </row>
    <row r="49" spans="1:24" x14ac:dyDescent="0.25">
      <c r="A49" s="46" t="s">
        <v>16</v>
      </c>
      <c r="B49" s="15">
        <v>6</v>
      </c>
      <c r="C49" s="15">
        <v>6</v>
      </c>
      <c r="D49" s="15">
        <v>6</v>
      </c>
      <c r="E49" s="15">
        <v>6</v>
      </c>
      <c r="F49" s="15">
        <v>6</v>
      </c>
      <c r="G49" s="15">
        <v>6</v>
      </c>
      <c r="H49" s="15">
        <v>6</v>
      </c>
      <c r="I49" s="15">
        <v>6</v>
      </c>
      <c r="J49" s="15">
        <v>6</v>
      </c>
      <c r="K49" s="15">
        <v>6</v>
      </c>
      <c r="L49" s="15">
        <v>6</v>
      </c>
      <c r="M49" s="15">
        <v>6</v>
      </c>
      <c r="N49" s="15">
        <v>6</v>
      </c>
      <c r="O49" s="15">
        <v>6</v>
      </c>
      <c r="P49" s="15">
        <v>6</v>
      </c>
      <c r="Q49" s="15">
        <v>6</v>
      </c>
      <c r="R49" s="15">
        <v>6</v>
      </c>
      <c r="S49" s="15">
        <v>6</v>
      </c>
      <c r="T49" s="15">
        <v>6</v>
      </c>
      <c r="U49" s="15">
        <v>6</v>
      </c>
      <c r="V49" s="15">
        <v>6</v>
      </c>
      <c r="W49" s="15">
        <v>6</v>
      </c>
      <c r="X49" s="42">
        <v>6</v>
      </c>
    </row>
    <row r="50" spans="1:24" x14ac:dyDescent="0.25">
      <c r="A50" s="19" t="s">
        <v>57</v>
      </c>
      <c r="B50" s="15">
        <v>10</v>
      </c>
      <c r="C50" s="15">
        <v>10</v>
      </c>
      <c r="D50" s="15">
        <v>10</v>
      </c>
      <c r="E50" s="15">
        <v>10</v>
      </c>
      <c r="F50" s="15">
        <v>10</v>
      </c>
      <c r="G50" s="15">
        <v>10</v>
      </c>
      <c r="H50" s="15">
        <v>10</v>
      </c>
      <c r="I50" s="15">
        <v>10</v>
      </c>
      <c r="J50" s="15">
        <v>10</v>
      </c>
      <c r="K50" s="15">
        <v>10</v>
      </c>
      <c r="L50" s="15">
        <v>10</v>
      </c>
      <c r="M50" s="15">
        <v>10</v>
      </c>
      <c r="N50" s="15">
        <v>10</v>
      </c>
      <c r="O50" s="15">
        <v>10</v>
      </c>
      <c r="P50" s="15">
        <v>10</v>
      </c>
      <c r="Q50" s="15">
        <v>10</v>
      </c>
      <c r="R50" s="15">
        <v>10</v>
      </c>
      <c r="S50" s="15">
        <v>10</v>
      </c>
      <c r="T50" s="15">
        <v>10</v>
      </c>
      <c r="U50" s="15">
        <v>10</v>
      </c>
      <c r="V50" s="15">
        <v>10</v>
      </c>
      <c r="W50" s="15">
        <v>10</v>
      </c>
      <c r="X50" s="42">
        <v>10</v>
      </c>
    </row>
    <row r="51" spans="1:24" x14ac:dyDescent="0.25">
      <c r="A51" s="19" t="s">
        <v>60</v>
      </c>
      <c r="B51" s="15">
        <v>18</v>
      </c>
      <c r="C51" s="15">
        <v>18</v>
      </c>
      <c r="D51" s="15">
        <v>18</v>
      </c>
      <c r="E51" s="15">
        <v>18</v>
      </c>
      <c r="F51" s="15">
        <v>18</v>
      </c>
      <c r="G51" s="15">
        <v>18</v>
      </c>
      <c r="H51" s="15">
        <v>18</v>
      </c>
      <c r="I51" s="15">
        <v>18</v>
      </c>
      <c r="J51" s="15">
        <v>18</v>
      </c>
      <c r="K51" s="15">
        <v>18</v>
      </c>
      <c r="L51" s="15">
        <v>18</v>
      </c>
      <c r="M51" s="15">
        <v>18</v>
      </c>
      <c r="N51" s="15">
        <v>18</v>
      </c>
      <c r="O51" s="15">
        <v>18</v>
      </c>
      <c r="P51" s="15">
        <v>18</v>
      </c>
      <c r="Q51" s="15">
        <v>18</v>
      </c>
      <c r="R51" s="15">
        <v>18</v>
      </c>
      <c r="S51" s="15">
        <v>18</v>
      </c>
      <c r="T51" s="15">
        <v>18</v>
      </c>
      <c r="U51" s="15">
        <v>18</v>
      </c>
      <c r="V51" s="15">
        <v>18</v>
      </c>
      <c r="W51" s="15">
        <v>18</v>
      </c>
      <c r="X51" s="42">
        <v>18</v>
      </c>
    </row>
    <row r="52" spans="1:24" ht="13.8" x14ac:dyDescent="0.3">
      <c r="A52" s="47" t="s">
        <v>47</v>
      </c>
      <c r="B52" s="33">
        <v>10</v>
      </c>
      <c r="C52" s="33">
        <v>10</v>
      </c>
      <c r="D52" s="33">
        <v>10</v>
      </c>
      <c r="E52" s="33">
        <v>10</v>
      </c>
      <c r="F52" s="33">
        <v>10</v>
      </c>
      <c r="G52" s="33">
        <v>10</v>
      </c>
      <c r="H52" s="33">
        <v>10</v>
      </c>
      <c r="I52" s="33">
        <v>10</v>
      </c>
      <c r="J52" s="33">
        <v>10</v>
      </c>
      <c r="K52" s="33">
        <v>10</v>
      </c>
      <c r="L52" s="33">
        <v>10</v>
      </c>
      <c r="M52" s="33">
        <v>10</v>
      </c>
      <c r="N52" s="33">
        <v>10</v>
      </c>
      <c r="O52" s="33">
        <v>10</v>
      </c>
      <c r="P52" s="33">
        <v>10</v>
      </c>
      <c r="Q52" s="33">
        <v>10</v>
      </c>
      <c r="R52" s="33">
        <v>10</v>
      </c>
      <c r="S52" s="33">
        <v>10</v>
      </c>
      <c r="T52" s="33">
        <v>10</v>
      </c>
      <c r="U52" s="33">
        <v>10</v>
      </c>
      <c r="V52" s="33">
        <v>10</v>
      </c>
      <c r="W52" s="33">
        <v>10</v>
      </c>
      <c r="X52" s="43">
        <v>10</v>
      </c>
    </row>
    <row r="53" spans="1:24" x14ac:dyDescent="0.25">
      <c r="A53" s="41" t="s">
        <v>46</v>
      </c>
      <c r="B53" s="15">
        <v>6.5</v>
      </c>
      <c r="C53" s="15">
        <v>6.5</v>
      </c>
      <c r="D53" s="15">
        <v>6.5</v>
      </c>
      <c r="E53" s="15">
        <v>6.5</v>
      </c>
      <c r="F53" s="15">
        <v>6.5</v>
      </c>
      <c r="G53" s="15">
        <v>6.5</v>
      </c>
      <c r="H53" s="15">
        <v>6.5</v>
      </c>
      <c r="I53" s="15">
        <v>6.5</v>
      </c>
      <c r="J53" s="15">
        <v>6.5</v>
      </c>
      <c r="K53" s="15">
        <v>6.5</v>
      </c>
      <c r="L53" s="15">
        <v>6.5</v>
      </c>
      <c r="M53" s="15">
        <v>6.5</v>
      </c>
      <c r="N53" s="15">
        <v>6.5</v>
      </c>
      <c r="O53" s="15">
        <v>6.5</v>
      </c>
      <c r="P53" s="15">
        <v>6.5</v>
      </c>
      <c r="Q53" s="15">
        <v>6.5</v>
      </c>
      <c r="R53" s="15">
        <v>6.5</v>
      </c>
      <c r="S53" s="15">
        <v>6.5</v>
      </c>
      <c r="T53" s="15">
        <v>6.5</v>
      </c>
      <c r="U53" s="15">
        <v>6.5</v>
      </c>
      <c r="V53" s="15">
        <v>6.5</v>
      </c>
      <c r="W53" s="15">
        <v>6.5</v>
      </c>
      <c r="X53" s="42">
        <v>6.5</v>
      </c>
    </row>
    <row r="54" spans="1:24" x14ac:dyDescent="0.25">
      <c r="A54" s="46" t="s">
        <v>48</v>
      </c>
      <c r="B54" s="15">
        <v>10</v>
      </c>
      <c r="C54" s="15">
        <v>10</v>
      </c>
      <c r="D54" s="15">
        <v>10</v>
      </c>
      <c r="E54" s="15">
        <v>10</v>
      </c>
      <c r="F54" s="15">
        <v>10</v>
      </c>
      <c r="G54" s="15">
        <v>10</v>
      </c>
      <c r="H54" s="15">
        <v>10</v>
      </c>
      <c r="I54" s="15">
        <v>10</v>
      </c>
      <c r="J54" s="15">
        <v>10</v>
      </c>
      <c r="K54" s="15">
        <v>10</v>
      </c>
      <c r="L54" s="15">
        <v>10</v>
      </c>
      <c r="M54" s="15">
        <v>10</v>
      </c>
      <c r="N54" s="15">
        <v>10</v>
      </c>
      <c r="O54" s="15">
        <v>10</v>
      </c>
      <c r="P54" s="15">
        <v>10</v>
      </c>
      <c r="Q54" s="15">
        <v>10</v>
      </c>
      <c r="R54" s="15">
        <v>10</v>
      </c>
      <c r="S54" s="15">
        <v>10</v>
      </c>
      <c r="T54" s="15">
        <v>10</v>
      </c>
      <c r="U54" s="15">
        <v>10</v>
      </c>
      <c r="V54" s="15">
        <v>10</v>
      </c>
      <c r="W54" s="15">
        <v>10</v>
      </c>
      <c r="X54" s="42">
        <v>10</v>
      </c>
    </row>
    <row r="55" spans="1:24" x14ac:dyDescent="0.25">
      <c r="A55" s="46" t="s">
        <v>49</v>
      </c>
      <c r="B55" s="15">
        <v>18</v>
      </c>
      <c r="C55" s="15">
        <v>18</v>
      </c>
      <c r="D55" s="15">
        <v>18</v>
      </c>
      <c r="E55" s="15">
        <v>18</v>
      </c>
      <c r="F55" s="15">
        <v>18</v>
      </c>
      <c r="G55" s="15">
        <v>18</v>
      </c>
      <c r="H55" s="15">
        <v>18</v>
      </c>
      <c r="I55" s="15">
        <v>18</v>
      </c>
      <c r="J55" s="15">
        <v>18</v>
      </c>
      <c r="K55" s="15">
        <v>18</v>
      </c>
      <c r="L55" s="15">
        <v>18</v>
      </c>
      <c r="M55" s="15">
        <v>18</v>
      </c>
      <c r="N55" s="15">
        <v>18</v>
      </c>
      <c r="O55" s="15">
        <v>18</v>
      </c>
      <c r="P55" s="15">
        <v>18</v>
      </c>
      <c r="Q55" s="15">
        <v>18</v>
      </c>
      <c r="R55" s="15">
        <v>18</v>
      </c>
      <c r="S55" s="15">
        <v>18</v>
      </c>
      <c r="T55" s="15">
        <v>18</v>
      </c>
      <c r="U55" s="15">
        <v>18</v>
      </c>
      <c r="V55" s="15">
        <v>18</v>
      </c>
      <c r="W55" s="15">
        <v>18</v>
      </c>
      <c r="X55" s="42">
        <v>18</v>
      </c>
    </row>
    <row r="56" spans="1:24" x14ac:dyDescent="0.25">
      <c r="A56" s="46" t="s">
        <v>50</v>
      </c>
      <c r="B56" s="15">
        <v>4.5</v>
      </c>
      <c r="C56" s="15">
        <v>4.5</v>
      </c>
      <c r="D56" s="15">
        <v>4.5</v>
      </c>
      <c r="E56" s="15">
        <v>4.5</v>
      </c>
      <c r="F56" s="15">
        <v>4.5</v>
      </c>
      <c r="G56" s="15">
        <v>4.5</v>
      </c>
      <c r="H56" s="15">
        <v>4.5</v>
      </c>
      <c r="I56" s="15">
        <v>4.5</v>
      </c>
      <c r="J56" s="15">
        <v>4.5</v>
      </c>
      <c r="K56" s="15">
        <v>4.5</v>
      </c>
      <c r="L56" s="15">
        <v>4.5</v>
      </c>
      <c r="M56" s="15">
        <v>4.5</v>
      </c>
      <c r="N56" s="15">
        <v>4.5</v>
      </c>
      <c r="O56" s="15">
        <v>4.5</v>
      </c>
      <c r="P56" s="15">
        <v>4.5</v>
      </c>
      <c r="Q56" s="15">
        <v>4.5</v>
      </c>
      <c r="R56" s="15">
        <v>4.5</v>
      </c>
      <c r="S56" s="15">
        <v>4.5</v>
      </c>
      <c r="T56" s="15">
        <v>4.5</v>
      </c>
      <c r="U56" s="15">
        <v>4.5</v>
      </c>
      <c r="V56" s="15">
        <v>4.5</v>
      </c>
      <c r="W56" s="15">
        <v>4.5</v>
      </c>
      <c r="X56" s="42">
        <v>4.5</v>
      </c>
    </row>
    <row r="57" spans="1:24" x14ac:dyDescent="0.25">
      <c r="A57" s="19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42"/>
    </row>
    <row r="58" spans="1:24" ht="13.8" thickBot="1" x14ac:dyDescent="0.3">
      <c r="A58" s="30" t="s">
        <v>23</v>
      </c>
      <c r="B58" s="44">
        <f>AVERAGE(B42:B57)</f>
        <v>8.0333333333333332</v>
      </c>
      <c r="C58" s="44">
        <f t="shared" ref="C58:X58" si="13">AVERAGE(C42:C57)</f>
        <v>8.0333333333333332</v>
      </c>
      <c r="D58" s="44">
        <f t="shared" si="13"/>
        <v>8.0333333333333332</v>
      </c>
      <c r="E58" s="44">
        <f t="shared" si="13"/>
        <v>8.0333333333333332</v>
      </c>
      <c r="F58" s="44">
        <f t="shared" si="13"/>
        <v>8.0333333333333332</v>
      </c>
      <c r="G58" s="44">
        <f t="shared" si="13"/>
        <v>8.0333333333333332</v>
      </c>
      <c r="H58" s="44">
        <f t="shared" si="13"/>
        <v>8.0333333333333332</v>
      </c>
      <c r="I58" s="44">
        <f t="shared" si="13"/>
        <v>8.0333333333333332</v>
      </c>
      <c r="J58" s="44">
        <f t="shared" si="13"/>
        <v>8.0333333333333332</v>
      </c>
      <c r="K58" s="44">
        <f t="shared" si="13"/>
        <v>8.0333333333333332</v>
      </c>
      <c r="L58" s="44">
        <f t="shared" si="13"/>
        <v>8.0333333333333332</v>
      </c>
      <c r="M58" s="44">
        <f t="shared" si="13"/>
        <v>8.0333333333333332</v>
      </c>
      <c r="N58" s="44">
        <f t="shared" si="13"/>
        <v>8.0333333333333332</v>
      </c>
      <c r="O58" s="44">
        <f t="shared" si="13"/>
        <v>8.0333333333333332</v>
      </c>
      <c r="P58" s="44">
        <f t="shared" si="13"/>
        <v>8.0333333333333332</v>
      </c>
      <c r="Q58" s="44">
        <f t="shared" si="13"/>
        <v>8.0333333333333332</v>
      </c>
      <c r="R58" s="44">
        <f t="shared" si="13"/>
        <v>8.0333333333333332</v>
      </c>
      <c r="S58" s="44">
        <f t="shared" si="13"/>
        <v>8.0333333333333332</v>
      </c>
      <c r="T58" s="44">
        <f t="shared" si="13"/>
        <v>8.0333333333333332</v>
      </c>
      <c r="U58" s="44">
        <f t="shared" si="13"/>
        <v>8.0333333333333332</v>
      </c>
      <c r="V58" s="44">
        <f t="shared" si="13"/>
        <v>8.0333333333333332</v>
      </c>
      <c r="W58" s="44">
        <f t="shared" si="13"/>
        <v>8.0333333333333332</v>
      </c>
      <c r="X58" s="45">
        <f t="shared" si="13"/>
        <v>8.0333333333333332</v>
      </c>
    </row>
    <row r="59" spans="1:24" ht="13.8" thickBot="1" x14ac:dyDescent="0.3">
      <c r="A59" s="17"/>
    </row>
    <row r="60" spans="1:24" ht="15.6" x14ac:dyDescent="0.3">
      <c r="A60" s="76" t="s">
        <v>31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8"/>
    </row>
    <row r="61" spans="1:24" x14ac:dyDescent="0.25">
      <c r="A61" s="41" t="s">
        <v>9</v>
      </c>
      <c r="B61" s="15">
        <f t="shared" ref="B61:X61" si="14">B5/B42</f>
        <v>0</v>
      </c>
      <c r="C61" s="15">
        <f t="shared" si="14"/>
        <v>0</v>
      </c>
      <c r="D61" s="15">
        <f t="shared" si="14"/>
        <v>1.5555555555555556</v>
      </c>
      <c r="E61" s="15">
        <f t="shared" si="14"/>
        <v>0</v>
      </c>
      <c r="F61" s="15">
        <f t="shared" si="14"/>
        <v>1.5555555555555556</v>
      </c>
      <c r="G61" s="15">
        <f t="shared" si="14"/>
        <v>0</v>
      </c>
      <c r="H61" s="15">
        <f t="shared" si="14"/>
        <v>0</v>
      </c>
      <c r="I61" s="15">
        <f t="shared" si="14"/>
        <v>1.5555555555555556</v>
      </c>
      <c r="J61" s="15">
        <f t="shared" si="14"/>
        <v>1.5555555555555556</v>
      </c>
      <c r="K61" s="15">
        <f t="shared" si="14"/>
        <v>0</v>
      </c>
      <c r="L61" s="15">
        <f t="shared" si="14"/>
        <v>0</v>
      </c>
      <c r="M61" s="15">
        <f t="shared" si="14"/>
        <v>0</v>
      </c>
      <c r="N61" s="15">
        <f t="shared" si="14"/>
        <v>4.666666666666667</v>
      </c>
      <c r="O61" s="15">
        <f t="shared" si="14"/>
        <v>0</v>
      </c>
      <c r="P61" s="15">
        <f t="shared" si="14"/>
        <v>0</v>
      </c>
      <c r="Q61" s="15">
        <f t="shared" si="14"/>
        <v>0</v>
      </c>
      <c r="R61" s="15">
        <f t="shared" si="14"/>
        <v>0</v>
      </c>
      <c r="S61" s="15">
        <f t="shared" si="14"/>
        <v>0</v>
      </c>
      <c r="T61" s="15">
        <f t="shared" si="14"/>
        <v>0</v>
      </c>
      <c r="U61" s="15">
        <f t="shared" si="14"/>
        <v>3.1111111111111112</v>
      </c>
      <c r="V61" s="15">
        <f t="shared" si="14"/>
        <v>0</v>
      </c>
      <c r="W61" s="15">
        <f t="shared" si="14"/>
        <v>1.5555555555555556</v>
      </c>
      <c r="X61" s="42">
        <f t="shared" si="14"/>
        <v>0</v>
      </c>
    </row>
    <row r="62" spans="1:24" x14ac:dyDescent="0.25">
      <c r="A62" s="41" t="s">
        <v>10</v>
      </c>
      <c r="B62" s="15">
        <f t="shared" ref="B62:X62" si="15">B6/B43</f>
        <v>0</v>
      </c>
      <c r="C62" s="15">
        <f t="shared" si="15"/>
        <v>0</v>
      </c>
      <c r="D62" s="15">
        <f t="shared" si="15"/>
        <v>0</v>
      </c>
      <c r="E62" s="15">
        <f t="shared" si="15"/>
        <v>6</v>
      </c>
      <c r="F62" s="15">
        <f t="shared" si="15"/>
        <v>0</v>
      </c>
      <c r="G62" s="15">
        <f t="shared" si="15"/>
        <v>0</v>
      </c>
      <c r="H62" s="15">
        <f t="shared" si="15"/>
        <v>0</v>
      </c>
      <c r="I62" s="15">
        <f t="shared" si="15"/>
        <v>0</v>
      </c>
      <c r="J62" s="15">
        <f t="shared" si="15"/>
        <v>0</v>
      </c>
      <c r="K62" s="15">
        <f t="shared" si="15"/>
        <v>0</v>
      </c>
      <c r="L62" s="15">
        <f t="shared" si="15"/>
        <v>0</v>
      </c>
      <c r="M62" s="15">
        <f t="shared" si="15"/>
        <v>0</v>
      </c>
      <c r="N62" s="15">
        <f t="shared" si="15"/>
        <v>0</v>
      </c>
      <c r="O62" s="15">
        <f t="shared" si="15"/>
        <v>0</v>
      </c>
      <c r="P62" s="15">
        <f t="shared" si="15"/>
        <v>0</v>
      </c>
      <c r="Q62" s="15">
        <f t="shared" si="15"/>
        <v>0</v>
      </c>
      <c r="R62" s="15">
        <f t="shared" si="15"/>
        <v>0</v>
      </c>
      <c r="S62" s="15">
        <f t="shared" si="15"/>
        <v>0</v>
      </c>
      <c r="T62" s="15">
        <f t="shared" si="15"/>
        <v>0</v>
      </c>
      <c r="U62" s="15">
        <f t="shared" si="15"/>
        <v>0</v>
      </c>
      <c r="V62" s="15">
        <f t="shared" si="15"/>
        <v>0</v>
      </c>
      <c r="W62" s="15">
        <f t="shared" si="15"/>
        <v>0</v>
      </c>
      <c r="X62" s="42">
        <f t="shared" si="15"/>
        <v>0</v>
      </c>
    </row>
    <row r="63" spans="1:24" x14ac:dyDescent="0.25">
      <c r="A63" s="41" t="s">
        <v>11</v>
      </c>
      <c r="B63" s="15">
        <f t="shared" ref="B63:X63" si="16">B7/B44</f>
        <v>0</v>
      </c>
      <c r="C63" s="15">
        <f t="shared" si="16"/>
        <v>0</v>
      </c>
      <c r="D63" s="15">
        <f t="shared" si="16"/>
        <v>3.1111111111111112</v>
      </c>
      <c r="E63" s="15">
        <f t="shared" si="16"/>
        <v>6</v>
      </c>
      <c r="F63" s="15">
        <f t="shared" si="16"/>
        <v>1.5555555555555556</v>
      </c>
      <c r="G63" s="15">
        <f t="shared" si="16"/>
        <v>0</v>
      </c>
      <c r="H63" s="15">
        <f t="shared" si="16"/>
        <v>1.5555555555555556</v>
      </c>
      <c r="I63" s="15">
        <f t="shared" si="16"/>
        <v>1.5555555555555556</v>
      </c>
      <c r="J63" s="15">
        <f t="shared" si="16"/>
        <v>0</v>
      </c>
      <c r="K63" s="15">
        <f t="shared" si="16"/>
        <v>1.5555555555555556</v>
      </c>
      <c r="L63" s="15">
        <f t="shared" si="16"/>
        <v>9.1111111111111107</v>
      </c>
      <c r="M63" s="15">
        <f t="shared" si="16"/>
        <v>0</v>
      </c>
      <c r="N63" s="15">
        <f t="shared" si="16"/>
        <v>0</v>
      </c>
      <c r="O63" s="15">
        <f t="shared" si="16"/>
        <v>3.1111111111111112</v>
      </c>
      <c r="P63" s="15">
        <f t="shared" si="16"/>
        <v>0</v>
      </c>
      <c r="Q63" s="15">
        <f t="shared" si="16"/>
        <v>1.5555555555555556</v>
      </c>
      <c r="R63" s="15">
        <f t="shared" si="16"/>
        <v>3.1111111111111112</v>
      </c>
      <c r="S63" s="15">
        <f t="shared" si="16"/>
        <v>0</v>
      </c>
      <c r="T63" s="15">
        <f t="shared" si="16"/>
        <v>0</v>
      </c>
      <c r="U63" s="15">
        <f t="shared" si="16"/>
        <v>1.5555555555555556</v>
      </c>
      <c r="V63" s="15">
        <f t="shared" si="16"/>
        <v>3.1111111111111112</v>
      </c>
      <c r="W63" s="15">
        <f t="shared" si="16"/>
        <v>0</v>
      </c>
      <c r="X63" s="42">
        <f t="shared" si="16"/>
        <v>1.5555555555555556</v>
      </c>
    </row>
    <row r="64" spans="1:24" x14ac:dyDescent="0.25">
      <c r="A64" s="41" t="s">
        <v>12</v>
      </c>
      <c r="B64" s="15">
        <f t="shared" ref="B64:X64" si="17">B8/B45</f>
        <v>0</v>
      </c>
      <c r="C64" s="15">
        <f t="shared" si="17"/>
        <v>2.6666666666666665</v>
      </c>
      <c r="D64" s="15">
        <f t="shared" si="17"/>
        <v>4.666666666666667</v>
      </c>
      <c r="E64" s="15">
        <f t="shared" si="17"/>
        <v>2.6666666666666665</v>
      </c>
      <c r="F64" s="15">
        <f t="shared" si="17"/>
        <v>4.5</v>
      </c>
      <c r="G64" s="15">
        <f t="shared" si="17"/>
        <v>0</v>
      </c>
      <c r="H64" s="15">
        <f t="shared" si="17"/>
        <v>0</v>
      </c>
      <c r="I64" s="15">
        <f t="shared" si="17"/>
        <v>5</v>
      </c>
      <c r="J64" s="15">
        <f t="shared" si="17"/>
        <v>0</v>
      </c>
      <c r="K64" s="15">
        <f t="shared" si="17"/>
        <v>0</v>
      </c>
      <c r="L64" s="15">
        <f t="shared" si="17"/>
        <v>0</v>
      </c>
      <c r="M64" s="15">
        <f t="shared" si="17"/>
        <v>3.3333333333333335</v>
      </c>
      <c r="N64" s="15">
        <f t="shared" si="17"/>
        <v>0</v>
      </c>
      <c r="O64" s="15">
        <f t="shared" si="17"/>
        <v>0</v>
      </c>
      <c r="P64" s="15">
        <f t="shared" si="17"/>
        <v>0</v>
      </c>
      <c r="Q64" s="15">
        <f t="shared" si="17"/>
        <v>3.3333333333333335</v>
      </c>
      <c r="R64" s="15">
        <f t="shared" si="17"/>
        <v>0</v>
      </c>
      <c r="S64" s="15">
        <f t="shared" si="17"/>
        <v>0</v>
      </c>
      <c r="T64" s="15">
        <f t="shared" si="17"/>
        <v>0</v>
      </c>
      <c r="U64" s="15">
        <f t="shared" si="17"/>
        <v>0</v>
      </c>
      <c r="V64" s="15">
        <f t="shared" si="17"/>
        <v>3.3333333333333335</v>
      </c>
      <c r="W64" s="15">
        <f t="shared" si="17"/>
        <v>0</v>
      </c>
      <c r="X64" s="42">
        <f t="shared" si="17"/>
        <v>1.6666666666666667</v>
      </c>
    </row>
    <row r="65" spans="1:24" x14ac:dyDescent="0.25">
      <c r="A65" s="41" t="s">
        <v>13</v>
      </c>
      <c r="B65" s="15">
        <f t="shared" ref="B65:X65" si="18">B9/B46</f>
        <v>10</v>
      </c>
      <c r="C65" s="15">
        <f t="shared" si="18"/>
        <v>15.666666666666666</v>
      </c>
      <c r="D65" s="15">
        <f t="shared" si="18"/>
        <v>6.666666666666667</v>
      </c>
      <c r="E65" s="15">
        <f t="shared" si="18"/>
        <v>6.666666666666667</v>
      </c>
      <c r="F65" s="15">
        <f t="shared" si="18"/>
        <v>0</v>
      </c>
      <c r="G65" s="15">
        <f t="shared" si="18"/>
        <v>23.5</v>
      </c>
      <c r="H65" s="15">
        <f t="shared" si="18"/>
        <v>10</v>
      </c>
      <c r="I65" s="15">
        <f t="shared" si="18"/>
        <v>3.3333333333333335</v>
      </c>
      <c r="J65" s="15">
        <f t="shared" si="18"/>
        <v>19</v>
      </c>
      <c r="K65" s="15">
        <f t="shared" si="18"/>
        <v>6.666666666666667</v>
      </c>
      <c r="L65" s="15">
        <f t="shared" si="18"/>
        <v>13.333333333333334</v>
      </c>
      <c r="M65" s="15">
        <f t="shared" si="18"/>
        <v>7.833333333333333</v>
      </c>
      <c r="N65" s="15">
        <f t="shared" si="18"/>
        <v>0</v>
      </c>
      <c r="O65" s="15">
        <f t="shared" si="18"/>
        <v>6.666666666666667</v>
      </c>
      <c r="P65" s="15">
        <f t="shared" si="18"/>
        <v>10</v>
      </c>
      <c r="Q65" s="15">
        <f t="shared" si="18"/>
        <v>15.666666666666666</v>
      </c>
      <c r="R65" s="15">
        <f t="shared" si="18"/>
        <v>6.666666666666667</v>
      </c>
      <c r="S65" s="15">
        <f t="shared" si="18"/>
        <v>10</v>
      </c>
      <c r="T65" s="15">
        <f t="shared" si="18"/>
        <v>22.333333333333332</v>
      </c>
      <c r="U65" s="15">
        <f t="shared" si="18"/>
        <v>0</v>
      </c>
      <c r="V65" s="15">
        <f t="shared" si="18"/>
        <v>0</v>
      </c>
      <c r="W65" s="15">
        <f t="shared" si="18"/>
        <v>10</v>
      </c>
      <c r="X65" s="42">
        <f t="shared" si="18"/>
        <v>3.3333333333333335</v>
      </c>
    </row>
    <row r="66" spans="1:24" x14ac:dyDescent="0.25">
      <c r="A66" s="41" t="s">
        <v>14</v>
      </c>
      <c r="B66" s="15">
        <f t="shared" ref="B66:X66" si="19">B10/B47</f>
        <v>0</v>
      </c>
      <c r="C66" s="15">
        <f t="shared" si="19"/>
        <v>9</v>
      </c>
      <c r="D66" s="15">
        <f t="shared" si="19"/>
        <v>0</v>
      </c>
      <c r="E66" s="15">
        <f t="shared" si="19"/>
        <v>0</v>
      </c>
      <c r="F66" s="15">
        <f t="shared" si="19"/>
        <v>9</v>
      </c>
      <c r="G66" s="15">
        <f t="shared" si="19"/>
        <v>0</v>
      </c>
      <c r="H66" s="15">
        <f t="shared" si="19"/>
        <v>0</v>
      </c>
      <c r="I66" s="15">
        <f t="shared" si="19"/>
        <v>13.5</v>
      </c>
      <c r="J66" s="15">
        <f t="shared" si="19"/>
        <v>0</v>
      </c>
      <c r="K66" s="15">
        <f t="shared" si="19"/>
        <v>0</v>
      </c>
      <c r="L66" s="15">
        <f t="shared" si="19"/>
        <v>0</v>
      </c>
      <c r="M66" s="15">
        <f t="shared" si="19"/>
        <v>0</v>
      </c>
      <c r="N66" s="15">
        <f t="shared" si="19"/>
        <v>9</v>
      </c>
      <c r="O66" s="15">
        <f t="shared" si="19"/>
        <v>0</v>
      </c>
      <c r="P66" s="15">
        <f t="shared" si="19"/>
        <v>0</v>
      </c>
      <c r="Q66" s="15">
        <f t="shared" si="19"/>
        <v>0</v>
      </c>
      <c r="R66" s="15">
        <f t="shared" si="19"/>
        <v>13.5</v>
      </c>
      <c r="S66" s="15">
        <f t="shared" si="19"/>
        <v>0</v>
      </c>
      <c r="T66" s="15">
        <f t="shared" si="19"/>
        <v>0</v>
      </c>
      <c r="U66" s="15">
        <f t="shared" si="19"/>
        <v>13.5</v>
      </c>
      <c r="V66" s="15">
        <f t="shared" si="19"/>
        <v>0</v>
      </c>
      <c r="W66" s="15">
        <f t="shared" si="19"/>
        <v>0</v>
      </c>
      <c r="X66" s="42">
        <f t="shared" si="19"/>
        <v>0</v>
      </c>
    </row>
    <row r="67" spans="1:24" x14ac:dyDescent="0.25">
      <c r="A67" s="41" t="s">
        <v>15</v>
      </c>
      <c r="B67" s="15">
        <f t="shared" ref="B67:X67" si="20">B11/B48</f>
        <v>5.833333333333333</v>
      </c>
      <c r="C67" s="15">
        <f t="shared" si="20"/>
        <v>0</v>
      </c>
      <c r="D67" s="15">
        <f t="shared" si="20"/>
        <v>1.3333333333333333</v>
      </c>
      <c r="E67" s="15">
        <f t="shared" si="20"/>
        <v>1.3333333333333333</v>
      </c>
      <c r="F67" s="15">
        <f t="shared" si="20"/>
        <v>0</v>
      </c>
      <c r="G67" s="15">
        <f t="shared" si="20"/>
        <v>1.3333333333333333</v>
      </c>
      <c r="H67" s="15">
        <f t="shared" si="20"/>
        <v>0</v>
      </c>
      <c r="I67" s="15">
        <f t="shared" si="20"/>
        <v>0</v>
      </c>
      <c r="J67" s="15">
        <f t="shared" si="20"/>
        <v>0</v>
      </c>
      <c r="K67" s="15">
        <f t="shared" si="20"/>
        <v>1.3333333333333333</v>
      </c>
      <c r="L67" s="15">
        <f t="shared" si="20"/>
        <v>0</v>
      </c>
      <c r="M67" s="15">
        <f t="shared" si="20"/>
        <v>0</v>
      </c>
      <c r="N67" s="15">
        <f t="shared" si="20"/>
        <v>0</v>
      </c>
      <c r="O67" s="15">
        <f t="shared" si="20"/>
        <v>1.3333333333333333</v>
      </c>
      <c r="P67" s="15">
        <f t="shared" si="20"/>
        <v>0</v>
      </c>
      <c r="Q67" s="15">
        <f t="shared" si="20"/>
        <v>0</v>
      </c>
      <c r="R67" s="15">
        <f t="shared" si="20"/>
        <v>1.3333333333333333</v>
      </c>
      <c r="S67" s="15">
        <f t="shared" si="20"/>
        <v>0</v>
      </c>
      <c r="T67" s="15">
        <f t="shared" si="20"/>
        <v>0</v>
      </c>
      <c r="U67" s="15">
        <f t="shared" si="20"/>
        <v>1.3333333333333333</v>
      </c>
      <c r="V67" s="15">
        <f t="shared" si="20"/>
        <v>1.3333333333333333</v>
      </c>
      <c r="W67" s="15">
        <f t="shared" si="20"/>
        <v>0</v>
      </c>
      <c r="X67" s="42">
        <f t="shared" si="20"/>
        <v>0</v>
      </c>
    </row>
    <row r="68" spans="1:24" x14ac:dyDescent="0.25">
      <c r="A68" s="41" t="s">
        <v>16</v>
      </c>
      <c r="B68" s="15">
        <f t="shared" ref="B68:X68" si="21">B12/B49</f>
        <v>0</v>
      </c>
      <c r="C68" s="15">
        <f t="shared" si="21"/>
        <v>0</v>
      </c>
      <c r="D68" s="15">
        <f t="shared" si="21"/>
        <v>0</v>
      </c>
      <c r="E68" s="15">
        <f t="shared" si="21"/>
        <v>0</v>
      </c>
      <c r="F68" s="15">
        <f t="shared" si="21"/>
        <v>0</v>
      </c>
      <c r="G68" s="15">
        <f t="shared" si="21"/>
        <v>0.25</v>
      </c>
      <c r="H68" s="15">
        <f t="shared" si="21"/>
        <v>0</v>
      </c>
      <c r="I68" s="15">
        <f t="shared" si="21"/>
        <v>0</v>
      </c>
      <c r="J68" s="15">
        <f t="shared" si="21"/>
        <v>0</v>
      </c>
      <c r="K68" s="15">
        <f t="shared" si="21"/>
        <v>0</v>
      </c>
      <c r="L68" s="15">
        <f t="shared" si="21"/>
        <v>0</v>
      </c>
      <c r="M68" s="15">
        <f t="shared" si="21"/>
        <v>0</v>
      </c>
      <c r="N68" s="15">
        <f t="shared" si="21"/>
        <v>0</v>
      </c>
      <c r="O68" s="15">
        <f t="shared" si="21"/>
        <v>0</v>
      </c>
      <c r="P68" s="15">
        <f t="shared" si="21"/>
        <v>0</v>
      </c>
      <c r="Q68" s="15">
        <f t="shared" si="21"/>
        <v>0</v>
      </c>
      <c r="R68" s="15">
        <f t="shared" si="21"/>
        <v>0.25</v>
      </c>
      <c r="S68" s="15">
        <f t="shared" si="21"/>
        <v>0</v>
      </c>
      <c r="T68" s="15">
        <f t="shared" si="21"/>
        <v>0</v>
      </c>
      <c r="U68" s="15">
        <f t="shared" si="21"/>
        <v>0</v>
      </c>
      <c r="V68" s="15">
        <f t="shared" si="21"/>
        <v>0.25</v>
      </c>
      <c r="W68" s="15">
        <f t="shared" si="21"/>
        <v>0</v>
      </c>
      <c r="X68" s="42">
        <f t="shared" si="21"/>
        <v>0</v>
      </c>
    </row>
    <row r="69" spans="1:24" x14ac:dyDescent="0.25">
      <c r="A69" s="41" t="s">
        <v>58</v>
      </c>
      <c r="B69" s="15">
        <f t="shared" ref="B69:X69" si="22">B15/B50</f>
        <v>0</v>
      </c>
      <c r="C69" s="15">
        <f t="shared" si="22"/>
        <v>0</v>
      </c>
      <c r="D69" s="15">
        <f t="shared" si="22"/>
        <v>0</v>
      </c>
      <c r="E69" s="15">
        <f t="shared" si="22"/>
        <v>0</v>
      </c>
      <c r="F69" s="15">
        <f t="shared" si="22"/>
        <v>0</v>
      </c>
      <c r="G69" s="15">
        <f t="shared" si="22"/>
        <v>0</v>
      </c>
      <c r="H69" s="15">
        <f t="shared" si="22"/>
        <v>0</v>
      </c>
      <c r="I69" s="15">
        <f t="shared" si="22"/>
        <v>0</v>
      </c>
      <c r="J69" s="15">
        <f t="shared" si="22"/>
        <v>0</v>
      </c>
      <c r="K69" s="15">
        <f t="shared" si="22"/>
        <v>0</v>
      </c>
      <c r="L69" s="15">
        <f t="shared" si="22"/>
        <v>0</v>
      </c>
      <c r="M69" s="15">
        <f t="shared" si="22"/>
        <v>0</v>
      </c>
      <c r="N69" s="15">
        <f t="shared" si="22"/>
        <v>0</v>
      </c>
      <c r="O69" s="15">
        <f t="shared" si="22"/>
        <v>0</v>
      </c>
      <c r="P69" s="15">
        <f t="shared" si="22"/>
        <v>0</v>
      </c>
      <c r="Q69" s="15">
        <f t="shared" si="22"/>
        <v>0</v>
      </c>
      <c r="R69" s="15">
        <f t="shared" si="22"/>
        <v>0</v>
      </c>
      <c r="S69" s="15">
        <f t="shared" si="22"/>
        <v>0</v>
      </c>
      <c r="T69" s="15">
        <f t="shared" si="22"/>
        <v>0</v>
      </c>
      <c r="U69" s="15">
        <f t="shared" si="22"/>
        <v>0</v>
      </c>
      <c r="V69" s="15">
        <f t="shared" si="22"/>
        <v>0</v>
      </c>
      <c r="W69" s="15">
        <f t="shared" si="22"/>
        <v>0</v>
      </c>
      <c r="X69" s="42">
        <f t="shared" si="22"/>
        <v>0</v>
      </c>
    </row>
    <row r="70" spans="1:24" x14ac:dyDescent="0.25">
      <c r="A70" s="41" t="s">
        <v>59</v>
      </c>
      <c r="B70" s="15">
        <f t="shared" ref="B70:X70" si="23">B16/B50</f>
        <v>0</v>
      </c>
      <c r="C70" s="15">
        <f t="shared" si="23"/>
        <v>0</v>
      </c>
      <c r="D70" s="15">
        <f t="shared" si="23"/>
        <v>0</v>
      </c>
      <c r="E70" s="15">
        <f t="shared" si="23"/>
        <v>0</v>
      </c>
      <c r="F70" s="15">
        <f t="shared" si="23"/>
        <v>0</v>
      </c>
      <c r="G70" s="15">
        <f t="shared" si="23"/>
        <v>0</v>
      </c>
      <c r="H70" s="15">
        <f t="shared" si="23"/>
        <v>0</v>
      </c>
      <c r="I70" s="15">
        <f t="shared" si="23"/>
        <v>0</v>
      </c>
      <c r="J70" s="15">
        <f t="shared" si="23"/>
        <v>0</v>
      </c>
      <c r="K70" s="15">
        <f t="shared" si="23"/>
        <v>0</v>
      </c>
      <c r="L70" s="15">
        <f t="shared" si="23"/>
        <v>0</v>
      </c>
      <c r="M70" s="15">
        <f t="shared" si="23"/>
        <v>0</v>
      </c>
      <c r="N70" s="15">
        <f t="shared" si="23"/>
        <v>0</v>
      </c>
      <c r="O70" s="15">
        <f t="shared" si="23"/>
        <v>0</v>
      </c>
      <c r="P70" s="15">
        <f t="shared" si="23"/>
        <v>0</v>
      </c>
      <c r="Q70" s="15">
        <f t="shared" si="23"/>
        <v>0</v>
      </c>
      <c r="R70" s="15">
        <f t="shared" si="23"/>
        <v>0</v>
      </c>
      <c r="S70" s="15">
        <f t="shared" si="23"/>
        <v>0</v>
      </c>
      <c r="T70" s="15">
        <f t="shared" si="23"/>
        <v>0</v>
      </c>
      <c r="U70" s="15">
        <f t="shared" si="23"/>
        <v>0</v>
      </c>
      <c r="V70" s="15">
        <f t="shared" si="23"/>
        <v>0</v>
      </c>
      <c r="W70" s="15">
        <f t="shared" si="23"/>
        <v>0</v>
      </c>
      <c r="X70" s="42">
        <f t="shared" si="23"/>
        <v>0</v>
      </c>
    </row>
    <row r="71" spans="1:24" x14ac:dyDescent="0.25">
      <c r="A71" s="41" t="s">
        <v>4</v>
      </c>
      <c r="B71" s="15">
        <f t="shared" ref="B71:X71" si="24">B17/B51</f>
        <v>0</v>
      </c>
      <c r="C71" s="15">
        <f t="shared" si="24"/>
        <v>0</v>
      </c>
      <c r="D71" s="15">
        <f t="shared" si="24"/>
        <v>0</v>
      </c>
      <c r="E71" s="15">
        <f t="shared" si="24"/>
        <v>0</v>
      </c>
      <c r="F71" s="15">
        <f t="shared" si="24"/>
        <v>0</v>
      </c>
      <c r="G71" s="15">
        <f t="shared" si="24"/>
        <v>0</v>
      </c>
      <c r="H71" s="15">
        <f t="shared" si="24"/>
        <v>0</v>
      </c>
      <c r="I71" s="15">
        <f t="shared" si="24"/>
        <v>0</v>
      </c>
      <c r="J71" s="15">
        <f t="shared" si="24"/>
        <v>0</v>
      </c>
      <c r="K71" s="15">
        <f t="shared" si="24"/>
        <v>0</v>
      </c>
      <c r="L71" s="15">
        <f t="shared" si="24"/>
        <v>0</v>
      </c>
      <c r="M71" s="15">
        <f t="shared" si="24"/>
        <v>0</v>
      </c>
      <c r="N71" s="15">
        <f t="shared" si="24"/>
        <v>0</v>
      </c>
      <c r="O71" s="15">
        <f t="shared" si="24"/>
        <v>0</v>
      </c>
      <c r="P71" s="15">
        <f t="shared" si="24"/>
        <v>0</v>
      </c>
      <c r="Q71" s="15">
        <f t="shared" si="24"/>
        <v>0</v>
      </c>
      <c r="R71" s="15">
        <f t="shared" si="24"/>
        <v>0</v>
      </c>
      <c r="S71" s="15">
        <f t="shared" si="24"/>
        <v>0</v>
      </c>
      <c r="T71" s="15">
        <f t="shared" si="24"/>
        <v>0</v>
      </c>
      <c r="U71" s="15">
        <f t="shared" si="24"/>
        <v>0</v>
      </c>
      <c r="V71" s="15">
        <f t="shared" si="24"/>
        <v>0</v>
      </c>
      <c r="W71" s="15">
        <f t="shared" si="24"/>
        <v>0</v>
      </c>
      <c r="X71" s="42">
        <f t="shared" si="24"/>
        <v>0</v>
      </c>
    </row>
    <row r="72" spans="1:24" x14ac:dyDescent="0.25">
      <c r="A72" s="41" t="s">
        <v>5</v>
      </c>
      <c r="B72" s="15">
        <f t="shared" ref="B72:X72" si="25">B18/B51</f>
        <v>0</v>
      </c>
      <c r="C72" s="15">
        <f t="shared" si="25"/>
        <v>0</v>
      </c>
      <c r="D72" s="15">
        <f t="shared" si="25"/>
        <v>0</v>
      </c>
      <c r="E72" s="15">
        <f t="shared" si="25"/>
        <v>0</v>
      </c>
      <c r="F72" s="15">
        <f t="shared" si="25"/>
        <v>0</v>
      </c>
      <c r="G72" s="15">
        <f t="shared" si="25"/>
        <v>0</v>
      </c>
      <c r="H72" s="15">
        <f t="shared" si="25"/>
        <v>0</v>
      </c>
      <c r="I72" s="15">
        <f t="shared" si="25"/>
        <v>0</v>
      </c>
      <c r="J72" s="15">
        <f t="shared" si="25"/>
        <v>0</v>
      </c>
      <c r="K72" s="15">
        <f t="shared" si="25"/>
        <v>0</v>
      </c>
      <c r="L72" s="15">
        <f t="shared" si="25"/>
        <v>0</v>
      </c>
      <c r="M72" s="15">
        <f t="shared" si="25"/>
        <v>0</v>
      </c>
      <c r="N72" s="15">
        <f t="shared" si="25"/>
        <v>0</v>
      </c>
      <c r="O72" s="15">
        <f t="shared" si="25"/>
        <v>0</v>
      </c>
      <c r="P72" s="15">
        <f t="shared" si="25"/>
        <v>0</v>
      </c>
      <c r="Q72" s="15">
        <f t="shared" si="25"/>
        <v>0</v>
      </c>
      <c r="R72" s="15">
        <f t="shared" si="25"/>
        <v>0</v>
      </c>
      <c r="S72" s="15">
        <f t="shared" si="25"/>
        <v>0</v>
      </c>
      <c r="T72" s="15">
        <f t="shared" si="25"/>
        <v>0</v>
      </c>
      <c r="U72" s="15">
        <f t="shared" si="25"/>
        <v>0</v>
      </c>
      <c r="V72" s="15">
        <f t="shared" si="25"/>
        <v>0</v>
      </c>
      <c r="W72" s="15">
        <f t="shared" si="25"/>
        <v>0</v>
      </c>
      <c r="X72" s="42">
        <f t="shared" si="25"/>
        <v>0</v>
      </c>
    </row>
    <row r="73" spans="1:24" x14ac:dyDescent="0.25">
      <c r="A73" s="41" t="s">
        <v>6</v>
      </c>
      <c r="B73" s="15">
        <f t="shared" ref="B73:X73" si="26">B19/B51</f>
        <v>0</v>
      </c>
      <c r="C73" s="15">
        <f t="shared" si="26"/>
        <v>0</v>
      </c>
      <c r="D73" s="15">
        <f t="shared" si="26"/>
        <v>0</v>
      </c>
      <c r="E73" s="15">
        <f t="shared" si="26"/>
        <v>0</v>
      </c>
      <c r="F73" s="15">
        <f t="shared" si="26"/>
        <v>0</v>
      </c>
      <c r="G73" s="15">
        <f t="shared" si="26"/>
        <v>0</v>
      </c>
      <c r="H73" s="15">
        <f t="shared" si="26"/>
        <v>0</v>
      </c>
      <c r="I73" s="15">
        <f t="shared" si="26"/>
        <v>0</v>
      </c>
      <c r="J73" s="15">
        <f t="shared" si="26"/>
        <v>0</v>
      </c>
      <c r="K73" s="15">
        <f t="shared" si="26"/>
        <v>0</v>
      </c>
      <c r="L73" s="15">
        <f t="shared" si="26"/>
        <v>0</v>
      </c>
      <c r="M73" s="15">
        <f t="shared" si="26"/>
        <v>0</v>
      </c>
      <c r="N73" s="15">
        <f t="shared" si="26"/>
        <v>0</v>
      </c>
      <c r="O73" s="15">
        <f t="shared" si="26"/>
        <v>0</v>
      </c>
      <c r="P73" s="15">
        <f t="shared" si="26"/>
        <v>0</v>
      </c>
      <c r="Q73" s="15">
        <f t="shared" si="26"/>
        <v>0</v>
      </c>
      <c r="R73" s="15">
        <f t="shared" si="26"/>
        <v>0</v>
      </c>
      <c r="S73" s="15">
        <f t="shared" si="26"/>
        <v>0</v>
      </c>
      <c r="T73" s="15">
        <f t="shared" si="26"/>
        <v>0</v>
      </c>
      <c r="U73" s="15">
        <f t="shared" si="26"/>
        <v>0</v>
      </c>
      <c r="V73" s="15">
        <f t="shared" si="26"/>
        <v>0</v>
      </c>
      <c r="W73" s="15">
        <f t="shared" si="26"/>
        <v>0</v>
      </c>
      <c r="X73" s="42">
        <f t="shared" si="26"/>
        <v>0</v>
      </c>
    </row>
    <row r="74" spans="1:24" x14ac:dyDescent="0.25">
      <c r="A74" s="41" t="s">
        <v>7</v>
      </c>
      <c r="B74" s="15">
        <f t="shared" ref="B74:X74" si="27">B20/B51</f>
        <v>0</v>
      </c>
      <c r="C74" s="15">
        <f t="shared" si="27"/>
        <v>0</v>
      </c>
      <c r="D74" s="15">
        <f t="shared" si="27"/>
        <v>0</v>
      </c>
      <c r="E74" s="15">
        <f t="shared" si="27"/>
        <v>0</v>
      </c>
      <c r="F74" s="15">
        <f t="shared" si="27"/>
        <v>0</v>
      </c>
      <c r="G74" s="15">
        <f t="shared" si="27"/>
        <v>0</v>
      </c>
      <c r="H74" s="15">
        <f t="shared" si="27"/>
        <v>0</v>
      </c>
      <c r="I74" s="15">
        <f t="shared" si="27"/>
        <v>0</v>
      </c>
      <c r="J74" s="15">
        <f t="shared" si="27"/>
        <v>0</v>
      </c>
      <c r="K74" s="15">
        <f t="shared" si="27"/>
        <v>0</v>
      </c>
      <c r="L74" s="15">
        <f t="shared" si="27"/>
        <v>0</v>
      </c>
      <c r="M74" s="15">
        <f t="shared" si="27"/>
        <v>0</v>
      </c>
      <c r="N74" s="15">
        <f t="shared" si="27"/>
        <v>0</v>
      </c>
      <c r="O74" s="15">
        <f t="shared" si="27"/>
        <v>0</v>
      </c>
      <c r="P74" s="15">
        <f t="shared" si="27"/>
        <v>0</v>
      </c>
      <c r="Q74" s="15">
        <f t="shared" si="27"/>
        <v>0</v>
      </c>
      <c r="R74" s="15">
        <f t="shared" si="27"/>
        <v>0</v>
      </c>
      <c r="S74" s="15">
        <f t="shared" si="27"/>
        <v>0</v>
      </c>
      <c r="T74" s="15">
        <f t="shared" si="27"/>
        <v>0</v>
      </c>
      <c r="U74" s="15">
        <f t="shared" si="27"/>
        <v>0</v>
      </c>
      <c r="V74" s="15">
        <f t="shared" si="27"/>
        <v>0</v>
      </c>
      <c r="W74" s="15">
        <f t="shared" si="27"/>
        <v>0</v>
      </c>
      <c r="X74" s="42">
        <f t="shared" si="27"/>
        <v>0</v>
      </c>
    </row>
    <row r="75" spans="1:24" x14ac:dyDescent="0.25">
      <c r="A75" s="41" t="s">
        <v>8</v>
      </c>
      <c r="B75" s="15">
        <f t="shared" ref="B75:X75" si="28">B21/B51</f>
        <v>0</v>
      </c>
      <c r="C75" s="15">
        <f t="shared" si="28"/>
        <v>0</v>
      </c>
      <c r="D75" s="15">
        <f t="shared" si="28"/>
        <v>0</v>
      </c>
      <c r="E75" s="15">
        <f t="shared" si="28"/>
        <v>0</v>
      </c>
      <c r="F75" s="15">
        <f t="shared" si="28"/>
        <v>0</v>
      </c>
      <c r="G75" s="15">
        <f t="shared" si="28"/>
        <v>0</v>
      </c>
      <c r="H75" s="15">
        <f t="shared" si="28"/>
        <v>0</v>
      </c>
      <c r="I75" s="15">
        <f t="shared" si="28"/>
        <v>0</v>
      </c>
      <c r="J75" s="15">
        <f t="shared" si="28"/>
        <v>0</v>
      </c>
      <c r="K75" s="15">
        <f t="shared" si="28"/>
        <v>0</v>
      </c>
      <c r="L75" s="15">
        <f t="shared" si="28"/>
        <v>0</v>
      </c>
      <c r="M75" s="15">
        <f t="shared" si="28"/>
        <v>0</v>
      </c>
      <c r="N75" s="15">
        <f t="shared" si="28"/>
        <v>0</v>
      </c>
      <c r="O75" s="15">
        <f t="shared" si="28"/>
        <v>0</v>
      </c>
      <c r="P75" s="15">
        <f t="shared" si="28"/>
        <v>0</v>
      </c>
      <c r="Q75" s="15">
        <f t="shared" si="28"/>
        <v>0</v>
      </c>
      <c r="R75" s="15">
        <f t="shared" si="28"/>
        <v>0</v>
      </c>
      <c r="S75" s="15">
        <f t="shared" si="28"/>
        <v>0</v>
      </c>
      <c r="T75" s="15">
        <f t="shared" si="28"/>
        <v>0</v>
      </c>
      <c r="U75" s="15">
        <f t="shared" si="28"/>
        <v>0</v>
      </c>
      <c r="V75" s="15">
        <f t="shared" si="28"/>
        <v>0</v>
      </c>
      <c r="W75" s="15">
        <f t="shared" si="28"/>
        <v>0</v>
      </c>
      <c r="X75" s="42">
        <f t="shared" si="28"/>
        <v>0</v>
      </c>
    </row>
    <row r="76" spans="1:24" ht="13.8" x14ac:dyDescent="0.3">
      <c r="A76" s="41" t="s">
        <v>47</v>
      </c>
      <c r="B76" s="33">
        <f t="shared" ref="B76:X76" si="29">B37/B52</f>
        <v>0</v>
      </c>
      <c r="C76" s="33">
        <f t="shared" si="29"/>
        <v>0</v>
      </c>
      <c r="D76" s="33">
        <f t="shared" si="29"/>
        <v>0</v>
      </c>
      <c r="E76" s="33">
        <f t="shared" si="29"/>
        <v>0</v>
      </c>
      <c r="F76" s="33">
        <f t="shared" si="29"/>
        <v>0</v>
      </c>
      <c r="G76" s="33">
        <f t="shared" si="29"/>
        <v>0</v>
      </c>
      <c r="H76" s="33">
        <f t="shared" si="29"/>
        <v>0</v>
      </c>
      <c r="I76" s="33">
        <f t="shared" si="29"/>
        <v>0</v>
      </c>
      <c r="J76" s="33">
        <f t="shared" si="29"/>
        <v>0</v>
      </c>
      <c r="K76" s="33">
        <f t="shared" si="29"/>
        <v>0</v>
      </c>
      <c r="L76" s="33">
        <f t="shared" si="29"/>
        <v>0</v>
      </c>
      <c r="M76" s="33">
        <f t="shared" si="29"/>
        <v>0</v>
      </c>
      <c r="N76" s="33">
        <f t="shared" si="29"/>
        <v>0</v>
      </c>
      <c r="O76" s="33">
        <f t="shared" si="29"/>
        <v>0</v>
      </c>
      <c r="P76" s="33">
        <f t="shared" si="29"/>
        <v>0</v>
      </c>
      <c r="Q76" s="33">
        <f t="shared" si="29"/>
        <v>0</v>
      </c>
      <c r="R76" s="33">
        <f t="shared" si="29"/>
        <v>0</v>
      </c>
      <c r="S76" s="33">
        <f t="shared" si="29"/>
        <v>0</v>
      </c>
      <c r="T76" s="33">
        <f t="shared" si="29"/>
        <v>0</v>
      </c>
      <c r="U76" s="33">
        <f t="shared" si="29"/>
        <v>0</v>
      </c>
      <c r="V76" s="33">
        <f t="shared" si="29"/>
        <v>0</v>
      </c>
      <c r="W76" s="33">
        <f t="shared" si="29"/>
        <v>0</v>
      </c>
      <c r="X76" s="43">
        <f t="shared" si="29"/>
        <v>0</v>
      </c>
    </row>
    <row r="77" spans="1:24" x14ac:dyDescent="0.25">
      <c r="A77" s="41" t="s">
        <v>46</v>
      </c>
      <c r="B77" s="15">
        <f t="shared" ref="B77:X77" si="30">B38/B53</f>
        <v>0</v>
      </c>
      <c r="C77" s="15">
        <f t="shared" si="30"/>
        <v>4.2281167108753319</v>
      </c>
      <c r="D77" s="15">
        <f t="shared" si="30"/>
        <v>4.2281167108753319</v>
      </c>
      <c r="E77" s="15">
        <f t="shared" si="30"/>
        <v>4.2281167108753319</v>
      </c>
      <c r="F77" s="15">
        <f t="shared" si="30"/>
        <v>4.2281167108753319</v>
      </c>
      <c r="G77" s="15">
        <f t="shared" si="30"/>
        <v>4.2281167108753319</v>
      </c>
      <c r="H77" s="15">
        <f t="shared" si="30"/>
        <v>4.2281167108753319</v>
      </c>
      <c r="I77" s="15">
        <f t="shared" si="30"/>
        <v>4.2281167108753319</v>
      </c>
      <c r="J77" s="15">
        <f t="shared" si="30"/>
        <v>4.2281167108753319</v>
      </c>
      <c r="K77" s="15">
        <f t="shared" si="30"/>
        <v>4.2281167108753319</v>
      </c>
      <c r="L77" s="15">
        <f t="shared" si="30"/>
        <v>4.2281167108753319</v>
      </c>
      <c r="M77" s="15">
        <f t="shared" si="30"/>
        <v>4.2281167108753319</v>
      </c>
      <c r="N77" s="15">
        <f t="shared" si="30"/>
        <v>4.2281167108753319</v>
      </c>
      <c r="O77" s="15">
        <f t="shared" si="30"/>
        <v>4.2281167108753319</v>
      </c>
      <c r="P77" s="15">
        <f t="shared" si="30"/>
        <v>4.2281167108753319</v>
      </c>
      <c r="Q77" s="15">
        <f t="shared" si="30"/>
        <v>4.2281167108753319</v>
      </c>
      <c r="R77" s="15">
        <f t="shared" si="30"/>
        <v>4.2281167108753319</v>
      </c>
      <c r="S77" s="15">
        <f t="shared" si="30"/>
        <v>4.2281167108753319</v>
      </c>
      <c r="T77" s="15">
        <f t="shared" si="30"/>
        <v>4.2281167108753319</v>
      </c>
      <c r="U77" s="15">
        <f t="shared" si="30"/>
        <v>4.2281167108753319</v>
      </c>
      <c r="V77" s="15">
        <f t="shared" si="30"/>
        <v>4.2281167108753319</v>
      </c>
      <c r="W77" s="15">
        <f t="shared" si="30"/>
        <v>4.2281167108753319</v>
      </c>
      <c r="X77" s="42">
        <f t="shared" si="30"/>
        <v>4.2281167108753319</v>
      </c>
    </row>
    <row r="78" spans="1:24" x14ac:dyDescent="0.25">
      <c r="A78" s="41" t="s">
        <v>48</v>
      </c>
      <c r="B78" s="15">
        <f t="shared" ref="B78:X78" si="31">(B23+B24+B25+B26+B27+B28+B29)/B54</f>
        <v>0</v>
      </c>
      <c r="C78" s="15">
        <f t="shared" si="31"/>
        <v>0</v>
      </c>
      <c r="D78" s="15">
        <f t="shared" si="31"/>
        <v>5.4</v>
      </c>
      <c r="E78" s="15">
        <f t="shared" si="31"/>
        <v>0</v>
      </c>
      <c r="F78" s="15">
        <f t="shared" si="31"/>
        <v>6.5</v>
      </c>
      <c r="G78" s="15">
        <f t="shared" si="31"/>
        <v>0</v>
      </c>
      <c r="H78" s="15">
        <f t="shared" si="31"/>
        <v>6.2</v>
      </c>
      <c r="I78" s="15">
        <f t="shared" si="31"/>
        <v>0.9</v>
      </c>
      <c r="J78" s="15">
        <f t="shared" si="31"/>
        <v>5.6</v>
      </c>
      <c r="K78" s="15">
        <f t="shared" si="31"/>
        <v>6.4</v>
      </c>
      <c r="L78" s="15">
        <f t="shared" si="31"/>
        <v>0</v>
      </c>
      <c r="M78" s="15">
        <f t="shared" si="31"/>
        <v>0</v>
      </c>
      <c r="N78" s="15">
        <f t="shared" si="31"/>
        <v>2.2000000000000002</v>
      </c>
      <c r="O78" s="15">
        <f t="shared" si="31"/>
        <v>3.2</v>
      </c>
      <c r="P78" s="15">
        <f t="shared" si="31"/>
        <v>7.9</v>
      </c>
      <c r="Q78" s="15">
        <f t="shared" si="31"/>
        <v>7.5</v>
      </c>
      <c r="R78" s="15">
        <f t="shared" si="31"/>
        <v>0</v>
      </c>
      <c r="S78" s="15">
        <f t="shared" si="31"/>
        <v>0</v>
      </c>
      <c r="T78" s="15">
        <f t="shared" si="31"/>
        <v>0</v>
      </c>
      <c r="U78" s="15">
        <f t="shared" si="31"/>
        <v>3.2</v>
      </c>
      <c r="V78" s="15">
        <f t="shared" si="31"/>
        <v>3.7</v>
      </c>
      <c r="W78" s="15">
        <f t="shared" si="31"/>
        <v>4.4000000000000004</v>
      </c>
      <c r="X78" s="42">
        <f t="shared" si="31"/>
        <v>7.7</v>
      </c>
    </row>
    <row r="79" spans="1:24" x14ac:dyDescent="0.25">
      <c r="A79" s="41" t="s">
        <v>49</v>
      </c>
      <c r="B79" s="15">
        <f t="shared" ref="B79:X79" si="32">(B34+B35+B36)/B55</f>
        <v>3.2833333333333332</v>
      </c>
      <c r="C79" s="15">
        <f t="shared" si="32"/>
        <v>3.2833333333333332</v>
      </c>
      <c r="D79" s="15">
        <f t="shared" si="32"/>
        <v>3.2833333333333332</v>
      </c>
      <c r="E79" s="15">
        <f t="shared" si="32"/>
        <v>3.2833333333333332</v>
      </c>
      <c r="F79" s="15">
        <f t="shared" si="32"/>
        <v>3.2833333333333332</v>
      </c>
      <c r="G79" s="15">
        <f t="shared" si="32"/>
        <v>3.2833333333333332</v>
      </c>
      <c r="H79" s="15">
        <f t="shared" si="32"/>
        <v>3.2833333333333332</v>
      </c>
      <c r="I79" s="15">
        <f t="shared" si="32"/>
        <v>3.2833333333333332</v>
      </c>
      <c r="J79" s="15">
        <f t="shared" si="32"/>
        <v>3.2833333333333332</v>
      </c>
      <c r="K79" s="15">
        <f t="shared" si="32"/>
        <v>3.2833333333333332</v>
      </c>
      <c r="L79" s="15">
        <f t="shared" si="32"/>
        <v>3.2833333333333332</v>
      </c>
      <c r="M79" s="15">
        <f t="shared" si="32"/>
        <v>3.2833333333333332</v>
      </c>
      <c r="N79" s="15">
        <f t="shared" si="32"/>
        <v>3.2833333333333332</v>
      </c>
      <c r="O79" s="15">
        <f t="shared" si="32"/>
        <v>3.2833333333333332</v>
      </c>
      <c r="P79" s="15">
        <f t="shared" si="32"/>
        <v>3.2833333333333332</v>
      </c>
      <c r="Q79" s="15">
        <f t="shared" si="32"/>
        <v>3.2833333333333332</v>
      </c>
      <c r="R79" s="15">
        <f t="shared" si="32"/>
        <v>3.2833333333333332</v>
      </c>
      <c r="S79" s="15">
        <f t="shared" si="32"/>
        <v>3.2833333333333332</v>
      </c>
      <c r="T79" s="15">
        <f t="shared" si="32"/>
        <v>3.2833333333333332</v>
      </c>
      <c r="U79" s="15">
        <f t="shared" si="32"/>
        <v>3.2833333333333332</v>
      </c>
      <c r="V79" s="15">
        <f t="shared" si="32"/>
        <v>3.2833333333333332</v>
      </c>
      <c r="W79" s="15">
        <f t="shared" si="32"/>
        <v>3.2833333333333332</v>
      </c>
      <c r="X79" s="42">
        <f t="shared" si="32"/>
        <v>3.2833333333333332</v>
      </c>
    </row>
    <row r="80" spans="1:24" x14ac:dyDescent="0.25">
      <c r="A80" s="41" t="s">
        <v>50</v>
      </c>
      <c r="B80" s="15">
        <f t="shared" ref="B80:X80" si="33">(B31+B32+B33)/B56</f>
        <v>2.3688888888888888</v>
      </c>
      <c r="C80" s="15">
        <f t="shared" si="33"/>
        <v>2.3688888888888888</v>
      </c>
      <c r="D80" s="15">
        <f t="shared" si="33"/>
        <v>2.3688888888888888</v>
      </c>
      <c r="E80" s="15">
        <f t="shared" si="33"/>
        <v>2.3688888888888888</v>
      </c>
      <c r="F80" s="15">
        <f t="shared" si="33"/>
        <v>2.3688888888888888</v>
      </c>
      <c r="G80" s="15">
        <f t="shared" si="33"/>
        <v>2.3688888888888888</v>
      </c>
      <c r="H80" s="15">
        <f t="shared" si="33"/>
        <v>2.3688888888888888</v>
      </c>
      <c r="I80" s="15">
        <f t="shared" si="33"/>
        <v>2.3688888888888888</v>
      </c>
      <c r="J80" s="15">
        <f t="shared" si="33"/>
        <v>2.3688888888888888</v>
      </c>
      <c r="K80" s="15">
        <f t="shared" si="33"/>
        <v>2.3688888888888888</v>
      </c>
      <c r="L80" s="15">
        <f t="shared" si="33"/>
        <v>2.3688888888888888</v>
      </c>
      <c r="M80" s="15">
        <f t="shared" si="33"/>
        <v>2.3688888888888888</v>
      </c>
      <c r="N80" s="15">
        <f t="shared" si="33"/>
        <v>2.3688888888888888</v>
      </c>
      <c r="O80" s="15">
        <f t="shared" si="33"/>
        <v>2.3688888888888888</v>
      </c>
      <c r="P80" s="15">
        <f t="shared" si="33"/>
        <v>2.3688888888888888</v>
      </c>
      <c r="Q80" s="15">
        <f t="shared" si="33"/>
        <v>2.3688888888888888</v>
      </c>
      <c r="R80" s="15">
        <f t="shared" si="33"/>
        <v>2.3688888888888888</v>
      </c>
      <c r="S80" s="15">
        <f t="shared" si="33"/>
        <v>2.3688888888888888</v>
      </c>
      <c r="T80" s="15">
        <f t="shared" si="33"/>
        <v>2.3688888888888888</v>
      </c>
      <c r="U80" s="15">
        <f t="shared" si="33"/>
        <v>2.3688888888888888</v>
      </c>
      <c r="V80" s="15">
        <f t="shared" si="33"/>
        <v>2.3688888888888888</v>
      </c>
      <c r="W80" s="15">
        <f t="shared" si="33"/>
        <v>2.3688888888888888</v>
      </c>
      <c r="X80" s="42">
        <f t="shared" si="33"/>
        <v>2.3688888888888888</v>
      </c>
    </row>
    <row r="81" spans="1:24" x14ac:dyDescent="0.25">
      <c r="A81" s="19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42"/>
    </row>
    <row r="82" spans="1:24" ht="13.8" thickBot="1" x14ac:dyDescent="0.3">
      <c r="A82" s="30" t="s">
        <v>22</v>
      </c>
      <c r="B82" s="44">
        <f>SUM(B61:B81)</f>
        <v>21.485555555555557</v>
      </c>
      <c r="C82" s="44">
        <f t="shared" ref="C82:X82" si="34">SUM(C61:C81)</f>
        <v>37.213672266430883</v>
      </c>
      <c r="D82" s="44">
        <f>SUM(D61:D81)</f>
        <v>32.613672266430882</v>
      </c>
      <c r="E82" s="44">
        <f t="shared" si="34"/>
        <v>32.547005599764219</v>
      </c>
      <c r="F82" s="44">
        <f>SUM(F61:F81)</f>
        <v>32.991450044208662</v>
      </c>
      <c r="G82" s="44">
        <f t="shared" si="34"/>
        <v>34.963672266430883</v>
      </c>
      <c r="H82" s="44">
        <f t="shared" si="34"/>
        <v>27.635894488653108</v>
      </c>
      <c r="I82" s="44">
        <f t="shared" si="34"/>
        <v>35.724783377541996</v>
      </c>
      <c r="J82" s="44">
        <f t="shared" si="34"/>
        <v>36.035894488653113</v>
      </c>
      <c r="K82" s="44">
        <f t="shared" si="34"/>
        <v>25.835894488653111</v>
      </c>
      <c r="L82" s="44">
        <f t="shared" si="34"/>
        <v>32.324783377541998</v>
      </c>
      <c r="M82" s="44">
        <f t="shared" si="34"/>
        <v>21.047005599764219</v>
      </c>
      <c r="N82" s="44">
        <f t="shared" si="34"/>
        <v>25.747005599764222</v>
      </c>
      <c r="O82" s="44">
        <f t="shared" si="34"/>
        <v>24.191450044208665</v>
      </c>
      <c r="P82" s="44">
        <f t="shared" si="34"/>
        <v>27.780338933097553</v>
      </c>
      <c r="Q82" s="44">
        <f t="shared" si="34"/>
        <v>37.935894488653112</v>
      </c>
      <c r="R82" s="44">
        <f t="shared" si="34"/>
        <v>34.741450044208662</v>
      </c>
      <c r="S82" s="44">
        <f t="shared" si="34"/>
        <v>19.880338933097555</v>
      </c>
      <c r="T82" s="44">
        <f t="shared" si="34"/>
        <v>32.213672266430883</v>
      </c>
      <c r="U82" s="44">
        <f t="shared" si="34"/>
        <v>32.580338933097558</v>
      </c>
      <c r="V82" s="44">
        <f t="shared" si="34"/>
        <v>21.608116710875336</v>
      </c>
      <c r="W82" s="44">
        <f t="shared" si="34"/>
        <v>25.835894488653111</v>
      </c>
      <c r="X82" s="45">
        <f t="shared" si="34"/>
        <v>24.135894488653108</v>
      </c>
    </row>
    <row r="83" spans="1:24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</sheetData>
  <mergeCells count="3">
    <mergeCell ref="A2:X2"/>
    <mergeCell ref="A41:X41"/>
    <mergeCell ref="A60:X60"/>
  </mergeCells>
  <conditionalFormatting sqref="A82:X82">
    <cfRule type="cellIs" dxfId="3" priority="5" operator="greaterThan">
      <formula>8</formula>
    </cfRule>
  </conditionalFormatting>
  <conditionalFormatting sqref="B1:X1">
    <cfRule type="cellIs" dxfId="2" priority="3" operator="lessThan">
      <formula>0</formula>
    </cfRule>
  </conditionalFormatting>
  <conditionalFormatting sqref="B39:X39">
    <cfRule type="cellIs" dxfId="1" priority="1" operator="greaterThan">
      <formula>200</formula>
    </cfRule>
  </conditionalFormatting>
  <conditionalFormatting sqref="Y68:XFD68">
    <cfRule type="cellIs" dxfId="0" priority="8" operator="greaterThan">
      <formula>8</formula>
    </cfRule>
  </conditionalFormatting>
  <pageMargins left="0.7" right="0.7" top="0.75" bottom="0.75" header="0.3" footer="0.3"/>
  <pageSetup paperSize="9" scale="78" fitToHeight="0" orientation="landscape" horizontalDpi="300" verticalDpi="0" r:id="rId1"/>
  <rowBreaks count="1" manualBreakCount="1">
    <brk id="39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заявка суточная</vt:lpstr>
      <vt:lpstr>ККЗ№2</vt:lpstr>
      <vt:lpstr>ККЗ№1</vt:lpstr>
      <vt:lpstr>ККЗ№1!Область_печати</vt:lpstr>
      <vt:lpstr>ККЗ№2!Область_печати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azilya.saifutdinova</dc:creator>
  <cp:lastModifiedBy>Пользователь</cp:lastModifiedBy>
  <cp:lastPrinted>2024-02-07T14:00:28Z</cp:lastPrinted>
  <dcterms:created xsi:type="dcterms:W3CDTF">2024-02-05T11:11:58Z</dcterms:created>
  <dcterms:modified xsi:type="dcterms:W3CDTF">2024-02-08T08:28:07Z</dcterms:modified>
</cp:coreProperties>
</file>