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ilin\Documents\ТТК\ПАЗ НАЧИСЛЕНИЯ ТТК\Начисления\расходы\2023\Сентябрь\"/>
    </mc:Choice>
  </mc:AlternateContent>
  <bookViews>
    <workbookView xWindow="0" yWindow="0" windowWidth="15180" windowHeight="8840"/>
  </bookViews>
  <sheets>
    <sheet name="Биллинг" sheetId="1" r:id="rId1"/>
    <sheet name="Расшифровка" sheetId="3" r:id="rId2"/>
  </sheets>
  <definedNames>
    <definedName name="_xlnm._FilterDatabase" localSheetId="1" hidden="1">Расшифровка!$A$3:$Q$3</definedName>
  </definedNames>
  <calcPr calcId="152511"/>
</workbook>
</file>

<file path=xl/calcChain.xml><?xml version="1.0" encoding="utf-8"?>
<calcChain xmlns="http://schemas.openxmlformats.org/spreadsheetml/2006/main">
  <c r="J5" i="1" l="1"/>
  <c r="K6" i="3" s="1"/>
  <c r="L5" i="3"/>
  <c r="L6" i="3"/>
  <c r="K5" i="3"/>
  <c r="K5" i="1"/>
  <c r="K4" i="1"/>
  <c r="J4" i="1"/>
  <c r="J3" i="1"/>
  <c r="K4" i="3" s="1"/>
  <c r="L4" i="3"/>
  <c r="K3" i="1"/>
  <c r="F4" i="3" l="1"/>
  <c r="E4" i="3" s="1"/>
  <c r="G4" i="3"/>
  <c r="G6" i="3" l="1"/>
  <c r="F6" i="3"/>
  <c r="E6" i="3" s="1"/>
  <c r="G5" i="3"/>
  <c r="F5" i="3"/>
  <c r="E5" i="3" s="1"/>
</calcChain>
</file>

<file path=xl/sharedStrings.xml><?xml version="1.0" encoding="utf-8"?>
<sst xmlns="http://schemas.openxmlformats.org/spreadsheetml/2006/main" count="498" uniqueCount="172">
  <si>
    <t>Направление</t>
  </si>
  <si>
    <t>Набранный номер</t>
  </si>
  <si>
    <t>Дата</t>
  </si>
  <si>
    <t>Время</t>
  </si>
  <si>
    <t>Длительность(объё</t>
  </si>
  <si>
    <t>Стоимость</t>
  </si>
  <si>
    <t>Телефон</t>
  </si>
  <si>
    <t>ИТОГО услуг:</t>
  </si>
  <si>
    <t>Всего услуг</t>
  </si>
  <si>
    <t>Всего услуг, с учетом 12% НДС</t>
  </si>
  <si>
    <t>Ежемесячная плата за предоставление услуг SIP телефонии</t>
  </si>
  <si>
    <t>Аренда телефонного SIP аппарата Sip Silver</t>
  </si>
  <si>
    <t>Теле2</t>
  </si>
  <si>
    <t>Алматы</t>
  </si>
  <si>
    <t>17:51:00</t>
  </si>
  <si>
    <t>12:13:33</t>
  </si>
  <si>
    <t>01/09/2023</t>
  </si>
  <si>
    <t>04/09/2023</t>
  </si>
  <si>
    <t>06/09/2023</t>
  </si>
  <si>
    <t>07/09/2023</t>
  </si>
  <si>
    <t>11/09/2023</t>
  </si>
  <si>
    <t>12/09/2023</t>
  </si>
  <si>
    <t>13/09/2023</t>
  </si>
  <si>
    <t>14/09/2023</t>
  </si>
  <si>
    <t>25/09/2023</t>
  </si>
  <si>
    <t>26/09/2023</t>
  </si>
  <si>
    <t>27/09/2023</t>
  </si>
  <si>
    <t>05/09/2023</t>
  </si>
  <si>
    <t>08/09/2023</t>
  </si>
  <si>
    <t>20/09/2023</t>
  </si>
  <si>
    <t>28/09/2023</t>
  </si>
  <si>
    <t>29/09/2023</t>
  </si>
  <si>
    <t>22/09/2023</t>
  </si>
  <si>
    <t>21/09/2023</t>
  </si>
  <si>
    <t>19/09/2023</t>
  </si>
  <si>
    <t>18/09/2023</t>
  </si>
  <si>
    <t>23/09/2023</t>
  </si>
  <si>
    <t>15/09/2023</t>
  </si>
  <si>
    <t>02/09/2023</t>
  </si>
  <si>
    <t>03/09/2023</t>
  </si>
  <si>
    <t>09/09/2023</t>
  </si>
  <si>
    <t>10/09/2023</t>
  </si>
  <si>
    <t>17/09/2023</t>
  </si>
  <si>
    <t>24/09/2023</t>
  </si>
  <si>
    <t>30/09/2023</t>
  </si>
  <si>
    <t>14:56:12</t>
  </si>
  <si>
    <t>08:28:13</t>
  </si>
  <si>
    <t>14:05:01</t>
  </si>
  <si>
    <t>08:52:20</t>
  </si>
  <si>
    <t>17:05:38</t>
  </si>
  <si>
    <t>06:01:27</t>
  </si>
  <si>
    <t>16/09/2023</t>
  </si>
  <si>
    <t>06:01:46</t>
  </si>
  <si>
    <t>17:53:51</t>
  </si>
  <si>
    <t>06:16:08</t>
  </si>
  <si>
    <t>17:57:19</t>
  </si>
  <si>
    <t>06:07:25</t>
  </si>
  <si>
    <t>06:04:14</t>
  </si>
  <si>
    <t>08:25:05</t>
  </si>
  <si>
    <t>13:51:53</t>
  </si>
  <si>
    <t>15:16:51</t>
  </si>
  <si>
    <t>17:51:23</t>
  </si>
  <si>
    <t>05:54:41</t>
  </si>
  <si>
    <t>18:08:04</t>
  </si>
  <si>
    <t>17:50:25</t>
  </si>
  <si>
    <t>06:19:09</t>
  </si>
  <si>
    <t>17:53:30</t>
  </si>
  <si>
    <t>17:55:28</t>
  </si>
  <si>
    <t>05:51:21</t>
  </si>
  <si>
    <t>18:12:28</t>
  </si>
  <si>
    <t>18:40:36</t>
  </si>
  <si>
    <t>05:50:08</t>
  </si>
  <si>
    <t>17:50:22</t>
  </si>
  <si>
    <t>06:00:17</t>
  </si>
  <si>
    <t>08:36:52</t>
  </si>
  <si>
    <t>14:20:29</t>
  </si>
  <si>
    <t>15:33:02</t>
  </si>
  <si>
    <t>17:36:36</t>
  </si>
  <si>
    <t>17:59:21</t>
  </si>
  <si>
    <t>16:30:02</t>
  </si>
  <si>
    <t>17:34:08</t>
  </si>
  <si>
    <t>17:38:59</t>
  </si>
  <si>
    <t>17:51:16</t>
  </si>
  <si>
    <t>05:49:27</t>
  </si>
  <si>
    <t>17:49:48</t>
  </si>
  <si>
    <t>06:09:25</t>
  </si>
  <si>
    <t>18:03:27</t>
  </si>
  <si>
    <t>05:40:35</t>
  </si>
  <si>
    <t>06:00:52</t>
  </si>
  <si>
    <t>07:00:53</t>
  </si>
  <si>
    <t>09:45:01</t>
  </si>
  <si>
    <t>18:01:46</t>
  </si>
  <si>
    <t>18:59:28</t>
  </si>
  <si>
    <t>05:51:50</t>
  </si>
  <si>
    <t>05:59:53</t>
  </si>
  <si>
    <t>06:34:50</t>
  </si>
  <si>
    <t>06:40:02</t>
  </si>
  <si>
    <t>17:50:56</t>
  </si>
  <si>
    <t>05:59:42</t>
  </si>
  <si>
    <t>05:53:59</t>
  </si>
  <si>
    <t>08:29:36</t>
  </si>
  <si>
    <t>12:52:02</t>
  </si>
  <si>
    <t>14:06:10</t>
  </si>
  <si>
    <t>18:03:03</t>
  </si>
  <si>
    <t>08:14:00</t>
  </si>
  <si>
    <t>13:19:08</t>
  </si>
  <si>
    <t>13:19:39</t>
  </si>
  <si>
    <t>15:36:48</t>
  </si>
  <si>
    <t>18:10:16</t>
  </si>
  <si>
    <t>19:01:56</t>
  </si>
  <si>
    <t>05:48:13</t>
  </si>
  <si>
    <t>08:33:37</t>
  </si>
  <si>
    <t>13:12:28</t>
  </si>
  <si>
    <t>17:54:35</t>
  </si>
  <si>
    <t>05:57:56</t>
  </si>
  <si>
    <t>18:03:18</t>
  </si>
  <si>
    <t>17:48:26</t>
  </si>
  <si>
    <t>08:25:34</t>
  </si>
  <si>
    <t>17:03:01</t>
  </si>
  <si>
    <t>17:54:11</t>
  </si>
  <si>
    <t>18:03:32</t>
  </si>
  <si>
    <t>05:56:16</t>
  </si>
  <si>
    <t>18:00:41</t>
  </si>
  <si>
    <t>18:20:08</t>
  </si>
  <si>
    <t>06:09:21</t>
  </si>
  <si>
    <t>18:00:15</t>
  </si>
  <si>
    <t>05:55:37</t>
  </si>
  <si>
    <t>08:55:24</t>
  </si>
  <si>
    <t>15:46:22</t>
  </si>
  <si>
    <t>17:53:39</t>
  </si>
  <si>
    <t>18:19:06</t>
  </si>
  <si>
    <t>05:53:06</t>
  </si>
  <si>
    <t>16:49:03</t>
  </si>
  <si>
    <t>17:56:00</t>
  </si>
  <si>
    <t>18:09:00</t>
  </si>
  <si>
    <t>11:48:01</t>
  </si>
  <si>
    <t>11:50:18</t>
  </si>
  <si>
    <t>12:11:22</t>
  </si>
  <si>
    <t>09:53:52</t>
  </si>
  <si>
    <t>11:07:06</t>
  </si>
  <si>
    <t>11:09:42</t>
  </si>
  <si>
    <t>13:43:55</t>
  </si>
  <si>
    <t>10:46:08</t>
  </si>
  <si>
    <t>10:53:33</t>
  </si>
  <si>
    <t>11:17:23</t>
  </si>
  <si>
    <t>09:48:59</t>
  </si>
  <si>
    <t>14:08:18</t>
  </si>
  <si>
    <t>14:56:38</t>
  </si>
  <si>
    <t>13:45:52</t>
  </si>
  <si>
    <t>Другие сотовые операторы</t>
  </si>
  <si>
    <t>Звонки на МГ/МН</t>
  </si>
  <si>
    <t>Должность</t>
  </si>
  <si>
    <t>Пользователь</t>
  </si>
  <si>
    <t>Тип т/а</t>
  </si>
  <si>
    <t>Итого без аб. платы</t>
  </si>
  <si>
    <t>Итого</t>
  </si>
  <si>
    <t xml:space="preserve">Длительность </t>
  </si>
  <si>
    <t>Аренда + Абон. плата</t>
  </si>
  <si>
    <t>Длительность</t>
  </si>
  <si>
    <t>Сумма</t>
  </si>
  <si>
    <t>79131120000</t>
  </si>
  <si>
    <t>Москва</t>
  </si>
  <si>
    <t>Екатеринбург</t>
  </si>
  <si>
    <t>Челябинск</t>
  </si>
  <si>
    <t>Билайн</t>
  </si>
  <si>
    <t>Мегафон</t>
  </si>
  <si>
    <t>МТС</t>
  </si>
  <si>
    <t>Ташкент</t>
  </si>
  <si>
    <t>Минск</t>
  </si>
  <si>
    <t>79131120001</t>
  </si>
  <si>
    <t>79131120002</t>
  </si>
  <si>
    <t>Локальный трафик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</si>
</sst>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0"/>
      <name val="Arial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</font>
    <font>
      <b/>
      <sz val="16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NumberForma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horizontal="left" vertical="top"/>
    </xf>
    <xf numFmtId="0" fontId="0" fillId="0" borderId="2" xfId="0" applyBorder="1" applyAlignment="1">
      <alignment vertical="top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 applyProtection="1">
      <alignment horizontal="right" vertical="top"/>
    </xf>
    <xf numFmtId="49" fontId="1" fillId="0" borderId="2" xfId="0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>
      <alignment horizontal="right" vertical="top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6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right" vertical="top"/>
    </xf>
    <xf numFmtId="0" fontId="0" fillId="0" borderId="2" xfId="0" applyNumberFormat="1" applyBorder="1" applyAlignment="1">
      <alignment vertical="top"/>
    </xf>
    <xf numFmtId="0" fontId="0" fillId="0" borderId="1" xfId="0" applyNumberFormat="1" applyFill="1" applyBorder="1" applyAlignment="1" applyProtection="1">
      <protection locked="0"/>
    </xf>
    <xf numFmtId="49" fontId="1" fillId="0" borderId="10" xfId="0" applyNumberFormat="1" applyFont="1" applyFill="1" applyBorder="1" applyAlignment="1" applyProtection="1">
      <alignment horizontal="left" vertical="top"/>
    </xf>
    <xf numFmtId="49" fontId="1" fillId="0" borderId="11" xfId="0" applyNumberFormat="1" applyFont="1" applyFill="1" applyBorder="1" applyAlignment="1" applyProtection="1">
      <alignment horizontal="left" vertical="top"/>
    </xf>
    <xf numFmtId="49" fontId="1" fillId="0" borderId="12" xfId="0" applyNumberFormat="1" applyFont="1" applyFill="1" applyBorder="1" applyAlignment="1" applyProtection="1">
      <alignment horizontal="left" vertical="top"/>
    </xf>
    <xf numFmtId="49" fontId="1" fillId="2" borderId="1" xfId="0" applyNumberFormat="1" applyFont="1" applyFill="1" applyBorder="1" applyAlignment="1" applyProtection="1">
      <alignment horizontal="center" vertical="top"/>
    </xf>
    <xf numFmtId="0" fontId="1" fillId="2" borderId="1" xfId="0" applyNumberFormat="1" applyFont="1" applyFill="1" applyBorder="1" applyAlignment="1" applyProtection="1">
      <alignment horizontal="center" vertical="top"/>
    </xf>
    <xf numFmtId="49" fontId="2" fillId="2" borderId="2" xfId="0" applyNumberFormat="1" applyFont="1" applyFill="1" applyBorder="1" applyAlignment="1" applyProtection="1">
      <alignment horizontal="left" vertical="top"/>
    </xf>
    <xf numFmtId="0" fontId="0" fillId="2" borderId="2" xfId="0" applyFill="1" applyBorder="1" applyAlignment="1">
      <alignment vertical="top"/>
    </xf>
    <xf numFmtId="49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horizontal="right" vertical="top"/>
    </xf>
    <xf numFmtId="49" fontId="2" fillId="2" borderId="2" xfId="0" applyNumberFormat="1" applyFont="1" applyFill="1" applyBorder="1" applyAlignment="1" applyProtection="1">
      <alignment horizontal="right" vertical="top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top"/>
    </xf>
    <xf numFmtId="0" fontId="7" fillId="3" borderId="1" xfId="0" applyNumberFormat="1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 applyProtection="1">
      <protection locked="0"/>
    </xf>
    <xf numFmtId="0" fontId="3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vertic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21"/>
  <sheetViews>
    <sheetView tabSelected="1" zoomScale="50" zoomScaleNormal="50" zoomScaleSheetLayoutView="1" workbookViewId="0">
      <selection activeCell="J5" sqref="J5"/>
    </sheetView>
  </sheetViews>
  <sheetFormatPr defaultRowHeight="12.5" x14ac:dyDescent="0.25"/>
  <cols>
    <col min="1" max="1" width="11.81640625" customWidth="1"/>
    <col min="2" max="2" width="60.453125" customWidth="1"/>
    <col min="3" max="3" width="16.7265625" customWidth="1"/>
    <col min="4" max="4" width="12.453125" customWidth="1"/>
    <col min="5" max="5" width="11" customWidth="1"/>
    <col min="6" max="6" width="28.81640625" customWidth="1"/>
    <col min="7" max="7" width="20.54296875" customWidth="1"/>
    <col min="9" max="9" width="14.7265625" customWidth="1"/>
    <col min="10" max="11" width="17.26953125" customWidth="1"/>
    <col min="12" max="12" width="13.08984375" bestFit="1" customWidth="1"/>
    <col min="13" max="13" width="15.7265625" customWidth="1"/>
    <col min="14" max="14" width="13.26953125" customWidth="1"/>
    <col min="15" max="15" width="13.453125" customWidth="1"/>
    <col min="16" max="16" width="25.453125" customWidth="1"/>
  </cols>
  <sheetData>
    <row r="1" spans="1:23" ht="13" x14ac:dyDescent="0.3">
      <c r="I1" s="53" t="s">
        <v>6</v>
      </c>
      <c r="J1" s="44" t="s">
        <v>164</v>
      </c>
      <c r="K1" s="44"/>
      <c r="L1" s="44" t="s">
        <v>149</v>
      </c>
      <c r="M1" s="44"/>
      <c r="N1" s="44" t="s">
        <v>150</v>
      </c>
      <c r="O1" s="44"/>
    </row>
    <row r="2" spans="1:23" ht="13" x14ac:dyDescent="0.25">
      <c r="A2" s="22" t="s">
        <v>6</v>
      </c>
      <c r="B2" s="22" t="s">
        <v>0</v>
      </c>
      <c r="C2" s="22" t="s">
        <v>1</v>
      </c>
      <c r="D2" s="22" t="s">
        <v>2</v>
      </c>
      <c r="E2" s="22" t="s">
        <v>3</v>
      </c>
      <c r="F2" s="23" t="s">
        <v>4</v>
      </c>
      <c r="G2" s="22" t="s">
        <v>5</v>
      </c>
      <c r="I2" s="54"/>
      <c r="J2" s="18" t="s">
        <v>158</v>
      </c>
      <c r="K2" s="18" t="s">
        <v>5</v>
      </c>
      <c r="L2" s="18" t="s">
        <v>158</v>
      </c>
      <c r="M2" s="18" t="s">
        <v>5</v>
      </c>
      <c r="N2" s="18" t="s">
        <v>158</v>
      </c>
      <c r="O2" s="18" t="s">
        <v>5</v>
      </c>
    </row>
    <row r="3" spans="1:23" x14ac:dyDescent="0.25">
      <c r="A3" s="24" t="s">
        <v>160</v>
      </c>
      <c r="B3" s="24" t="s">
        <v>10</v>
      </c>
      <c r="C3" s="25"/>
      <c r="D3" s="26" t="s">
        <v>16</v>
      </c>
      <c r="E3" s="25"/>
      <c r="F3" s="27">
        <v>1</v>
      </c>
      <c r="G3" s="28">
        <v>915</v>
      </c>
      <c r="I3" s="52">
        <v>79131120000</v>
      </c>
      <c r="J3" s="18">
        <f>SUMIFS($F$5:$F$5000,$A$5:$A$5000,"*1120000", $B$5:$B$5000,"Билайн")</f>
        <v>395</v>
      </c>
      <c r="K3" s="18">
        <f>SUMIFS(G5:G5000,$A$5:$A$5000,"*1120000", $B$5:$B$5000,"Билайн")</f>
        <v>51.35</v>
      </c>
      <c r="L3" s="18"/>
      <c r="M3" s="18"/>
      <c r="N3" s="18"/>
      <c r="O3" s="18"/>
      <c r="W3" s="43"/>
    </row>
    <row r="4" spans="1:23" x14ac:dyDescent="0.25">
      <c r="A4" s="24" t="s">
        <v>160</v>
      </c>
      <c r="B4" s="24" t="s">
        <v>11</v>
      </c>
      <c r="C4" s="25"/>
      <c r="D4" s="26" t="s">
        <v>16</v>
      </c>
      <c r="E4" s="25"/>
      <c r="F4" s="27">
        <v>1</v>
      </c>
      <c r="G4" s="28">
        <v>1200</v>
      </c>
      <c r="I4" s="18">
        <v>79131120001</v>
      </c>
      <c r="J4" s="18">
        <f>SUMIFS(F5:F5000,$A$5:$A$5000,"*1120001", $B$5:$B$5000,"Билайн")</f>
        <v>45</v>
      </c>
      <c r="K4" s="18">
        <f>SUMIFS(G5:G5000,$A$5:$A$5000,"*1120001", $B$5:$B$5000,"Билайн")</f>
        <v>34.54</v>
      </c>
      <c r="L4" s="18"/>
      <c r="M4" s="18"/>
      <c r="N4" s="18"/>
      <c r="O4" s="18"/>
      <c r="W4" s="43"/>
    </row>
    <row r="5" spans="1:23" x14ac:dyDescent="0.25">
      <c r="A5" s="2" t="s">
        <v>160</v>
      </c>
      <c r="B5" s="2" t="s">
        <v>161</v>
      </c>
      <c r="C5" s="4"/>
      <c r="D5" s="4" t="s">
        <v>16</v>
      </c>
      <c r="E5" s="4" t="s">
        <v>52</v>
      </c>
      <c r="F5" s="16">
        <v>120</v>
      </c>
      <c r="G5" s="5">
        <v>15.6</v>
      </c>
      <c r="I5" s="18">
        <v>79131120002</v>
      </c>
      <c r="J5" s="18">
        <f>SUMIFS(F5:F5000,$A$5:$A$5000,"*1120002", $B$5:$B$5000,"Билайн")</f>
        <v>39</v>
      </c>
      <c r="K5" s="18">
        <f>SUMIFS(G5:G5000,$A$5:$A$5000,"*1120002", $B$5:$B$5000,"Билайн")</f>
        <v>17.940000000000001</v>
      </c>
      <c r="L5" s="18"/>
      <c r="M5" s="18"/>
      <c r="N5" s="18"/>
      <c r="O5" s="18"/>
      <c r="W5" s="43"/>
    </row>
    <row r="6" spans="1:23" x14ac:dyDescent="0.25">
      <c r="A6" s="2" t="s">
        <v>160</v>
      </c>
      <c r="B6" s="2" t="s">
        <v>161</v>
      </c>
      <c r="C6" s="4"/>
      <c r="D6" s="4" t="s">
        <v>16</v>
      </c>
      <c r="E6" s="4" t="s">
        <v>53</v>
      </c>
      <c r="F6" s="16">
        <v>175</v>
      </c>
      <c r="G6" s="5">
        <v>22.75</v>
      </c>
      <c r="W6" s="43"/>
    </row>
    <row r="7" spans="1:23" x14ac:dyDescent="0.25">
      <c r="A7" s="2" t="s">
        <v>160</v>
      </c>
      <c r="B7" s="2" t="s">
        <v>161</v>
      </c>
      <c r="C7" s="4"/>
      <c r="D7" s="4" t="s">
        <v>38</v>
      </c>
      <c r="E7" s="4" t="s">
        <v>54</v>
      </c>
      <c r="F7" s="16">
        <v>118</v>
      </c>
      <c r="G7" s="5">
        <v>15.34</v>
      </c>
    </row>
    <row r="8" spans="1:23" x14ac:dyDescent="0.25">
      <c r="A8" s="2" t="s">
        <v>160</v>
      </c>
      <c r="B8" s="2" t="s">
        <v>161</v>
      </c>
      <c r="C8" s="4"/>
      <c r="D8" s="4" t="s">
        <v>38</v>
      </c>
      <c r="E8" s="4" t="s">
        <v>55</v>
      </c>
      <c r="F8" s="16">
        <v>143</v>
      </c>
      <c r="G8" s="5">
        <v>18.59</v>
      </c>
    </row>
    <row r="9" spans="1:23" x14ac:dyDescent="0.25">
      <c r="A9" s="2" t="s">
        <v>160</v>
      </c>
      <c r="B9" s="2" t="s">
        <v>161</v>
      </c>
      <c r="C9" s="4"/>
      <c r="D9" s="4" t="s">
        <v>39</v>
      </c>
      <c r="E9" s="4" t="s">
        <v>56</v>
      </c>
      <c r="F9" s="16">
        <v>58</v>
      </c>
      <c r="G9" s="5">
        <v>7.54</v>
      </c>
    </row>
    <row r="10" spans="1:23" x14ac:dyDescent="0.25">
      <c r="A10" s="2" t="s">
        <v>160</v>
      </c>
      <c r="B10" s="2" t="s">
        <v>161</v>
      </c>
      <c r="C10" s="4"/>
      <c r="D10" s="4" t="s">
        <v>17</v>
      </c>
      <c r="E10" s="4" t="s">
        <v>57</v>
      </c>
      <c r="F10" s="16">
        <v>143</v>
      </c>
      <c r="G10" s="5">
        <v>18.59</v>
      </c>
    </row>
    <row r="11" spans="1:23" x14ac:dyDescent="0.25">
      <c r="A11" s="2" t="s">
        <v>160</v>
      </c>
      <c r="B11" s="2" t="s">
        <v>162</v>
      </c>
      <c r="C11" s="4"/>
      <c r="D11" s="4" t="s">
        <v>17</v>
      </c>
      <c r="E11" s="4" t="s">
        <v>58</v>
      </c>
      <c r="F11" s="16">
        <v>60</v>
      </c>
      <c r="G11" s="5">
        <v>7.8</v>
      </c>
    </row>
    <row r="12" spans="1:23" x14ac:dyDescent="0.25">
      <c r="A12" s="2" t="s">
        <v>160</v>
      </c>
      <c r="B12" s="2" t="s">
        <v>162</v>
      </c>
      <c r="C12" s="4"/>
      <c r="D12" s="4" t="s">
        <v>17</v>
      </c>
      <c r="E12" s="4" t="s">
        <v>59</v>
      </c>
      <c r="F12" s="16">
        <v>29</v>
      </c>
      <c r="G12" s="5">
        <v>3.77</v>
      </c>
    </row>
    <row r="13" spans="1:23" x14ac:dyDescent="0.25">
      <c r="A13" s="2" t="s">
        <v>160</v>
      </c>
      <c r="B13" s="2" t="s">
        <v>162</v>
      </c>
      <c r="C13" s="4"/>
      <c r="D13" s="4" t="s">
        <v>17</v>
      </c>
      <c r="E13" s="4" t="s">
        <v>60</v>
      </c>
      <c r="F13" s="16">
        <v>13</v>
      </c>
      <c r="G13" s="5">
        <v>1.69</v>
      </c>
    </row>
    <row r="14" spans="1:23" x14ac:dyDescent="0.25">
      <c r="A14" s="2" t="s">
        <v>160</v>
      </c>
      <c r="B14" s="2" t="s">
        <v>162</v>
      </c>
      <c r="C14" s="4"/>
      <c r="D14" s="4" t="s">
        <v>17</v>
      </c>
      <c r="E14" s="4" t="s">
        <v>61</v>
      </c>
      <c r="F14" s="16">
        <v>56</v>
      </c>
      <c r="G14" s="5">
        <v>7.28</v>
      </c>
    </row>
    <row r="15" spans="1:23" x14ac:dyDescent="0.25">
      <c r="A15" s="2" t="s">
        <v>160</v>
      </c>
      <c r="B15" s="2" t="s">
        <v>162</v>
      </c>
      <c r="C15" s="4"/>
      <c r="D15" s="4" t="s">
        <v>27</v>
      </c>
      <c r="E15" s="4" t="s">
        <v>62</v>
      </c>
      <c r="F15" s="16">
        <v>59</v>
      </c>
      <c r="G15" s="5">
        <v>7.67</v>
      </c>
    </row>
    <row r="16" spans="1:23" x14ac:dyDescent="0.25">
      <c r="A16" s="2" t="s">
        <v>160</v>
      </c>
      <c r="B16" s="2" t="s">
        <v>162</v>
      </c>
      <c r="C16" s="4"/>
      <c r="D16" s="4" t="s">
        <v>27</v>
      </c>
      <c r="E16" s="4" t="s">
        <v>63</v>
      </c>
      <c r="F16" s="16">
        <v>39</v>
      </c>
      <c r="G16" s="5">
        <v>5.07</v>
      </c>
    </row>
    <row r="17" spans="1:7" x14ac:dyDescent="0.25">
      <c r="A17" s="2" t="s">
        <v>160</v>
      </c>
      <c r="B17" s="2" t="s">
        <v>162</v>
      </c>
      <c r="C17" s="4"/>
      <c r="D17" s="4" t="s">
        <v>18</v>
      </c>
      <c r="E17" s="4" t="s">
        <v>64</v>
      </c>
      <c r="F17" s="16">
        <v>134</v>
      </c>
      <c r="G17" s="5">
        <v>17.420000000000002</v>
      </c>
    </row>
    <row r="18" spans="1:7" x14ac:dyDescent="0.25">
      <c r="A18" s="2" t="s">
        <v>160</v>
      </c>
      <c r="B18" s="2" t="s">
        <v>162</v>
      </c>
      <c r="C18" s="4"/>
      <c r="D18" s="4" t="s">
        <v>19</v>
      </c>
      <c r="E18" s="4" t="s">
        <v>65</v>
      </c>
      <c r="F18" s="16">
        <v>54</v>
      </c>
      <c r="G18" s="5">
        <v>7.02</v>
      </c>
    </row>
    <row r="19" spans="1:7" x14ac:dyDescent="0.25">
      <c r="A19" s="2" t="s">
        <v>160</v>
      </c>
      <c r="B19" s="2" t="s">
        <v>162</v>
      </c>
      <c r="C19" s="4"/>
      <c r="D19" s="4" t="s">
        <v>28</v>
      </c>
      <c r="E19" s="4" t="s">
        <v>66</v>
      </c>
      <c r="F19" s="16">
        <v>37</v>
      </c>
      <c r="G19" s="5">
        <v>4.8099999999999996</v>
      </c>
    </row>
    <row r="20" spans="1:7" x14ac:dyDescent="0.25">
      <c r="A20" s="2" t="s">
        <v>160</v>
      </c>
      <c r="B20" s="2" t="s">
        <v>162</v>
      </c>
      <c r="C20" s="4"/>
      <c r="D20" s="4" t="s">
        <v>28</v>
      </c>
      <c r="E20" s="4" t="s">
        <v>67</v>
      </c>
      <c r="F20" s="16">
        <v>55</v>
      </c>
      <c r="G20" s="5">
        <v>7.15</v>
      </c>
    </row>
    <row r="21" spans="1:7" x14ac:dyDescent="0.25">
      <c r="A21" s="2" t="s">
        <v>160</v>
      </c>
      <c r="B21" s="2" t="s">
        <v>163</v>
      </c>
      <c r="C21" s="4"/>
      <c r="D21" s="4" t="s">
        <v>40</v>
      </c>
      <c r="E21" s="4" t="s">
        <v>68</v>
      </c>
      <c r="F21" s="16">
        <v>115</v>
      </c>
      <c r="G21" s="5">
        <v>14.95</v>
      </c>
    </row>
    <row r="22" spans="1:7" x14ac:dyDescent="0.25">
      <c r="A22" s="2" t="s">
        <v>160</v>
      </c>
      <c r="B22" s="2" t="s">
        <v>163</v>
      </c>
      <c r="C22" s="4"/>
      <c r="D22" s="4" t="s">
        <v>40</v>
      </c>
      <c r="E22" s="4" t="s">
        <v>69</v>
      </c>
      <c r="F22" s="16">
        <v>49</v>
      </c>
      <c r="G22" s="5">
        <v>6.37</v>
      </c>
    </row>
    <row r="23" spans="1:7" x14ac:dyDescent="0.25">
      <c r="A23" s="2" t="s">
        <v>160</v>
      </c>
      <c r="B23" s="2" t="s">
        <v>163</v>
      </c>
      <c r="C23" s="4"/>
      <c r="D23" s="4" t="s">
        <v>40</v>
      </c>
      <c r="E23" s="4" t="s">
        <v>70</v>
      </c>
      <c r="F23" s="16">
        <v>35</v>
      </c>
      <c r="G23" s="5">
        <v>4.55</v>
      </c>
    </row>
    <row r="24" spans="1:7" x14ac:dyDescent="0.25">
      <c r="A24" s="2" t="s">
        <v>160</v>
      </c>
      <c r="B24" s="2" t="s">
        <v>163</v>
      </c>
      <c r="C24" s="4"/>
      <c r="D24" s="4" t="s">
        <v>41</v>
      </c>
      <c r="E24" s="4" t="s">
        <v>71</v>
      </c>
      <c r="F24" s="16">
        <v>134</v>
      </c>
      <c r="G24" s="5">
        <v>17.420000000000002</v>
      </c>
    </row>
    <row r="25" spans="1:7" x14ac:dyDescent="0.25">
      <c r="A25" s="2" t="s">
        <v>160</v>
      </c>
      <c r="B25" s="2" t="s">
        <v>163</v>
      </c>
      <c r="C25" s="4"/>
      <c r="D25" s="4" t="s">
        <v>41</v>
      </c>
      <c r="E25" s="4" t="s">
        <v>72</v>
      </c>
      <c r="F25" s="16">
        <v>62</v>
      </c>
      <c r="G25" s="5">
        <v>8.06</v>
      </c>
    </row>
    <row r="26" spans="1:7" x14ac:dyDescent="0.25">
      <c r="A26" s="2" t="s">
        <v>160</v>
      </c>
      <c r="B26" s="2" t="s">
        <v>163</v>
      </c>
      <c r="C26" s="4"/>
      <c r="D26" s="4" t="s">
        <v>20</v>
      </c>
      <c r="E26" s="4" t="s">
        <v>73</v>
      </c>
      <c r="F26" s="16">
        <v>57</v>
      </c>
      <c r="G26" s="5">
        <v>7.41</v>
      </c>
    </row>
    <row r="27" spans="1:7" x14ac:dyDescent="0.25">
      <c r="A27" s="2" t="s">
        <v>160</v>
      </c>
      <c r="B27" s="2" t="s">
        <v>163</v>
      </c>
      <c r="C27" s="4"/>
      <c r="D27" s="4" t="s">
        <v>20</v>
      </c>
      <c r="E27" s="4" t="s">
        <v>74</v>
      </c>
      <c r="F27" s="16">
        <v>28</v>
      </c>
      <c r="G27" s="5">
        <v>3.64</v>
      </c>
    </row>
    <row r="28" spans="1:7" x14ac:dyDescent="0.25">
      <c r="A28" s="2" t="s">
        <v>160</v>
      </c>
      <c r="B28" s="2" t="s">
        <v>163</v>
      </c>
      <c r="C28" s="4"/>
      <c r="D28" s="4" t="s">
        <v>20</v>
      </c>
      <c r="E28" s="4" t="s">
        <v>75</v>
      </c>
      <c r="F28" s="16">
        <v>15</v>
      </c>
      <c r="G28" s="5">
        <v>1.95</v>
      </c>
    </row>
    <row r="29" spans="1:7" x14ac:dyDescent="0.25">
      <c r="A29" s="2" t="s">
        <v>160</v>
      </c>
      <c r="B29" s="2" t="s">
        <v>163</v>
      </c>
      <c r="C29" s="4"/>
      <c r="D29" s="4" t="s">
        <v>20</v>
      </c>
      <c r="E29" s="4" t="s">
        <v>76</v>
      </c>
      <c r="F29" s="16">
        <v>13</v>
      </c>
      <c r="G29" s="5">
        <v>1.69</v>
      </c>
    </row>
    <row r="30" spans="1:7" x14ac:dyDescent="0.25">
      <c r="A30" s="2" t="s">
        <v>160</v>
      </c>
      <c r="B30" s="2" t="s">
        <v>164</v>
      </c>
      <c r="C30" s="4"/>
      <c r="D30" s="4" t="s">
        <v>20</v>
      </c>
      <c r="E30" s="4" t="s">
        <v>77</v>
      </c>
      <c r="F30" s="16">
        <v>18</v>
      </c>
      <c r="G30" s="5">
        <v>2.34</v>
      </c>
    </row>
    <row r="31" spans="1:7" x14ac:dyDescent="0.25">
      <c r="A31" s="2" t="s">
        <v>160</v>
      </c>
      <c r="B31" s="2" t="s">
        <v>164</v>
      </c>
      <c r="C31" s="4"/>
      <c r="D31" s="4" t="s">
        <v>20</v>
      </c>
      <c r="E31" s="4" t="s">
        <v>78</v>
      </c>
      <c r="F31" s="16">
        <v>125</v>
      </c>
      <c r="G31" s="5">
        <v>16.25</v>
      </c>
    </row>
    <row r="32" spans="1:7" x14ac:dyDescent="0.25">
      <c r="A32" s="2" t="s">
        <v>160</v>
      </c>
      <c r="B32" s="2" t="s">
        <v>164</v>
      </c>
      <c r="C32" s="4"/>
      <c r="D32" s="4" t="s">
        <v>21</v>
      </c>
      <c r="E32" s="4" t="s">
        <v>46</v>
      </c>
      <c r="F32" s="16">
        <v>37</v>
      </c>
      <c r="G32" s="5">
        <v>4.8099999999999996</v>
      </c>
    </row>
    <row r="33" spans="1:7" x14ac:dyDescent="0.25">
      <c r="A33" s="2" t="s">
        <v>160</v>
      </c>
      <c r="B33" s="2" t="s">
        <v>164</v>
      </c>
      <c r="C33" s="4"/>
      <c r="D33" s="4" t="s">
        <v>21</v>
      </c>
      <c r="E33" s="4" t="s">
        <v>79</v>
      </c>
      <c r="F33" s="16">
        <v>17</v>
      </c>
      <c r="G33" s="5">
        <v>2.21</v>
      </c>
    </row>
    <row r="34" spans="1:7" x14ac:dyDescent="0.25">
      <c r="A34" s="2" t="s">
        <v>160</v>
      </c>
      <c r="B34" s="2" t="s">
        <v>164</v>
      </c>
      <c r="C34" s="4"/>
      <c r="D34" s="4" t="s">
        <v>21</v>
      </c>
      <c r="E34" s="4" t="s">
        <v>80</v>
      </c>
      <c r="F34" s="16">
        <v>22</v>
      </c>
      <c r="G34" s="5">
        <v>2.86</v>
      </c>
    </row>
    <row r="35" spans="1:7" x14ac:dyDescent="0.25">
      <c r="A35" s="2" t="s">
        <v>160</v>
      </c>
      <c r="B35" s="2" t="s">
        <v>164</v>
      </c>
      <c r="C35" s="4"/>
      <c r="D35" s="4" t="s">
        <v>21</v>
      </c>
      <c r="E35" s="4" t="s">
        <v>81</v>
      </c>
      <c r="F35" s="16">
        <v>17</v>
      </c>
      <c r="G35" s="5">
        <v>2.21</v>
      </c>
    </row>
    <row r="36" spans="1:7" x14ac:dyDescent="0.25">
      <c r="A36" s="2" t="s">
        <v>160</v>
      </c>
      <c r="B36" s="2" t="s">
        <v>164</v>
      </c>
      <c r="C36" s="4"/>
      <c r="D36" s="4" t="s">
        <v>21</v>
      </c>
      <c r="E36" s="4" t="s">
        <v>82</v>
      </c>
      <c r="F36" s="16">
        <v>54</v>
      </c>
      <c r="G36" s="5">
        <v>7.02</v>
      </c>
    </row>
    <row r="37" spans="1:7" x14ac:dyDescent="0.25">
      <c r="A37" s="2" t="s">
        <v>160</v>
      </c>
      <c r="B37" s="2" t="s">
        <v>164</v>
      </c>
      <c r="C37" s="4"/>
      <c r="D37" s="4" t="s">
        <v>23</v>
      </c>
      <c r="E37" s="4" t="s">
        <v>83</v>
      </c>
      <c r="F37" s="16">
        <v>105</v>
      </c>
      <c r="G37" s="5">
        <v>13.65</v>
      </c>
    </row>
    <row r="38" spans="1:7" x14ac:dyDescent="0.25">
      <c r="A38" s="2" t="s">
        <v>160</v>
      </c>
      <c r="B38" s="2" t="s">
        <v>12</v>
      </c>
      <c r="C38" s="4"/>
      <c r="D38" s="4" t="s">
        <v>23</v>
      </c>
      <c r="E38" s="4" t="s">
        <v>84</v>
      </c>
      <c r="F38" s="16">
        <v>213</v>
      </c>
      <c r="G38" s="5">
        <v>27.69</v>
      </c>
    </row>
    <row r="39" spans="1:7" x14ac:dyDescent="0.25">
      <c r="A39" s="2" t="s">
        <v>160</v>
      </c>
      <c r="B39" s="2" t="s">
        <v>12</v>
      </c>
      <c r="C39" s="4"/>
      <c r="D39" s="4" t="s">
        <v>37</v>
      </c>
      <c r="E39" s="4" t="s">
        <v>85</v>
      </c>
      <c r="F39" s="16">
        <v>52</v>
      </c>
      <c r="G39" s="5">
        <v>6.76</v>
      </c>
    </row>
    <row r="40" spans="1:7" x14ac:dyDescent="0.25">
      <c r="A40" s="2" t="s">
        <v>160</v>
      </c>
      <c r="B40" s="2" t="s">
        <v>12</v>
      </c>
      <c r="C40" s="4"/>
      <c r="D40" s="4" t="s">
        <v>51</v>
      </c>
      <c r="E40" s="4" t="s">
        <v>86</v>
      </c>
      <c r="F40" s="16">
        <v>106</v>
      </c>
      <c r="G40" s="5">
        <v>13.78</v>
      </c>
    </row>
    <row r="41" spans="1:7" x14ac:dyDescent="0.25">
      <c r="A41" s="2" t="s">
        <v>160</v>
      </c>
      <c r="B41" s="2" t="s">
        <v>12</v>
      </c>
      <c r="C41" s="4"/>
      <c r="D41" s="4" t="s">
        <v>42</v>
      </c>
      <c r="E41" s="4" t="s">
        <v>87</v>
      </c>
      <c r="F41" s="16">
        <v>74</v>
      </c>
      <c r="G41" s="5">
        <v>9.6199999999999992</v>
      </c>
    </row>
    <row r="42" spans="1:7" x14ac:dyDescent="0.25">
      <c r="A42" s="2" t="s">
        <v>160</v>
      </c>
      <c r="B42" s="2" t="s">
        <v>12</v>
      </c>
      <c r="C42" s="4"/>
      <c r="D42" s="4" t="s">
        <v>42</v>
      </c>
      <c r="E42" s="4" t="s">
        <v>88</v>
      </c>
      <c r="F42" s="16">
        <v>90</v>
      </c>
      <c r="G42" s="5">
        <v>11.7</v>
      </c>
    </row>
    <row r="43" spans="1:7" x14ac:dyDescent="0.25">
      <c r="A43" s="2" t="s">
        <v>160</v>
      </c>
      <c r="B43" s="2" t="s">
        <v>12</v>
      </c>
      <c r="C43" s="4"/>
      <c r="D43" s="4" t="s">
        <v>42</v>
      </c>
      <c r="E43" s="4" t="s">
        <v>89</v>
      </c>
      <c r="F43" s="16">
        <v>43</v>
      </c>
      <c r="G43" s="5">
        <v>5.59</v>
      </c>
    </row>
    <row r="44" spans="1:7" x14ac:dyDescent="0.25">
      <c r="A44" s="2" t="s">
        <v>160</v>
      </c>
      <c r="B44" s="2" t="s">
        <v>12</v>
      </c>
      <c r="C44" s="4"/>
      <c r="D44" s="4" t="s">
        <v>42</v>
      </c>
      <c r="E44" s="4" t="s">
        <v>90</v>
      </c>
      <c r="F44" s="16">
        <v>167</v>
      </c>
      <c r="G44" s="5">
        <v>21.71</v>
      </c>
    </row>
    <row r="45" spans="1:7" x14ac:dyDescent="0.25">
      <c r="A45" s="2" t="s">
        <v>160</v>
      </c>
      <c r="B45" s="2" t="s">
        <v>12</v>
      </c>
      <c r="C45" s="4"/>
      <c r="D45" s="4" t="s">
        <v>42</v>
      </c>
      <c r="E45" s="4" t="s">
        <v>91</v>
      </c>
      <c r="F45" s="16">
        <v>82</v>
      </c>
      <c r="G45" s="5">
        <v>10.66</v>
      </c>
    </row>
    <row r="46" spans="1:7" x14ac:dyDescent="0.25">
      <c r="A46" s="2" t="s">
        <v>160</v>
      </c>
      <c r="B46" s="2" t="s">
        <v>12</v>
      </c>
      <c r="C46" s="4"/>
      <c r="D46" s="4" t="s">
        <v>42</v>
      </c>
      <c r="E46" s="4" t="s">
        <v>92</v>
      </c>
      <c r="F46" s="16">
        <v>145</v>
      </c>
      <c r="G46" s="5">
        <v>18.850000000000001</v>
      </c>
    </row>
    <row r="47" spans="1:7" x14ac:dyDescent="0.25">
      <c r="A47" s="2" t="s">
        <v>160</v>
      </c>
      <c r="B47" s="2" t="s">
        <v>12</v>
      </c>
      <c r="C47" s="4"/>
      <c r="D47" s="4" t="s">
        <v>35</v>
      </c>
      <c r="E47" s="4" t="s">
        <v>93</v>
      </c>
      <c r="F47" s="16">
        <v>139</v>
      </c>
      <c r="G47" s="5">
        <v>18.07</v>
      </c>
    </row>
    <row r="48" spans="1:7" x14ac:dyDescent="0.25">
      <c r="A48" s="2" t="s">
        <v>160</v>
      </c>
      <c r="B48" s="2" t="s">
        <v>12</v>
      </c>
      <c r="C48" s="4"/>
      <c r="D48" s="4" t="s">
        <v>35</v>
      </c>
      <c r="E48" s="4" t="s">
        <v>94</v>
      </c>
      <c r="F48" s="16">
        <v>50</v>
      </c>
      <c r="G48" s="5">
        <v>6.5</v>
      </c>
    </row>
    <row r="49" spans="1:7" x14ac:dyDescent="0.25">
      <c r="A49" s="2" t="s">
        <v>160</v>
      </c>
      <c r="B49" s="2" t="s">
        <v>12</v>
      </c>
      <c r="C49" s="4"/>
      <c r="D49" s="4" t="s">
        <v>35</v>
      </c>
      <c r="E49" s="4" t="s">
        <v>95</v>
      </c>
      <c r="F49" s="16">
        <v>25</v>
      </c>
      <c r="G49" s="5">
        <v>3.25</v>
      </c>
    </row>
    <row r="50" spans="1:7" x14ac:dyDescent="0.25">
      <c r="A50" s="2" t="s">
        <v>160</v>
      </c>
      <c r="B50" s="2" t="s">
        <v>165</v>
      </c>
      <c r="C50" s="4"/>
      <c r="D50" s="4" t="s">
        <v>35</v>
      </c>
      <c r="E50" s="4" t="s">
        <v>96</v>
      </c>
      <c r="F50" s="16">
        <v>54</v>
      </c>
      <c r="G50" s="5">
        <v>7.02</v>
      </c>
    </row>
    <row r="51" spans="1:7" x14ac:dyDescent="0.25">
      <c r="A51" s="2" t="s">
        <v>160</v>
      </c>
      <c r="B51" s="2" t="s">
        <v>165</v>
      </c>
      <c r="C51" s="4"/>
      <c r="D51" s="4" t="s">
        <v>35</v>
      </c>
      <c r="E51" s="4" t="s">
        <v>97</v>
      </c>
      <c r="F51" s="16">
        <v>206</v>
      </c>
      <c r="G51" s="5">
        <v>26.78</v>
      </c>
    </row>
    <row r="52" spans="1:7" x14ac:dyDescent="0.25">
      <c r="A52" s="2" t="s">
        <v>160</v>
      </c>
      <c r="B52" s="2" t="s">
        <v>165</v>
      </c>
      <c r="C52" s="4"/>
      <c r="D52" s="4" t="s">
        <v>34</v>
      </c>
      <c r="E52" s="4" t="s">
        <v>98</v>
      </c>
      <c r="F52" s="16">
        <v>142</v>
      </c>
      <c r="G52" s="5">
        <v>18.46</v>
      </c>
    </row>
    <row r="53" spans="1:7" x14ac:dyDescent="0.25">
      <c r="A53" s="2" t="s">
        <v>160</v>
      </c>
      <c r="B53" s="2" t="s">
        <v>165</v>
      </c>
      <c r="C53" s="4"/>
      <c r="D53" s="4" t="s">
        <v>29</v>
      </c>
      <c r="E53" s="4" t="s">
        <v>99</v>
      </c>
      <c r="F53" s="16">
        <v>175</v>
      </c>
      <c r="G53" s="5">
        <v>22.75</v>
      </c>
    </row>
    <row r="54" spans="1:7" x14ac:dyDescent="0.25">
      <c r="A54" s="2" t="s">
        <v>160</v>
      </c>
      <c r="B54" s="2" t="s">
        <v>165</v>
      </c>
      <c r="C54" s="4"/>
      <c r="D54" s="4" t="s">
        <v>29</v>
      </c>
      <c r="E54" s="4" t="s">
        <v>100</v>
      </c>
      <c r="F54" s="16">
        <v>37</v>
      </c>
      <c r="G54" s="5">
        <v>4.8099999999999996</v>
      </c>
    </row>
    <row r="55" spans="1:7" x14ac:dyDescent="0.25">
      <c r="A55" s="2" t="s">
        <v>160</v>
      </c>
      <c r="B55" s="2" t="s">
        <v>165</v>
      </c>
      <c r="C55" s="4"/>
      <c r="D55" s="4" t="s">
        <v>29</v>
      </c>
      <c r="E55" s="4" t="s">
        <v>101</v>
      </c>
      <c r="F55" s="16">
        <v>26</v>
      </c>
      <c r="G55" s="5">
        <v>3.38</v>
      </c>
    </row>
    <row r="56" spans="1:7" x14ac:dyDescent="0.25">
      <c r="A56" s="2" t="s">
        <v>160</v>
      </c>
      <c r="B56" s="2" t="s">
        <v>165</v>
      </c>
      <c r="C56" s="4"/>
      <c r="D56" s="4" t="s">
        <v>29</v>
      </c>
      <c r="E56" s="4" t="s">
        <v>102</v>
      </c>
      <c r="F56" s="16">
        <v>10</v>
      </c>
      <c r="G56" s="5">
        <v>1.3</v>
      </c>
    </row>
    <row r="57" spans="1:7" x14ac:dyDescent="0.25">
      <c r="A57" s="2" t="s">
        <v>160</v>
      </c>
      <c r="B57" s="2" t="s">
        <v>165</v>
      </c>
      <c r="C57" s="4"/>
      <c r="D57" s="4" t="s">
        <v>29</v>
      </c>
      <c r="E57" s="4" t="s">
        <v>103</v>
      </c>
      <c r="F57" s="16">
        <v>78</v>
      </c>
      <c r="G57" s="5">
        <v>10.14</v>
      </c>
    </row>
    <row r="58" spans="1:7" x14ac:dyDescent="0.25">
      <c r="A58" s="2" t="s">
        <v>160</v>
      </c>
      <c r="B58" s="2" t="s">
        <v>165</v>
      </c>
      <c r="C58" s="4"/>
      <c r="D58" s="4" t="s">
        <v>33</v>
      </c>
      <c r="E58" s="4" t="s">
        <v>104</v>
      </c>
      <c r="F58" s="16">
        <v>31</v>
      </c>
      <c r="G58" s="5">
        <v>4.03</v>
      </c>
    </row>
    <row r="59" spans="1:7" x14ac:dyDescent="0.25">
      <c r="A59" s="2" t="s">
        <v>160</v>
      </c>
      <c r="B59" s="2" t="s">
        <v>165</v>
      </c>
      <c r="C59" s="4"/>
      <c r="D59" s="4" t="s">
        <v>33</v>
      </c>
      <c r="E59" s="4" t="s">
        <v>105</v>
      </c>
      <c r="F59" s="16">
        <v>3</v>
      </c>
      <c r="G59" s="5">
        <v>0.39</v>
      </c>
    </row>
    <row r="60" spans="1:7" x14ac:dyDescent="0.25">
      <c r="A60" s="2" t="s">
        <v>160</v>
      </c>
      <c r="B60" s="2" t="s">
        <v>165</v>
      </c>
      <c r="C60" s="4"/>
      <c r="D60" s="4" t="s">
        <v>33</v>
      </c>
      <c r="E60" s="4" t="s">
        <v>106</v>
      </c>
      <c r="F60" s="16">
        <v>33</v>
      </c>
      <c r="G60" s="5">
        <v>4.29</v>
      </c>
    </row>
    <row r="61" spans="1:7" x14ac:dyDescent="0.25">
      <c r="A61" s="2" t="s">
        <v>160</v>
      </c>
      <c r="B61" s="2" t="s">
        <v>166</v>
      </c>
      <c r="C61" s="4"/>
      <c r="D61" s="4" t="s">
        <v>33</v>
      </c>
      <c r="E61" s="4" t="s">
        <v>107</v>
      </c>
      <c r="F61" s="16">
        <v>52</v>
      </c>
      <c r="G61" s="5">
        <v>6.76</v>
      </c>
    </row>
    <row r="62" spans="1:7" x14ac:dyDescent="0.25">
      <c r="A62" s="2" t="s">
        <v>160</v>
      </c>
      <c r="B62" s="2" t="s">
        <v>166</v>
      </c>
      <c r="C62" s="4"/>
      <c r="D62" s="4" t="s">
        <v>33</v>
      </c>
      <c r="E62" s="4" t="s">
        <v>108</v>
      </c>
      <c r="F62" s="16">
        <v>135</v>
      </c>
      <c r="G62" s="5">
        <v>17.55</v>
      </c>
    </row>
    <row r="63" spans="1:7" x14ac:dyDescent="0.25">
      <c r="A63" s="2" t="s">
        <v>160</v>
      </c>
      <c r="B63" s="2" t="s">
        <v>166</v>
      </c>
      <c r="C63" s="4"/>
      <c r="D63" s="4" t="s">
        <v>33</v>
      </c>
      <c r="E63" s="4" t="s">
        <v>109</v>
      </c>
      <c r="F63" s="16">
        <v>19</v>
      </c>
      <c r="G63" s="5">
        <v>2.4700000000000002</v>
      </c>
    </row>
    <row r="64" spans="1:7" x14ac:dyDescent="0.25">
      <c r="A64" s="2" t="s">
        <v>160</v>
      </c>
      <c r="B64" s="2" t="s">
        <v>166</v>
      </c>
      <c r="C64" s="4"/>
      <c r="D64" s="4" t="s">
        <v>32</v>
      </c>
      <c r="E64" s="4" t="s">
        <v>110</v>
      </c>
      <c r="F64" s="16">
        <v>91</v>
      </c>
      <c r="G64" s="5">
        <v>11.83</v>
      </c>
    </row>
    <row r="65" spans="1:7" x14ac:dyDescent="0.25">
      <c r="A65" s="2" t="s">
        <v>160</v>
      </c>
      <c r="B65" s="2" t="s">
        <v>166</v>
      </c>
      <c r="C65" s="4"/>
      <c r="D65" s="4" t="s">
        <v>32</v>
      </c>
      <c r="E65" s="4" t="s">
        <v>111</v>
      </c>
      <c r="F65" s="16">
        <v>29</v>
      </c>
      <c r="G65" s="5">
        <v>3.77</v>
      </c>
    </row>
    <row r="66" spans="1:7" x14ac:dyDescent="0.25">
      <c r="A66" s="2" t="s">
        <v>160</v>
      </c>
      <c r="B66" s="2" t="s">
        <v>166</v>
      </c>
      <c r="C66" s="4"/>
      <c r="D66" s="4" t="s">
        <v>32</v>
      </c>
      <c r="E66" s="4" t="s">
        <v>112</v>
      </c>
      <c r="F66" s="16">
        <v>31</v>
      </c>
      <c r="G66" s="5">
        <v>4.03</v>
      </c>
    </row>
    <row r="67" spans="1:7" x14ac:dyDescent="0.25">
      <c r="A67" s="2" t="s">
        <v>160</v>
      </c>
      <c r="B67" s="2" t="s">
        <v>166</v>
      </c>
      <c r="C67" s="4"/>
      <c r="D67" s="4" t="s">
        <v>32</v>
      </c>
      <c r="E67" s="4" t="s">
        <v>47</v>
      </c>
      <c r="F67" s="16">
        <v>14</v>
      </c>
      <c r="G67" s="5">
        <v>1.82</v>
      </c>
    </row>
    <row r="68" spans="1:7" x14ac:dyDescent="0.25">
      <c r="A68" s="2" t="s">
        <v>160</v>
      </c>
      <c r="B68" s="2" t="s">
        <v>166</v>
      </c>
      <c r="C68" s="4"/>
      <c r="D68" s="4" t="s">
        <v>32</v>
      </c>
      <c r="E68" s="4" t="s">
        <v>113</v>
      </c>
      <c r="F68" s="16">
        <v>148</v>
      </c>
      <c r="G68" s="5">
        <v>19.239999999999998</v>
      </c>
    </row>
    <row r="69" spans="1:7" x14ac:dyDescent="0.25">
      <c r="A69" s="2" t="s">
        <v>160</v>
      </c>
      <c r="B69" s="2" t="s">
        <v>166</v>
      </c>
      <c r="C69" s="4"/>
      <c r="D69" s="4" t="s">
        <v>36</v>
      </c>
      <c r="E69" s="4" t="s">
        <v>114</v>
      </c>
      <c r="F69" s="16">
        <v>106</v>
      </c>
      <c r="G69" s="5">
        <v>13.78</v>
      </c>
    </row>
    <row r="70" spans="1:7" x14ac:dyDescent="0.25">
      <c r="A70" s="2" t="s">
        <v>160</v>
      </c>
      <c r="B70" s="2" t="s">
        <v>166</v>
      </c>
      <c r="C70" s="4"/>
      <c r="D70" s="4" t="s">
        <v>36</v>
      </c>
      <c r="E70" s="4" t="s">
        <v>115</v>
      </c>
      <c r="F70" s="16">
        <v>150</v>
      </c>
      <c r="G70" s="5">
        <v>19.5</v>
      </c>
    </row>
    <row r="71" spans="1:7" x14ac:dyDescent="0.25">
      <c r="A71" s="2" t="s">
        <v>160</v>
      </c>
      <c r="B71" s="2" t="s">
        <v>166</v>
      </c>
      <c r="C71" s="4"/>
      <c r="D71" s="4" t="s">
        <v>43</v>
      </c>
      <c r="E71" s="4" t="s">
        <v>50</v>
      </c>
      <c r="F71" s="16">
        <v>132</v>
      </c>
      <c r="G71" s="5">
        <v>17.16</v>
      </c>
    </row>
    <row r="72" spans="1:7" x14ac:dyDescent="0.25">
      <c r="A72" s="2" t="s">
        <v>160</v>
      </c>
      <c r="B72" s="2" t="s">
        <v>166</v>
      </c>
      <c r="C72" s="4"/>
      <c r="D72" s="4" t="s">
        <v>43</v>
      </c>
      <c r="E72" s="4" t="s">
        <v>56</v>
      </c>
      <c r="F72" s="16">
        <v>25</v>
      </c>
      <c r="G72" s="5">
        <v>3.25</v>
      </c>
    </row>
    <row r="73" spans="1:7" x14ac:dyDescent="0.25">
      <c r="A73" s="2" t="s">
        <v>160</v>
      </c>
      <c r="B73" s="2" t="s">
        <v>166</v>
      </c>
      <c r="C73" s="4"/>
      <c r="D73" s="4" t="s">
        <v>43</v>
      </c>
      <c r="E73" s="4" t="s">
        <v>116</v>
      </c>
      <c r="F73" s="16">
        <v>122</v>
      </c>
      <c r="G73" s="5">
        <v>15.86</v>
      </c>
    </row>
    <row r="74" spans="1:7" x14ac:dyDescent="0.25">
      <c r="A74" s="2" t="s">
        <v>160</v>
      </c>
      <c r="B74" s="2" t="s">
        <v>167</v>
      </c>
      <c r="C74" s="4"/>
      <c r="D74" s="4" t="s">
        <v>24</v>
      </c>
      <c r="E74" s="4" t="s">
        <v>117</v>
      </c>
      <c r="F74" s="16">
        <v>41</v>
      </c>
      <c r="G74" s="5">
        <v>5.33</v>
      </c>
    </row>
    <row r="75" spans="1:7" x14ac:dyDescent="0.25">
      <c r="A75" s="2" t="s">
        <v>160</v>
      </c>
      <c r="B75" s="2" t="s">
        <v>167</v>
      </c>
      <c r="C75" s="4"/>
      <c r="D75" s="4" t="s">
        <v>24</v>
      </c>
      <c r="E75" s="4" t="s">
        <v>45</v>
      </c>
      <c r="F75" s="16">
        <v>25</v>
      </c>
      <c r="G75" s="5">
        <v>3.25</v>
      </c>
    </row>
    <row r="76" spans="1:7" x14ac:dyDescent="0.25">
      <c r="A76" s="2" t="s">
        <v>160</v>
      </c>
      <c r="B76" s="2" t="s">
        <v>167</v>
      </c>
      <c r="C76" s="4"/>
      <c r="D76" s="4" t="s">
        <v>24</v>
      </c>
      <c r="E76" s="4" t="s">
        <v>118</v>
      </c>
      <c r="F76" s="16">
        <v>20</v>
      </c>
      <c r="G76" s="5">
        <v>2.6</v>
      </c>
    </row>
    <row r="77" spans="1:7" x14ac:dyDescent="0.25">
      <c r="A77" s="2" t="s">
        <v>160</v>
      </c>
      <c r="B77" s="2" t="s">
        <v>167</v>
      </c>
      <c r="C77" s="4"/>
      <c r="D77" s="4" t="s">
        <v>24</v>
      </c>
      <c r="E77" s="4" t="s">
        <v>119</v>
      </c>
      <c r="F77" s="16">
        <v>11</v>
      </c>
      <c r="G77" s="5">
        <v>1.43</v>
      </c>
    </row>
    <row r="78" spans="1:7" x14ac:dyDescent="0.25">
      <c r="A78" s="2" t="s">
        <v>160</v>
      </c>
      <c r="B78" s="2" t="s">
        <v>167</v>
      </c>
      <c r="C78" s="4"/>
      <c r="D78" s="4" t="s">
        <v>24</v>
      </c>
      <c r="E78" s="4" t="s">
        <v>120</v>
      </c>
      <c r="F78" s="16">
        <v>113</v>
      </c>
      <c r="G78" s="5">
        <v>14.69</v>
      </c>
    </row>
    <row r="79" spans="1:7" x14ac:dyDescent="0.25">
      <c r="A79" s="2" t="s">
        <v>160</v>
      </c>
      <c r="B79" s="2" t="s">
        <v>167</v>
      </c>
      <c r="C79" s="4"/>
      <c r="D79" s="4" t="s">
        <v>25</v>
      </c>
      <c r="E79" s="4" t="s">
        <v>121</v>
      </c>
      <c r="F79" s="16">
        <v>15</v>
      </c>
      <c r="G79" s="5">
        <v>1.95</v>
      </c>
    </row>
    <row r="80" spans="1:7" x14ac:dyDescent="0.25">
      <c r="A80" s="2" t="s">
        <v>160</v>
      </c>
      <c r="B80" s="2" t="s">
        <v>167</v>
      </c>
      <c r="C80" s="4"/>
      <c r="D80" s="4" t="s">
        <v>25</v>
      </c>
      <c r="E80" s="4" t="s">
        <v>122</v>
      </c>
      <c r="F80" s="16">
        <v>111</v>
      </c>
      <c r="G80" s="5">
        <v>14.43</v>
      </c>
    </row>
    <row r="81" spans="1:7" x14ac:dyDescent="0.25">
      <c r="A81" s="2" t="s">
        <v>160</v>
      </c>
      <c r="B81" s="2" t="s">
        <v>13</v>
      </c>
      <c r="C81" s="4"/>
      <c r="D81" s="4" t="s">
        <v>25</v>
      </c>
      <c r="E81" s="4" t="s">
        <v>123</v>
      </c>
      <c r="F81" s="16">
        <v>33</v>
      </c>
      <c r="G81" s="5">
        <v>4.29</v>
      </c>
    </row>
    <row r="82" spans="1:7" x14ac:dyDescent="0.25">
      <c r="A82" s="2" t="s">
        <v>160</v>
      </c>
      <c r="B82" s="2" t="s">
        <v>13</v>
      </c>
      <c r="C82" s="4"/>
      <c r="D82" s="4" t="s">
        <v>26</v>
      </c>
      <c r="E82" s="4" t="s">
        <v>124</v>
      </c>
      <c r="F82" s="16">
        <v>35</v>
      </c>
      <c r="G82" s="5">
        <v>4.55</v>
      </c>
    </row>
    <row r="83" spans="1:7" x14ac:dyDescent="0.25">
      <c r="A83" s="2" t="s">
        <v>160</v>
      </c>
      <c r="B83" s="2" t="s">
        <v>13</v>
      </c>
      <c r="C83" s="4"/>
      <c r="D83" s="4" t="s">
        <v>26</v>
      </c>
      <c r="E83" s="4" t="s">
        <v>125</v>
      </c>
      <c r="F83" s="16">
        <v>85</v>
      </c>
      <c r="G83" s="5">
        <v>11.05</v>
      </c>
    </row>
    <row r="84" spans="1:7" x14ac:dyDescent="0.25">
      <c r="A84" s="2" t="s">
        <v>160</v>
      </c>
      <c r="B84" s="2" t="s">
        <v>13</v>
      </c>
      <c r="C84" s="4"/>
      <c r="D84" s="4" t="s">
        <v>30</v>
      </c>
      <c r="E84" s="4" t="s">
        <v>126</v>
      </c>
      <c r="F84" s="16">
        <v>232</v>
      </c>
      <c r="G84" s="5">
        <v>30.16</v>
      </c>
    </row>
    <row r="85" spans="1:7" x14ac:dyDescent="0.25">
      <c r="A85" s="2" t="s">
        <v>160</v>
      </c>
      <c r="B85" s="2" t="s">
        <v>13</v>
      </c>
      <c r="C85" s="4"/>
      <c r="D85" s="4" t="s">
        <v>30</v>
      </c>
      <c r="E85" s="4" t="s">
        <v>127</v>
      </c>
      <c r="F85" s="16">
        <v>33</v>
      </c>
      <c r="G85" s="5">
        <v>4.29</v>
      </c>
    </row>
    <row r="86" spans="1:7" x14ac:dyDescent="0.25">
      <c r="A86" s="2" t="s">
        <v>160</v>
      </c>
      <c r="B86" s="2" t="s">
        <v>13</v>
      </c>
      <c r="C86" s="4"/>
      <c r="D86" s="4" t="s">
        <v>30</v>
      </c>
      <c r="E86" s="4" t="s">
        <v>128</v>
      </c>
      <c r="F86" s="16">
        <v>15</v>
      </c>
      <c r="G86" s="5">
        <v>1.95</v>
      </c>
    </row>
    <row r="87" spans="1:7" x14ac:dyDescent="0.25">
      <c r="A87" s="2" t="s">
        <v>160</v>
      </c>
      <c r="B87" s="2" t="s">
        <v>13</v>
      </c>
      <c r="C87" s="4"/>
      <c r="D87" s="4" t="s">
        <v>30</v>
      </c>
      <c r="E87" s="4" t="s">
        <v>49</v>
      </c>
      <c r="F87" s="16">
        <v>15</v>
      </c>
      <c r="G87" s="5">
        <v>1.95</v>
      </c>
    </row>
    <row r="88" spans="1:7" x14ac:dyDescent="0.25">
      <c r="A88" s="2" t="s">
        <v>160</v>
      </c>
      <c r="B88" s="2" t="s">
        <v>168</v>
      </c>
      <c r="C88" s="4"/>
      <c r="D88" s="4" t="s">
        <v>30</v>
      </c>
      <c r="E88" s="4" t="s">
        <v>129</v>
      </c>
      <c r="F88" s="16">
        <v>93</v>
      </c>
      <c r="G88" s="5">
        <v>12.09</v>
      </c>
    </row>
    <row r="89" spans="1:7" x14ac:dyDescent="0.25">
      <c r="A89" s="2" t="s">
        <v>160</v>
      </c>
      <c r="B89" s="2" t="s">
        <v>168</v>
      </c>
      <c r="C89" s="4"/>
      <c r="D89" s="4" t="s">
        <v>31</v>
      </c>
      <c r="E89" s="4" t="s">
        <v>130</v>
      </c>
      <c r="F89" s="16">
        <v>133</v>
      </c>
      <c r="G89" s="5">
        <v>17.29</v>
      </c>
    </row>
    <row r="90" spans="1:7" x14ac:dyDescent="0.25">
      <c r="A90" s="2" t="s">
        <v>160</v>
      </c>
      <c r="B90" s="2" t="s">
        <v>168</v>
      </c>
      <c r="C90" s="4"/>
      <c r="D90" s="4" t="s">
        <v>44</v>
      </c>
      <c r="E90" s="4" t="s">
        <v>131</v>
      </c>
      <c r="F90" s="16">
        <v>75</v>
      </c>
      <c r="G90" s="5">
        <v>9.75</v>
      </c>
    </row>
    <row r="91" spans="1:7" x14ac:dyDescent="0.25">
      <c r="A91" s="2" t="s">
        <v>160</v>
      </c>
      <c r="B91" s="2" t="s">
        <v>168</v>
      </c>
      <c r="C91" s="4"/>
      <c r="D91" s="4" t="s">
        <v>44</v>
      </c>
      <c r="E91" s="4" t="s">
        <v>48</v>
      </c>
      <c r="F91" s="16">
        <v>32</v>
      </c>
      <c r="G91" s="5">
        <v>4.16</v>
      </c>
    </row>
    <row r="92" spans="1:7" x14ac:dyDescent="0.25">
      <c r="A92" s="2" t="s">
        <v>160</v>
      </c>
      <c r="B92" s="2" t="s">
        <v>168</v>
      </c>
      <c r="C92" s="4"/>
      <c r="D92" s="4" t="s">
        <v>44</v>
      </c>
      <c r="E92" s="4" t="s">
        <v>132</v>
      </c>
      <c r="F92" s="16">
        <v>16</v>
      </c>
      <c r="G92" s="5">
        <v>2.08</v>
      </c>
    </row>
    <row r="93" spans="1:7" x14ac:dyDescent="0.25">
      <c r="A93" s="2" t="s">
        <v>160</v>
      </c>
      <c r="B93" s="2" t="s">
        <v>168</v>
      </c>
      <c r="C93" s="4"/>
      <c r="D93" s="4" t="s">
        <v>44</v>
      </c>
      <c r="E93" s="4" t="s">
        <v>14</v>
      </c>
      <c r="F93" s="16">
        <v>26</v>
      </c>
      <c r="G93" s="5">
        <v>3.38</v>
      </c>
    </row>
    <row r="94" spans="1:7" x14ac:dyDescent="0.25">
      <c r="A94" s="2" t="s">
        <v>160</v>
      </c>
      <c r="B94" s="2" t="s">
        <v>168</v>
      </c>
      <c r="C94" s="4"/>
      <c r="D94" s="4" t="s">
        <v>44</v>
      </c>
      <c r="E94" s="4" t="s">
        <v>133</v>
      </c>
      <c r="F94" s="16">
        <v>12</v>
      </c>
      <c r="G94" s="5">
        <v>1.56</v>
      </c>
    </row>
    <row r="95" spans="1:7" x14ac:dyDescent="0.25">
      <c r="A95" s="2" t="s">
        <v>160</v>
      </c>
      <c r="B95" s="2" t="s">
        <v>168</v>
      </c>
      <c r="C95" s="4"/>
      <c r="D95" s="4" t="s">
        <v>44</v>
      </c>
      <c r="E95" s="4" t="s">
        <v>134</v>
      </c>
      <c r="F95" s="16">
        <v>12</v>
      </c>
      <c r="G95" s="5">
        <v>1.56</v>
      </c>
    </row>
    <row r="96" spans="1:7" ht="13" x14ac:dyDescent="0.25">
      <c r="A96" s="3"/>
      <c r="B96" s="6" t="s">
        <v>7</v>
      </c>
      <c r="C96" s="3"/>
      <c r="D96" s="3"/>
      <c r="E96" s="3"/>
      <c r="F96" s="17"/>
      <c r="G96" s="5">
        <v>2948.82</v>
      </c>
    </row>
    <row r="97" spans="1:7" ht="13" x14ac:dyDescent="0.25">
      <c r="A97" s="1" t="s">
        <v>6</v>
      </c>
      <c r="B97" s="1" t="s">
        <v>0</v>
      </c>
      <c r="C97" s="1" t="s">
        <v>1</v>
      </c>
      <c r="D97" s="1" t="s">
        <v>2</v>
      </c>
      <c r="E97" s="1" t="s">
        <v>3</v>
      </c>
      <c r="F97" s="15" t="s">
        <v>4</v>
      </c>
      <c r="G97" s="1" t="s">
        <v>5</v>
      </c>
    </row>
    <row r="98" spans="1:7" x14ac:dyDescent="0.25">
      <c r="A98" s="2" t="s">
        <v>169</v>
      </c>
      <c r="B98" s="2" t="s">
        <v>10</v>
      </c>
      <c r="C98" s="3"/>
      <c r="D98" s="4" t="s">
        <v>16</v>
      </c>
      <c r="E98" s="3"/>
      <c r="F98" s="16">
        <v>1</v>
      </c>
      <c r="G98" s="5">
        <v>915</v>
      </c>
    </row>
    <row r="99" spans="1:7" x14ac:dyDescent="0.25">
      <c r="A99" s="2" t="s">
        <v>169</v>
      </c>
      <c r="B99" s="2" t="s">
        <v>11</v>
      </c>
      <c r="C99" s="3"/>
      <c r="D99" s="4" t="s">
        <v>16</v>
      </c>
      <c r="E99" s="3"/>
      <c r="F99" s="16">
        <v>1</v>
      </c>
      <c r="G99" s="5">
        <v>1200</v>
      </c>
    </row>
    <row r="100" spans="1:7" x14ac:dyDescent="0.25">
      <c r="A100" s="2" t="s">
        <v>169</v>
      </c>
      <c r="B100" s="2" t="s">
        <v>161</v>
      </c>
      <c r="C100" s="4"/>
      <c r="D100" s="4" t="s">
        <v>27</v>
      </c>
      <c r="E100" s="4" t="s">
        <v>135</v>
      </c>
      <c r="F100" s="16">
        <v>14</v>
      </c>
      <c r="G100" s="5">
        <v>30.66</v>
      </c>
    </row>
    <row r="101" spans="1:7" x14ac:dyDescent="0.25">
      <c r="A101" s="2" t="s">
        <v>169</v>
      </c>
      <c r="B101" s="2" t="s">
        <v>161</v>
      </c>
      <c r="C101" s="4"/>
      <c r="D101" s="4" t="s">
        <v>27</v>
      </c>
      <c r="E101" s="4" t="s">
        <v>136</v>
      </c>
      <c r="F101" s="16">
        <v>14</v>
      </c>
      <c r="G101" s="5">
        <v>30.66</v>
      </c>
    </row>
    <row r="102" spans="1:7" x14ac:dyDescent="0.25">
      <c r="A102" s="2" t="s">
        <v>169</v>
      </c>
      <c r="B102" s="2" t="s">
        <v>163</v>
      </c>
      <c r="C102" s="4"/>
      <c r="D102" s="4" t="s">
        <v>27</v>
      </c>
      <c r="E102" s="4" t="s">
        <v>137</v>
      </c>
      <c r="F102" s="16">
        <v>60</v>
      </c>
      <c r="G102" s="5">
        <v>7.8</v>
      </c>
    </row>
    <row r="103" spans="1:7" x14ac:dyDescent="0.25">
      <c r="A103" s="2" t="s">
        <v>169</v>
      </c>
      <c r="B103" s="2" t="s">
        <v>161</v>
      </c>
      <c r="C103" s="4"/>
      <c r="D103" s="4" t="s">
        <v>27</v>
      </c>
      <c r="E103" s="4" t="s">
        <v>15</v>
      </c>
      <c r="F103" s="16">
        <v>292</v>
      </c>
      <c r="G103" s="5">
        <v>639.48</v>
      </c>
    </row>
    <row r="104" spans="1:7" x14ac:dyDescent="0.25">
      <c r="A104" s="2" t="s">
        <v>169</v>
      </c>
      <c r="B104" s="2" t="s">
        <v>164</v>
      </c>
      <c r="C104" s="4"/>
      <c r="D104" s="4" t="s">
        <v>19</v>
      </c>
      <c r="E104" s="4" t="s">
        <v>138</v>
      </c>
      <c r="F104" s="16">
        <v>37</v>
      </c>
      <c r="G104" s="5">
        <v>17.02</v>
      </c>
    </row>
    <row r="105" spans="1:7" x14ac:dyDescent="0.25">
      <c r="A105" s="2" t="s">
        <v>169</v>
      </c>
      <c r="B105" s="2" t="s">
        <v>166</v>
      </c>
      <c r="C105" s="4"/>
      <c r="D105" s="4" t="s">
        <v>19</v>
      </c>
      <c r="E105" s="4" t="s">
        <v>139</v>
      </c>
      <c r="F105" s="16">
        <v>63</v>
      </c>
      <c r="G105" s="5">
        <v>8.19</v>
      </c>
    </row>
    <row r="106" spans="1:7" x14ac:dyDescent="0.25">
      <c r="A106" s="2" t="s">
        <v>169</v>
      </c>
      <c r="B106" s="2" t="s">
        <v>165</v>
      </c>
      <c r="C106" s="4"/>
      <c r="D106" s="4" t="s">
        <v>19</v>
      </c>
      <c r="E106" s="4" t="s">
        <v>140</v>
      </c>
      <c r="F106" s="16">
        <v>117</v>
      </c>
      <c r="G106" s="5">
        <v>53.82</v>
      </c>
    </row>
    <row r="107" spans="1:7" x14ac:dyDescent="0.25">
      <c r="A107" s="2" t="s">
        <v>169</v>
      </c>
      <c r="B107" s="2" t="s">
        <v>12</v>
      </c>
      <c r="C107" s="4"/>
      <c r="D107" s="4" t="s">
        <v>20</v>
      </c>
      <c r="E107" s="4" t="s">
        <v>141</v>
      </c>
      <c r="F107" s="16">
        <v>44</v>
      </c>
      <c r="G107" s="5">
        <v>5.72</v>
      </c>
    </row>
    <row r="108" spans="1:7" x14ac:dyDescent="0.25">
      <c r="A108" s="2" t="s">
        <v>169</v>
      </c>
      <c r="B108" s="2" t="s">
        <v>168</v>
      </c>
      <c r="C108" s="4"/>
      <c r="D108" s="4" t="s">
        <v>32</v>
      </c>
      <c r="E108" s="4" t="s">
        <v>142</v>
      </c>
      <c r="F108" s="16">
        <v>14</v>
      </c>
      <c r="G108" s="5">
        <v>30.66</v>
      </c>
    </row>
    <row r="109" spans="1:7" x14ac:dyDescent="0.25">
      <c r="A109" s="2" t="s">
        <v>169</v>
      </c>
      <c r="B109" s="2" t="s">
        <v>164</v>
      </c>
      <c r="C109" s="4"/>
      <c r="D109" s="4" t="s">
        <v>32</v>
      </c>
      <c r="E109" s="4" t="s">
        <v>143</v>
      </c>
      <c r="F109" s="16">
        <v>8</v>
      </c>
      <c r="G109" s="5">
        <v>17.52</v>
      </c>
    </row>
    <row r="110" spans="1:7" x14ac:dyDescent="0.25">
      <c r="A110" s="2" t="s">
        <v>169</v>
      </c>
      <c r="B110" s="2" t="s">
        <v>168</v>
      </c>
      <c r="C110" s="4"/>
      <c r="D110" s="4" t="s">
        <v>32</v>
      </c>
      <c r="E110" s="4" t="s">
        <v>144</v>
      </c>
      <c r="F110" s="16">
        <v>9</v>
      </c>
      <c r="G110" s="5">
        <v>19.71</v>
      </c>
    </row>
    <row r="111" spans="1:7" x14ac:dyDescent="0.25">
      <c r="A111" s="2" t="s">
        <v>169</v>
      </c>
      <c r="B111" s="2" t="s">
        <v>162</v>
      </c>
      <c r="C111" s="4"/>
      <c r="D111" s="4" t="s">
        <v>24</v>
      </c>
      <c r="E111" s="4" t="s">
        <v>145</v>
      </c>
      <c r="F111" s="16">
        <v>111</v>
      </c>
      <c r="G111" s="5">
        <v>14.43</v>
      </c>
    </row>
    <row r="112" spans="1:7" x14ac:dyDescent="0.25">
      <c r="A112" s="2" t="s">
        <v>169</v>
      </c>
      <c r="B112" s="2" t="s">
        <v>13</v>
      </c>
      <c r="C112" s="4"/>
      <c r="D112" s="4" t="s">
        <v>24</v>
      </c>
      <c r="E112" s="4" t="s">
        <v>146</v>
      </c>
      <c r="F112" s="16">
        <v>69</v>
      </c>
      <c r="G112" s="5">
        <v>8.9700000000000006</v>
      </c>
    </row>
    <row r="113" spans="1:7" x14ac:dyDescent="0.25">
      <c r="A113" s="2" t="s">
        <v>169</v>
      </c>
      <c r="B113" s="2" t="s">
        <v>12</v>
      </c>
      <c r="C113" s="4"/>
      <c r="D113" s="4" t="s">
        <v>24</v>
      </c>
      <c r="E113" s="4" t="s">
        <v>147</v>
      </c>
      <c r="F113" s="16">
        <v>79</v>
      </c>
      <c r="G113" s="5">
        <v>10.27</v>
      </c>
    </row>
    <row r="114" spans="1:7" ht="13" x14ac:dyDescent="0.25">
      <c r="A114" s="3"/>
      <c r="B114" s="6" t="s">
        <v>7</v>
      </c>
      <c r="C114" s="3"/>
      <c r="D114" s="3"/>
      <c r="E114" s="3"/>
      <c r="F114" s="17"/>
      <c r="G114" s="5">
        <v>3009.91</v>
      </c>
    </row>
    <row r="115" spans="1:7" ht="13" x14ac:dyDescent="0.25">
      <c r="A115" s="1" t="s">
        <v>6</v>
      </c>
      <c r="B115" s="1" t="s">
        <v>0</v>
      </c>
      <c r="C115" s="1" t="s">
        <v>1</v>
      </c>
      <c r="D115" s="1" t="s">
        <v>2</v>
      </c>
      <c r="E115" s="1" t="s">
        <v>3</v>
      </c>
      <c r="F115" s="15" t="s">
        <v>4</v>
      </c>
      <c r="G115" s="1" t="s">
        <v>5</v>
      </c>
    </row>
    <row r="116" spans="1:7" x14ac:dyDescent="0.25">
      <c r="A116" s="2" t="s">
        <v>170</v>
      </c>
      <c r="B116" s="2" t="s">
        <v>10</v>
      </c>
      <c r="C116" s="3"/>
      <c r="D116" s="4" t="s">
        <v>16</v>
      </c>
      <c r="E116" s="3"/>
      <c r="F116" s="16">
        <v>1</v>
      </c>
      <c r="G116" s="5">
        <v>915</v>
      </c>
    </row>
    <row r="117" spans="1:7" x14ac:dyDescent="0.25">
      <c r="A117" s="2" t="s">
        <v>170</v>
      </c>
      <c r="B117" s="2" t="s">
        <v>11</v>
      </c>
      <c r="C117" s="3"/>
      <c r="D117" s="4" t="s">
        <v>16</v>
      </c>
      <c r="E117" s="3"/>
      <c r="F117" s="16">
        <v>1</v>
      </c>
      <c r="G117" s="5">
        <v>1200</v>
      </c>
    </row>
    <row r="118" spans="1:7" x14ac:dyDescent="0.25">
      <c r="A118" s="2" t="s">
        <v>170</v>
      </c>
      <c r="B118" s="2" t="s">
        <v>164</v>
      </c>
      <c r="C118" s="4"/>
      <c r="D118" s="4" t="s">
        <v>22</v>
      </c>
      <c r="E118" s="4" t="s">
        <v>148</v>
      </c>
      <c r="F118" s="16">
        <v>39</v>
      </c>
      <c r="G118" s="5">
        <v>17.940000000000001</v>
      </c>
    </row>
    <row r="119" spans="1:7" ht="13" x14ac:dyDescent="0.25">
      <c r="A119" s="3"/>
      <c r="B119" s="6" t="s">
        <v>7</v>
      </c>
      <c r="C119" s="3"/>
      <c r="D119" s="3"/>
      <c r="E119" s="3"/>
      <c r="F119" s="17"/>
      <c r="G119" s="5">
        <v>2132.94</v>
      </c>
    </row>
    <row r="120" spans="1:7" ht="13" x14ac:dyDescent="0.25">
      <c r="A120" s="19" t="s">
        <v>8</v>
      </c>
      <c r="B120" s="20"/>
      <c r="C120" s="20"/>
      <c r="D120" s="20"/>
      <c r="E120" s="20"/>
      <c r="F120" s="21"/>
      <c r="G120" s="7"/>
    </row>
    <row r="121" spans="1:7" ht="13" x14ac:dyDescent="0.25">
      <c r="A121" s="19" t="s">
        <v>9</v>
      </c>
      <c r="B121" s="20"/>
      <c r="C121" s="20"/>
      <c r="D121" s="20"/>
      <c r="E121" s="20"/>
      <c r="F121" s="21"/>
      <c r="G121" s="7"/>
    </row>
  </sheetData>
  <mergeCells count="5">
    <mergeCell ref="A120:F120"/>
    <mergeCell ref="A121:F121"/>
    <mergeCell ref="L1:M1"/>
    <mergeCell ref="J1:K1"/>
    <mergeCell ref="N1:O1"/>
  </mergeCells>
  <pageMargins left="0.5" right="0.5" top="0.5" bottom="0.5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="50" zoomScaleNormal="50" workbookViewId="0">
      <selection activeCell="L6" sqref="L6"/>
    </sheetView>
  </sheetViews>
  <sheetFormatPr defaultColWidth="41.26953125" defaultRowHeight="21" x14ac:dyDescent="0.5"/>
  <cols>
    <col min="1" max="1" width="39.81640625" style="8" customWidth="1"/>
    <col min="2" max="2" width="44" style="9" bestFit="1" customWidth="1"/>
    <col min="3" max="3" width="30.36328125" style="10" customWidth="1"/>
    <col min="4" max="4" width="19" style="9" customWidth="1"/>
    <col min="5" max="5" width="23.7265625" style="9" bestFit="1" customWidth="1"/>
    <col min="6" max="6" width="16.1796875" style="9" customWidth="1"/>
    <col min="7" max="7" width="14.1796875" style="9" customWidth="1"/>
    <col min="8" max="8" width="25.453125" style="9" bestFit="1" customWidth="1"/>
    <col min="9" max="9" width="18.7265625" style="9" hidden="1" customWidth="1"/>
    <col min="10" max="10" width="18.54296875" style="9" hidden="1" customWidth="1"/>
    <col min="11" max="11" width="18.7265625" style="8" bestFit="1" customWidth="1"/>
    <col min="12" max="12" width="12.54296875" style="8" bestFit="1" customWidth="1"/>
    <col min="13" max="13" width="18.7265625" style="8" bestFit="1" customWidth="1"/>
    <col min="14" max="14" width="12.54296875" style="8" bestFit="1" customWidth="1"/>
    <col min="15" max="15" width="18.7265625" style="8" bestFit="1" customWidth="1"/>
    <col min="16" max="16" width="13.26953125" style="8" bestFit="1" customWidth="1"/>
    <col min="17" max="17" width="26.81640625" style="9" bestFit="1" customWidth="1"/>
    <col min="18" max="16384" width="41.26953125" style="9"/>
  </cols>
  <sheetData>
    <row r="1" spans="1:17" ht="21.5" thickBot="1" x14ac:dyDescent="0.55000000000000004"/>
    <row r="2" spans="1:17" ht="21.5" thickBot="1" x14ac:dyDescent="0.55000000000000004">
      <c r="I2" s="29" t="s">
        <v>171</v>
      </c>
      <c r="J2" s="30"/>
      <c r="K2" s="29" t="s">
        <v>164</v>
      </c>
      <c r="L2" s="30"/>
      <c r="M2" s="29" t="s">
        <v>149</v>
      </c>
      <c r="N2" s="45"/>
      <c r="O2" s="49" t="s">
        <v>150</v>
      </c>
      <c r="P2" s="49"/>
    </row>
    <row r="3" spans="1:17" x14ac:dyDescent="0.35">
      <c r="A3" s="50" t="s">
        <v>151</v>
      </c>
      <c r="B3" s="50" t="s">
        <v>152</v>
      </c>
      <c r="C3" s="51" t="s">
        <v>6</v>
      </c>
      <c r="D3" s="32" t="s">
        <v>153</v>
      </c>
      <c r="E3" s="33" t="s">
        <v>154</v>
      </c>
      <c r="F3" s="31" t="s">
        <v>155</v>
      </c>
      <c r="G3" s="31" t="s">
        <v>156</v>
      </c>
      <c r="H3" s="34" t="s">
        <v>157</v>
      </c>
      <c r="I3" s="35" t="s">
        <v>158</v>
      </c>
      <c r="J3" s="35" t="s">
        <v>159</v>
      </c>
      <c r="K3" s="36" t="s">
        <v>158</v>
      </c>
      <c r="L3" s="35" t="s">
        <v>5</v>
      </c>
      <c r="M3" s="35" t="s">
        <v>158</v>
      </c>
      <c r="N3" s="46" t="s">
        <v>5</v>
      </c>
      <c r="O3" s="50" t="s">
        <v>158</v>
      </c>
      <c r="P3" s="50" t="s">
        <v>5</v>
      </c>
      <c r="Q3" s="37"/>
    </row>
    <row r="4" spans="1:17" x14ac:dyDescent="0.35">
      <c r="A4" s="38"/>
      <c r="B4" s="39"/>
      <c r="C4" s="40">
        <v>79131120000</v>
      </c>
      <c r="D4" s="38"/>
      <c r="E4" s="38">
        <f t="shared" ref="E4:E6" si="0">F4-H4</f>
        <v>51.349999999999909</v>
      </c>
      <c r="F4" s="38">
        <f t="shared" ref="F4:F6" si="1">H4+J4+L4+N4+P4</f>
        <v>2166.35</v>
      </c>
      <c r="G4" s="41">
        <f t="shared" ref="G4:G6" si="2">I4+K4+M4+O4</f>
        <v>395</v>
      </c>
      <c r="H4" s="38">
        <v>2115</v>
      </c>
      <c r="I4" s="41"/>
      <c r="J4" s="12"/>
      <c r="K4" s="13">
        <f>Биллинг!J3</f>
        <v>395</v>
      </c>
      <c r="L4" s="13">
        <f>Биллинг!K3</f>
        <v>51.35</v>
      </c>
      <c r="M4" s="13"/>
      <c r="N4" s="48"/>
      <c r="O4" s="11"/>
      <c r="P4" s="11"/>
      <c r="Q4" s="42"/>
    </row>
    <row r="5" spans="1:17" x14ac:dyDescent="0.35">
      <c r="A5" s="38"/>
      <c r="B5" s="38"/>
      <c r="C5" s="40">
        <v>79131120001</v>
      </c>
      <c r="D5" s="38"/>
      <c r="E5" s="38">
        <f t="shared" si="0"/>
        <v>34.539999999999964</v>
      </c>
      <c r="F5" s="38">
        <f t="shared" si="1"/>
        <v>2149.54</v>
      </c>
      <c r="G5" s="38">
        <f t="shared" si="2"/>
        <v>45</v>
      </c>
      <c r="H5" s="38">
        <v>2115</v>
      </c>
      <c r="I5" s="41"/>
      <c r="J5" s="12"/>
      <c r="K5" s="13">
        <f>Биллинг!J4</f>
        <v>45</v>
      </c>
      <c r="L5" s="13">
        <f>Биллинг!K4</f>
        <v>34.54</v>
      </c>
      <c r="M5" s="11"/>
      <c r="N5" s="47"/>
      <c r="O5" s="11"/>
      <c r="P5" s="11"/>
      <c r="Q5" s="42"/>
    </row>
    <row r="6" spans="1:17" ht="15" customHeight="1" x14ac:dyDescent="0.35">
      <c r="A6" s="38"/>
      <c r="B6" s="38"/>
      <c r="C6" s="40">
        <v>79131120002</v>
      </c>
      <c r="D6" s="38"/>
      <c r="E6" s="38">
        <f t="shared" si="0"/>
        <v>17.940000000000055</v>
      </c>
      <c r="F6" s="38">
        <f t="shared" si="1"/>
        <v>2132.94</v>
      </c>
      <c r="G6" s="38">
        <f t="shared" si="2"/>
        <v>39</v>
      </c>
      <c r="H6" s="38">
        <v>2115</v>
      </c>
      <c r="I6" s="41"/>
      <c r="J6" s="12"/>
      <c r="K6" s="13">
        <f>Биллинг!J5</f>
        <v>39</v>
      </c>
      <c r="L6" s="13">
        <f>Биллинг!K5</f>
        <v>17.940000000000001</v>
      </c>
      <c r="M6" s="11"/>
      <c r="N6" s="47"/>
      <c r="O6" s="12"/>
      <c r="P6" s="12"/>
      <c r="Q6" s="42"/>
    </row>
    <row r="7" spans="1:17" x14ac:dyDescent="0.5">
      <c r="I7" s="14"/>
    </row>
    <row r="8" spans="1:17" x14ac:dyDescent="0.5">
      <c r="I8" s="14"/>
    </row>
    <row r="9" spans="1:17" x14ac:dyDescent="0.5">
      <c r="I9" s="14"/>
    </row>
    <row r="10" spans="1:17" x14ac:dyDescent="0.5">
      <c r="I10" s="14"/>
    </row>
    <row r="11" spans="1:17" x14ac:dyDescent="0.5">
      <c r="I11" s="14"/>
    </row>
    <row r="12" spans="1:17" x14ac:dyDescent="0.5">
      <c r="I12" s="14"/>
    </row>
  </sheetData>
  <mergeCells count="4">
    <mergeCell ref="K2:L2"/>
    <mergeCell ref="I2:J2"/>
    <mergeCell ref="M2:N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Биллинг</vt:lpstr>
      <vt:lpstr>Расшифровка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Рымгуль Кабжанова (ТТК)</dc:creator>
  <cp:lastModifiedBy>superuser</cp:lastModifiedBy>
  <dcterms:created xsi:type="dcterms:W3CDTF">2023-09-02T10:02:36Z</dcterms:created>
  <dcterms:modified xsi:type="dcterms:W3CDTF">2024-01-21T12:34:19Z</dcterms:modified>
</cp:coreProperties>
</file>