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1.xml" ContentType="application/vnd.openxmlformats-officedocument.spreadsheetml.comments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90" windowHeight="7650" tabRatio="735" activeTab="3"/>
  </bookViews>
  <sheets>
    <sheet name="График" sheetId="11" r:id="rId1"/>
    <sheet name="Справочники" sheetId="6" r:id="rId2"/>
    <sheet name="Отъезд-Приезд" sheetId="5" r:id="rId3"/>
    <sheet name="Итог_Отъезд-Приезд" sheetId="7" r:id="rId4"/>
  </sheets>
  <externalReferences>
    <externalReference r:id="rId5"/>
  </externalReferences>
  <definedNames>
    <definedName name="_xlnm._FilterDatabase" localSheetId="0" hidden="1">График!$A$1:$AG$101</definedName>
    <definedName name="_xlnm._FilterDatabase" localSheetId="2" hidden="1">'Отъезд-Приезд'!#REF!</definedName>
    <definedName name="Name">[1]Лист1!$A:$A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7" l="1" a="1"/>
  <c r="L4" i="7" s="1"/>
  <c r="K4" i="7" s="1"/>
  <c r="L5" i="7" a="1"/>
  <c r="L5" i="7" s="1"/>
  <c r="K5" i="7" s="1"/>
  <c r="L6" i="7" a="1"/>
  <c r="L6" i="7" s="1"/>
  <c r="K6" i="7" s="1"/>
  <c r="L7" i="7" a="1"/>
  <c r="L7" i="7" s="1"/>
  <c r="K7" i="7" s="1"/>
  <c r="L8" i="7" a="1"/>
  <c r="L8" i="7" s="1"/>
  <c r="K8" i="7" s="1"/>
  <c r="L9" i="7" a="1"/>
  <c r="L9" i="7" s="1"/>
  <c r="K9" i="7" s="1"/>
  <c r="L10" i="7" a="1"/>
  <c r="L10" i="7" s="1"/>
  <c r="K10" i="7" s="1"/>
  <c r="L11" i="7" a="1"/>
  <c r="L11" i="7"/>
  <c r="K11" i="7" s="1"/>
  <c r="L12" i="7" a="1"/>
  <c r="L12" i="7" s="1"/>
  <c r="K12" i="7" s="1"/>
  <c r="L13" i="7" a="1"/>
  <c r="L13" i="7" s="1"/>
  <c r="K13" i="7" s="1"/>
  <c r="L14" i="7" a="1"/>
  <c r="L14" i="7" s="1"/>
  <c r="K14" i="7" s="1"/>
  <c r="L15" i="7" a="1"/>
  <c r="L15" i="7" s="1"/>
  <c r="K15" i="7" s="1"/>
  <c r="L16" i="7" a="1"/>
  <c r="L16" i="7" s="1"/>
  <c r="K16" i="7" s="1"/>
  <c r="L17" i="7" a="1"/>
  <c r="L17" i="7" s="1"/>
  <c r="K17" i="7" s="1"/>
  <c r="L18" i="7" a="1"/>
  <c r="L18" i="7" s="1"/>
  <c r="K18" i="7" s="1"/>
  <c r="L19" i="7" a="1"/>
  <c r="L19" i="7" s="1"/>
  <c r="K19" i="7" s="1"/>
  <c r="L20" i="7" a="1"/>
  <c r="L20" i="7" s="1"/>
  <c r="K20" i="7" s="1"/>
  <c r="L21" i="7" a="1"/>
  <c r="L21" i="7" s="1"/>
  <c r="K21" i="7" s="1"/>
  <c r="L22" i="7" a="1"/>
  <c r="L22" i="7" s="1"/>
  <c r="K22" i="7" s="1"/>
  <c r="L23" i="7" a="1"/>
  <c r="L23" i="7" s="1"/>
  <c r="K23" i="7" s="1"/>
  <c r="L24" i="7" a="1"/>
  <c r="L24" i="7" s="1"/>
  <c r="K24" i="7" s="1"/>
  <c r="L25" i="7" a="1"/>
  <c r="L25" i="7" s="1"/>
  <c r="K25" i="7" s="1"/>
  <c r="L26" i="7" a="1"/>
  <c r="L26" i="7" s="1"/>
  <c r="K26" i="7" s="1"/>
  <c r="L27" i="7" a="1"/>
  <c r="L27" i="7" s="1"/>
  <c r="K27" i="7" s="1"/>
  <c r="L28" i="7" a="1"/>
  <c r="L28" i="7" s="1"/>
  <c r="K28" i="7" s="1"/>
  <c r="L29" i="7" a="1"/>
  <c r="L29" i="7" s="1"/>
  <c r="K29" i="7" s="1"/>
  <c r="L30" i="7" a="1"/>
  <c r="L30" i="7" s="1"/>
  <c r="K30" i="7" s="1"/>
  <c r="L31" i="7" a="1"/>
  <c r="L31" i="7" s="1"/>
  <c r="K31" i="7" s="1"/>
  <c r="L32" i="7" a="1"/>
  <c r="L32" i="7" s="1"/>
  <c r="K32" i="7" s="1"/>
  <c r="L33" i="7" a="1"/>
  <c r="L33" i="7" s="1"/>
  <c r="K33" i="7" s="1"/>
  <c r="L34" i="7" a="1"/>
  <c r="L34" i="7" s="1"/>
  <c r="K34" i="7" s="1"/>
  <c r="L35" i="7" a="1"/>
  <c r="L35" i="7" s="1"/>
  <c r="K35" i="7" s="1"/>
  <c r="L36" i="7" a="1"/>
  <c r="L36" i="7" s="1"/>
  <c r="K36" i="7" s="1"/>
  <c r="L37" i="7" a="1"/>
  <c r="L37" i="7" s="1"/>
  <c r="K37" i="7" s="1"/>
  <c r="L38" i="7" a="1"/>
  <c r="L38" i="7" s="1"/>
  <c r="K38" i="7" s="1"/>
  <c r="L39" i="7" a="1"/>
  <c r="L39" i="7" s="1"/>
  <c r="K39" i="7" s="1"/>
  <c r="L40" i="7" a="1"/>
  <c r="L40" i="7" s="1"/>
  <c r="K40" i="7" s="1"/>
  <c r="L41" i="7" a="1"/>
  <c r="L41" i="7" s="1"/>
  <c r="K41" i="7" s="1"/>
  <c r="L42" i="7" a="1"/>
  <c r="L42" i="7" s="1"/>
  <c r="K42" i="7" s="1"/>
  <c r="L43" i="7" a="1"/>
  <c r="L43" i="7" s="1"/>
  <c r="K43" i="7" s="1"/>
  <c r="L44" i="7" a="1"/>
  <c r="L44" i="7" s="1"/>
  <c r="K44" i="7" s="1"/>
  <c r="L45" i="7" a="1"/>
  <c r="L45" i="7" s="1"/>
  <c r="K45" i="7" s="1"/>
  <c r="L46" i="7" a="1"/>
  <c r="L46" i="7" s="1"/>
  <c r="K46" i="7" s="1"/>
  <c r="L47" i="7" a="1"/>
  <c r="L47" i="7" s="1"/>
  <c r="K47" i="7" s="1"/>
  <c r="L48" i="7" a="1"/>
  <c r="L48" i="7" s="1"/>
  <c r="K48" i="7" s="1"/>
  <c r="L49" i="7" a="1"/>
  <c r="L49" i="7" s="1"/>
  <c r="K49" i="7" s="1"/>
  <c r="L50" i="7" a="1"/>
  <c r="L50" i="7" s="1"/>
  <c r="K50" i="7" s="1"/>
  <c r="L51" i="7" a="1"/>
  <c r="L51" i="7" s="1"/>
  <c r="K51" i="7" s="1"/>
  <c r="L52" i="7" a="1"/>
  <c r="L52" i="7" s="1"/>
  <c r="K52" i="7" s="1"/>
  <c r="L53" i="7" a="1"/>
  <c r="L53" i="7" s="1"/>
  <c r="K53" i="7" s="1"/>
  <c r="L54" i="7" a="1"/>
  <c r="L54" i="7" s="1"/>
  <c r="K54" i="7" s="1"/>
  <c r="L55" i="7" a="1"/>
  <c r="L55" i="7" s="1"/>
  <c r="K55" i="7" s="1"/>
  <c r="L56" i="7" a="1"/>
  <c r="L56" i="7" s="1"/>
  <c r="K56" i="7" s="1"/>
  <c r="L57" i="7" a="1"/>
  <c r="L57" i="7" s="1"/>
  <c r="K57" i="7" s="1"/>
  <c r="L58" i="7" a="1"/>
  <c r="L58" i="7" s="1"/>
  <c r="K58" i="7" s="1"/>
  <c r="L59" i="7" a="1"/>
  <c r="L59" i="7" s="1"/>
  <c r="K59" i="7" s="1"/>
  <c r="L60" i="7" a="1"/>
  <c r="L60" i="7" s="1"/>
  <c r="K60" i="7" s="1"/>
  <c r="L61" i="7" a="1"/>
  <c r="L61" i="7" s="1"/>
  <c r="K61" i="7" s="1"/>
  <c r="L62" i="7" a="1"/>
  <c r="L62" i="7" s="1"/>
  <c r="K62" i="7" s="1"/>
  <c r="L63" i="7" a="1"/>
  <c r="L63" i="7" s="1"/>
  <c r="K63" i="7" s="1"/>
  <c r="L64" i="7" a="1"/>
  <c r="L64" i="7" s="1"/>
  <c r="K64" i="7" s="1"/>
  <c r="L65" i="7" a="1"/>
  <c r="L65" i="7" s="1"/>
  <c r="K65" i="7" s="1"/>
  <c r="L66" i="7" a="1"/>
  <c r="L66" i="7" s="1"/>
  <c r="K66" i="7" s="1"/>
  <c r="L67" i="7" a="1"/>
  <c r="L67" i="7" s="1"/>
  <c r="K67" i="7" s="1"/>
  <c r="L68" i="7" a="1"/>
  <c r="L68" i="7" s="1"/>
  <c r="K68" i="7" s="1"/>
  <c r="L69" i="7" a="1"/>
  <c r="L69" i="7" s="1"/>
  <c r="K69" i="7" s="1"/>
  <c r="L70" i="7" a="1"/>
  <c r="L70" i="7" s="1"/>
  <c r="K70" i="7" s="1"/>
  <c r="L71" i="7" a="1"/>
  <c r="L71" i="7" s="1"/>
  <c r="K71" i="7" s="1"/>
  <c r="L72" i="7" a="1"/>
  <c r="L72" i="7" s="1"/>
  <c r="K72" i="7" s="1"/>
  <c r="L73" i="7" a="1"/>
  <c r="L73" i="7" s="1"/>
  <c r="K73" i="7" s="1"/>
  <c r="L74" i="7" a="1"/>
  <c r="L74" i="7" s="1"/>
  <c r="K74" i="7" s="1"/>
  <c r="L75" i="7" a="1"/>
  <c r="L75" i="7" s="1"/>
  <c r="K75" i="7" s="1"/>
  <c r="L76" i="7" a="1"/>
  <c r="L76" i="7" s="1"/>
  <c r="K76" i="7" s="1"/>
  <c r="L77" i="7" a="1"/>
  <c r="L77" i="7" s="1"/>
  <c r="K77" i="7" s="1"/>
  <c r="L78" i="7" a="1"/>
  <c r="L78" i="7" s="1"/>
  <c r="K78" i="7" s="1"/>
  <c r="L79" i="7" a="1"/>
  <c r="L79" i="7" s="1"/>
  <c r="K79" i="7" s="1"/>
  <c r="L80" i="7" a="1"/>
  <c r="L80" i="7" s="1"/>
  <c r="K80" i="7" s="1"/>
  <c r="L81" i="7" a="1"/>
  <c r="L81" i="7" s="1"/>
  <c r="K81" i="7" s="1"/>
  <c r="L82" i="7" a="1"/>
  <c r="L82" i="7" s="1"/>
  <c r="K82" i="7" s="1"/>
  <c r="L83" i="7" a="1"/>
  <c r="L83" i="7" s="1"/>
  <c r="K83" i="7" s="1"/>
  <c r="L84" i="7" a="1"/>
  <c r="L84" i="7" s="1"/>
  <c r="K84" i="7" s="1"/>
  <c r="L85" i="7" a="1"/>
  <c r="L85" i="7" s="1"/>
  <c r="K85" i="7" s="1"/>
  <c r="L86" i="7" a="1"/>
  <c r="L86" i="7" s="1"/>
  <c r="K86" i="7" s="1"/>
  <c r="L87" i="7" a="1"/>
  <c r="L87" i="7" s="1"/>
  <c r="K87" i="7" s="1"/>
  <c r="L88" i="7" a="1"/>
  <c r="L88" i="7" s="1"/>
  <c r="K88" i="7" s="1"/>
  <c r="L89" i="7" a="1"/>
  <c r="L89" i="7" s="1"/>
  <c r="K89" i="7" s="1"/>
  <c r="L90" i="7" a="1"/>
  <c r="L90" i="7" s="1"/>
  <c r="K90" i="7" s="1"/>
  <c r="L91" i="7" a="1"/>
  <c r="L91" i="7" s="1"/>
  <c r="K91" i="7" s="1"/>
  <c r="L92" i="7" a="1"/>
  <c r="L92" i="7" s="1"/>
  <c r="K92" i="7" s="1"/>
  <c r="L93" i="7" a="1"/>
  <c r="L93" i="7"/>
  <c r="K93" i="7" s="1"/>
  <c r="L94" i="7" a="1"/>
  <c r="L94" i="7" s="1"/>
  <c r="K94" i="7" s="1"/>
  <c r="L95" i="7" a="1"/>
  <c r="L95" i="7" s="1"/>
  <c r="K95" i="7" s="1"/>
  <c r="L96" i="7" a="1"/>
  <c r="L96" i="7" s="1"/>
  <c r="K96" i="7" s="1"/>
  <c r="L97" i="7" a="1"/>
  <c r="L97" i="7" s="1"/>
  <c r="K97" i="7" s="1"/>
  <c r="L98" i="7" a="1"/>
  <c r="L98" i="7" s="1"/>
  <c r="K98" i="7" s="1"/>
  <c r="L99" i="7" a="1"/>
  <c r="L99" i="7" s="1"/>
  <c r="K99" i="7" s="1"/>
  <c r="L100" i="7" a="1"/>
  <c r="L100" i="7" s="1"/>
  <c r="K100" i="7" s="1"/>
  <c r="L101" i="7" a="1"/>
  <c r="L101" i="7" s="1"/>
  <c r="K101" i="7" s="1"/>
  <c r="L102" i="7" a="1"/>
  <c r="L102" i="7" s="1"/>
  <c r="K102" i="7" s="1"/>
  <c r="L103" i="7" a="1"/>
  <c r="L103" i="7" s="1"/>
  <c r="K103" i="7" s="1"/>
  <c r="L104" i="7" a="1"/>
  <c r="L104" i="7" s="1"/>
  <c r="K104" i="7" s="1"/>
  <c r="L105" i="7" a="1"/>
  <c r="L105" i="7" s="1"/>
  <c r="K105" i="7" s="1"/>
  <c r="L106" i="7" a="1"/>
  <c r="L106" i="7" s="1"/>
  <c r="K106" i="7" s="1"/>
  <c r="L107" i="7" a="1"/>
  <c r="L107" i="7" s="1"/>
  <c r="K107" i="7" s="1"/>
  <c r="L108" i="7" a="1"/>
  <c r="L108" i="7" s="1"/>
  <c r="K108" i="7" s="1"/>
  <c r="L109" i="7" a="1"/>
  <c r="L109" i="7" s="1"/>
  <c r="K109" i="7" s="1"/>
  <c r="L110" i="7" a="1"/>
  <c r="L110" i="7" s="1"/>
  <c r="K110" i="7" s="1"/>
  <c r="L111" i="7" a="1"/>
  <c r="L111" i="7" s="1"/>
  <c r="K111" i="7" s="1"/>
  <c r="L112" i="7" a="1"/>
  <c r="L112" i="7" s="1"/>
  <c r="K112" i="7" s="1"/>
  <c r="L113" i="7" a="1"/>
  <c r="L113" i="7" s="1"/>
  <c r="K113" i="7" s="1"/>
  <c r="L114" i="7" a="1"/>
  <c r="L114" i="7" s="1"/>
  <c r="K114" i="7" s="1"/>
  <c r="L115" i="7" a="1"/>
  <c r="L115" i="7" s="1"/>
  <c r="K115" i="7" s="1"/>
  <c r="L116" i="7" a="1"/>
  <c r="L116" i="7" s="1"/>
  <c r="K116" i="7" s="1"/>
  <c r="L117" i="7" a="1"/>
  <c r="L117" i="7" s="1"/>
  <c r="K117" i="7" s="1"/>
  <c r="L118" i="7" a="1"/>
  <c r="L118" i="7" s="1"/>
  <c r="K118" i="7" s="1"/>
  <c r="L119" i="7" a="1"/>
  <c r="L119" i="7" s="1"/>
  <c r="K119" i="7" s="1"/>
  <c r="L120" i="7" a="1"/>
  <c r="L120" i="7" s="1"/>
  <c r="K120" i="7" s="1"/>
  <c r="L121" i="7" a="1"/>
  <c r="L121" i="7" s="1"/>
  <c r="K121" i="7" s="1"/>
  <c r="L122" i="7" a="1"/>
  <c r="L122" i="7" s="1"/>
  <c r="K122" i="7" s="1"/>
  <c r="L123" i="7" a="1"/>
  <c r="L123" i="7" s="1"/>
  <c r="K123" i="7" s="1"/>
  <c r="L124" i="7" a="1"/>
  <c r="L124" i="7" s="1"/>
  <c r="K124" i="7" s="1"/>
  <c r="L125" i="7" a="1"/>
  <c r="L125" i="7"/>
  <c r="K125" i="7" s="1"/>
  <c r="L126" i="7" a="1"/>
  <c r="L126" i="7" s="1"/>
  <c r="K126" i="7" s="1"/>
  <c r="L127" i="7" a="1"/>
  <c r="L127" i="7" s="1"/>
  <c r="K127" i="7" s="1"/>
  <c r="L128" i="7" a="1"/>
  <c r="L128" i="7" s="1"/>
  <c r="K128" i="7" s="1"/>
  <c r="L129" i="7" a="1"/>
  <c r="L129" i="7" s="1"/>
  <c r="K129" i="7" s="1"/>
  <c r="L130" i="7" a="1"/>
  <c r="L130" i="7" s="1"/>
  <c r="K130" i="7" s="1"/>
  <c r="L131" i="7" a="1"/>
  <c r="L131" i="7" s="1"/>
  <c r="K131" i="7" s="1"/>
  <c r="L132" i="7" a="1"/>
  <c r="L132" i="7" s="1"/>
  <c r="K132" i="7" s="1"/>
  <c r="L133" i="7" a="1"/>
  <c r="L133" i="7"/>
  <c r="K133" i="7" s="1"/>
  <c r="L134" i="7" a="1"/>
  <c r="L134" i="7" s="1"/>
  <c r="K134" i="7" s="1"/>
  <c r="L135" i="7" a="1"/>
  <c r="L135" i="7" s="1"/>
  <c r="K135" i="7" s="1"/>
  <c r="L136" i="7" a="1"/>
  <c r="L136" i="7" s="1"/>
  <c r="K136" i="7" s="1"/>
  <c r="L137" i="7" a="1"/>
  <c r="L137" i="7" s="1"/>
  <c r="K137" i="7" s="1"/>
  <c r="L138" i="7" a="1"/>
  <c r="L138" i="7" s="1"/>
  <c r="K138" i="7" s="1"/>
  <c r="L139" i="7" a="1"/>
  <c r="L139" i="7" s="1"/>
  <c r="K139" i="7" s="1"/>
  <c r="L140" i="7" a="1"/>
  <c r="L140" i="7" s="1"/>
  <c r="K140" i="7" s="1"/>
  <c r="L141" i="7" a="1"/>
  <c r="L141" i="7" s="1"/>
  <c r="K141" i="7" s="1"/>
  <c r="L142" i="7" a="1"/>
  <c r="L142" i="7" s="1"/>
  <c r="K142" i="7" s="1"/>
  <c r="L143" i="7" a="1"/>
  <c r="L143" i="7" s="1"/>
  <c r="K143" i="7" s="1"/>
  <c r="L144" i="7" a="1"/>
  <c r="L144" i="7" s="1"/>
  <c r="K144" i="7" s="1"/>
  <c r="L145" i="7" a="1"/>
  <c r="L145" i="7" s="1"/>
  <c r="K145" i="7" s="1"/>
  <c r="L146" i="7" a="1"/>
  <c r="L146" i="7" s="1"/>
  <c r="K146" i="7" s="1"/>
  <c r="L147" i="7" a="1"/>
  <c r="L147" i="7" s="1"/>
  <c r="K147" i="7" s="1"/>
  <c r="L148" i="7" a="1"/>
  <c r="L148" i="7" s="1"/>
  <c r="K148" i="7" s="1"/>
  <c r="L149" i="7" a="1"/>
  <c r="L149" i="7" s="1"/>
  <c r="K149" i="7" s="1"/>
  <c r="L150" i="7" a="1"/>
  <c r="L150" i="7" s="1"/>
  <c r="K150" i="7" s="1"/>
  <c r="L151" i="7" a="1"/>
  <c r="L151" i="7" s="1"/>
  <c r="K151" i="7" s="1"/>
  <c r="L152" i="7" a="1"/>
  <c r="L152" i="7" s="1"/>
  <c r="K152" i="7" s="1"/>
  <c r="L153" i="7" a="1"/>
  <c r="L153" i="7" s="1"/>
  <c r="K153" i="7" s="1"/>
  <c r="L154" i="7" a="1"/>
  <c r="L154" i="7" s="1"/>
  <c r="K154" i="7" s="1"/>
  <c r="L155" i="7" a="1"/>
  <c r="L155" i="7" s="1"/>
  <c r="K155" i="7" s="1"/>
  <c r="L156" i="7" a="1"/>
  <c r="L156" i="7" s="1"/>
  <c r="K156" i="7" s="1"/>
  <c r="L157" i="7" a="1"/>
  <c r="L157" i="7" s="1"/>
  <c r="K157" i="7" s="1"/>
  <c r="L158" i="7" a="1"/>
  <c r="L158" i="7" s="1"/>
  <c r="K158" i="7" s="1"/>
  <c r="L159" i="7" a="1"/>
  <c r="L159" i="7" s="1"/>
  <c r="K159" i="7" s="1"/>
  <c r="L160" i="7" a="1"/>
  <c r="L160" i="7" s="1"/>
  <c r="K160" i="7" s="1"/>
  <c r="L161" i="7" a="1"/>
  <c r="L161" i="7" s="1"/>
  <c r="K161" i="7" s="1"/>
  <c r="L162" i="7" a="1"/>
  <c r="L162" i="7" s="1"/>
  <c r="K162" i="7" s="1"/>
  <c r="L163" i="7" a="1"/>
  <c r="L163" i="7" s="1"/>
  <c r="K163" i="7" s="1"/>
  <c r="L164" i="7" a="1"/>
  <c r="L164" i="7" s="1"/>
  <c r="K164" i="7" s="1"/>
  <c r="L165" i="7" a="1"/>
  <c r="L165" i="7" s="1"/>
  <c r="K165" i="7" s="1"/>
  <c r="L166" i="7" a="1"/>
  <c r="L166" i="7" s="1"/>
  <c r="K166" i="7" s="1"/>
  <c r="L167" i="7" a="1"/>
  <c r="L167" i="7" s="1"/>
  <c r="K167" i="7" s="1"/>
  <c r="L168" i="7" a="1"/>
  <c r="L168" i="7" s="1"/>
  <c r="K168" i="7" s="1"/>
  <c r="L169" i="7" a="1"/>
  <c r="L169" i="7" s="1"/>
  <c r="K169" i="7" s="1"/>
  <c r="L170" i="7" a="1"/>
  <c r="L170" i="7" s="1"/>
  <c r="K170" i="7" s="1"/>
  <c r="L171" i="7" a="1"/>
  <c r="L171" i="7" s="1"/>
  <c r="K171" i="7" s="1"/>
  <c r="L172" i="7" a="1"/>
  <c r="L172" i="7" s="1"/>
  <c r="K172" i="7" s="1"/>
  <c r="L173" i="7" a="1"/>
  <c r="L173" i="7" s="1"/>
  <c r="K173" i="7" s="1"/>
  <c r="L174" i="7" a="1"/>
  <c r="L174" i="7" s="1"/>
  <c r="K174" i="7" s="1"/>
  <c r="L175" i="7" a="1"/>
  <c r="L175" i="7" s="1"/>
  <c r="K175" i="7" s="1"/>
  <c r="L176" i="7" a="1"/>
  <c r="L176" i="7" s="1"/>
  <c r="K176" i="7" s="1"/>
  <c r="L177" i="7" a="1"/>
  <c r="L177" i="7" s="1"/>
  <c r="K177" i="7" s="1"/>
  <c r="L178" i="7" a="1"/>
  <c r="L178" i="7" s="1"/>
  <c r="K178" i="7" s="1"/>
  <c r="L179" i="7" a="1"/>
  <c r="L179" i="7" s="1"/>
  <c r="K179" i="7" s="1"/>
  <c r="L180" i="7" a="1"/>
  <c r="L180" i="7" s="1"/>
  <c r="K180" i="7" s="1"/>
  <c r="L181" i="7" a="1"/>
  <c r="L181" i="7" s="1"/>
  <c r="K181" i="7" s="1"/>
  <c r="L182" i="7" a="1"/>
  <c r="L182" i="7" s="1"/>
  <c r="K182" i="7" s="1"/>
  <c r="L183" i="7" a="1"/>
  <c r="L183" i="7" s="1"/>
  <c r="K183" i="7" s="1"/>
  <c r="L184" i="7" a="1"/>
  <c r="L184" i="7" s="1"/>
  <c r="K184" i="7" s="1"/>
  <c r="L185" i="7" a="1"/>
  <c r="L185" i="7" s="1"/>
  <c r="K185" i="7" s="1"/>
  <c r="L186" i="7" a="1"/>
  <c r="L186" i="7" s="1"/>
  <c r="K186" i="7" s="1"/>
  <c r="L187" i="7" a="1"/>
  <c r="L187" i="7" s="1"/>
  <c r="K187" i="7" s="1"/>
  <c r="L188" i="7" a="1"/>
  <c r="L188" i="7" s="1"/>
  <c r="K188" i="7" s="1"/>
  <c r="L189" i="7" a="1"/>
  <c r="L189" i="7" s="1"/>
  <c r="K189" i="7" s="1"/>
  <c r="L190" i="7" a="1"/>
  <c r="L190" i="7" s="1"/>
  <c r="K190" i="7" s="1"/>
  <c r="L191" i="7" a="1"/>
  <c r="L191" i="7"/>
  <c r="K191" i="7" s="1"/>
  <c r="L192" i="7" a="1"/>
  <c r="L192" i="7" s="1"/>
  <c r="K192" i="7" s="1"/>
  <c r="L193" i="7" a="1"/>
  <c r="L193" i="7" s="1"/>
  <c r="K193" i="7" s="1"/>
  <c r="L194" i="7" a="1"/>
  <c r="L194" i="7" s="1"/>
  <c r="K194" i="7" s="1"/>
  <c r="L195" i="7" a="1"/>
  <c r="L195" i="7" s="1"/>
  <c r="K195" i="7" s="1"/>
  <c r="L196" i="7" a="1"/>
  <c r="L196" i="7" s="1"/>
  <c r="K196" i="7" s="1"/>
  <c r="L197" i="7" a="1"/>
  <c r="L197" i="7" s="1"/>
  <c r="K197" i="7" s="1"/>
  <c r="L198" i="7" a="1"/>
  <c r="L198" i="7" s="1"/>
  <c r="K198" i="7" s="1"/>
  <c r="L199" i="7" a="1"/>
  <c r="L199" i="7" s="1"/>
  <c r="K199" i="7" s="1"/>
  <c r="L200" i="7" a="1"/>
  <c r="L200" i="7" s="1"/>
  <c r="K200" i="7" s="1"/>
  <c r="L201" i="7" a="1"/>
  <c r="L201" i="7" s="1"/>
  <c r="K201" i="7" s="1"/>
  <c r="L202" i="7" a="1"/>
  <c r="L202" i="7" s="1"/>
  <c r="K202" i="7" s="1"/>
  <c r="L203" i="7" a="1"/>
  <c r="L203" i="7" s="1"/>
  <c r="K203" i="7" s="1"/>
  <c r="L204" i="7" a="1"/>
  <c r="L204" i="7" s="1"/>
  <c r="K204" i="7" s="1"/>
  <c r="L205" i="7" a="1"/>
  <c r="L205" i="7" s="1"/>
  <c r="K205" i="7" s="1"/>
  <c r="L206" i="7" a="1"/>
  <c r="L206" i="7" s="1"/>
  <c r="K206" i="7" s="1"/>
  <c r="L207" i="7" a="1"/>
  <c r="L207" i="7" s="1"/>
  <c r="K207" i="7" s="1"/>
  <c r="L208" i="7" a="1"/>
  <c r="L208" i="7" s="1"/>
  <c r="K208" i="7" s="1"/>
  <c r="L209" i="7" a="1"/>
  <c r="L209" i="7" s="1"/>
  <c r="K209" i="7" s="1"/>
  <c r="L210" i="7" a="1"/>
  <c r="L210" i="7" s="1"/>
  <c r="K210" i="7" s="1"/>
  <c r="L211" i="7" a="1"/>
  <c r="L211" i="7" s="1"/>
  <c r="K211" i="7" s="1"/>
  <c r="L212" i="7" a="1"/>
  <c r="L212" i="7" s="1"/>
  <c r="K212" i="7" s="1"/>
  <c r="L213" i="7" a="1"/>
  <c r="L213" i="7" s="1"/>
  <c r="K213" i="7" s="1"/>
  <c r="L214" i="7" a="1"/>
  <c r="L214" i="7" s="1"/>
  <c r="K214" i="7" s="1"/>
  <c r="L215" i="7" a="1"/>
  <c r="L215" i="7" s="1"/>
  <c r="K215" i="7" s="1"/>
  <c r="L216" i="7" a="1"/>
  <c r="L216" i="7" s="1"/>
  <c r="K216" i="7" s="1"/>
  <c r="L217" i="7" a="1"/>
  <c r="L217" i="7" s="1"/>
  <c r="K217" i="7" s="1"/>
  <c r="L218" i="7" a="1"/>
  <c r="L218" i="7" s="1"/>
  <c r="K218" i="7" s="1"/>
  <c r="L219" i="7" a="1"/>
  <c r="L219" i="7" s="1"/>
  <c r="K219" i="7" s="1"/>
  <c r="L220" i="7" a="1"/>
  <c r="L220" i="7" s="1"/>
  <c r="K220" i="7" s="1"/>
  <c r="L221" i="7" a="1"/>
  <c r="L221" i="7" s="1"/>
  <c r="K221" i="7" s="1"/>
  <c r="L222" i="7" a="1"/>
  <c r="L222" i="7" s="1"/>
  <c r="K222" i="7" s="1"/>
  <c r="L223" i="7" a="1"/>
  <c r="L223" i="7" s="1"/>
  <c r="K223" i="7" s="1"/>
  <c r="L224" i="7" a="1"/>
  <c r="L224" i="7" s="1"/>
  <c r="K224" i="7" s="1"/>
  <c r="L225" i="7" a="1"/>
  <c r="L225" i="7" s="1"/>
  <c r="K225" i="7" s="1"/>
  <c r="L226" i="7" a="1"/>
  <c r="L226" i="7" s="1"/>
  <c r="K226" i="7" s="1"/>
  <c r="L227" i="7" a="1"/>
  <c r="L227" i="7" s="1"/>
  <c r="K227" i="7" s="1"/>
  <c r="L228" i="7" a="1"/>
  <c r="L228" i="7" s="1"/>
  <c r="K228" i="7" s="1"/>
  <c r="L229" i="7" a="1"/>
  <c r="L229" i="7" s="1"/>
  <c r="K229" i="7" s="1"/>
  <c r="L230" i="7" a="1"/>
  <c r="L230" i="7" s="1"/>
  <c r="K230" i="7" s="1"/>
  <c r="L231" i="7" a="1"/>
  <c r="L231" i="7" s="1"/>
  <c r="K231" i="7" s="1"/>
  <c r="L232" i="7" a="1"/>
  <c r="L232" i="7" s="1"/>
  <c r="K232" i="7" s="1"/>
  <c r="L233" i="7" a="1"/>
  <c r="L233" i="7" s="1"/>
  <c r="K233" i="7" s="1"/>
  <c r="L234" i="7" a="1"/>
  <c r="L234" i="7" s="1"/>
  <c r="K234" i="7" s="1"/>
  <c r="L235" i="7" a="1"/>
  <c r="L235" i="7"/>
  <c r="K235" i="7" s="1"/>
  <c r="L236" i="7" a="1"/>
  <c r="L236" i="7" s="1"/>
  <c r="K236" i="7" s="1"/>
  <c r="L237" i="7" a="1"/>
  <c r="L237" i="7" s="1"/>
  <c r="K237" i="7" s="1"/>
  <c r="L238" i="7" a="1"/>
  <c r="L238" i="7" s="1"/>
  <c r="K238" i="7" s="1"/>
  <c r="L239" i="7" a="1"/>
  <c r="L239" i="7" s="1"/>
  <c r="K239" i="7" s="1"/>
  <c r="L240" i="7" a="1"/>
  <c r="L240" i="7" s="1"/>
  <c r="K240" i="7" s="1"/>
  <c r="L241" i="7" a="1"/>
  <c r="L241" i="7" s="1"/>
  <c r="K241" i="7" s="1"/>
  <c r="L242" i="7" a="1"/>
  <c r="L242" i="7" s="1"/>
  <c r="K242" i="7" s="1"/>
  <c r="L243" i="7" a="1"/>
  <c r="L243" i="7" s="1"/>
  <c r="K243" i="7" s="1"/>
  <c r="L244" i="7" a="1"/>
  <c r="L244" i="7" s="1"/>
  <c r="K244" i="7" s="1"/>
  <c r="L245" i="7" a="1"/>
  <c r="L245" i="7" s="1"/>
  <c r="K245" i="7" s="1"/>
  <c r="L246" i="7" a="1"/>
  <c r="L246" i="7" s="1"/>
  <c r="K246" i="7" s="1"/>
  <c r="L247" i="7" a="1"/>
  <c r="L247" i="7" s="1"/>
  <c r="K247" i="7" s="1"/>
  <c r="L248" i="7" a="1"/>
  <c r="L248" i="7" s="1"/>
  <c r="K248" i="7" s="1"/>
  <c r="L249" i="7" a="1"/>
  <c r="L249" i="7" s="1"/>
  <c r="K249" i="7" s="1"/>
  <c r="L250" i="7" a="1"/>
  <c r="L250" i="7" s="1"/>
  <c r="K250" i="7" s="1"/>
  <c r="L251" i="7" a="1"/>
  <c r="L251" i="7" s="1"/>
  <c r="K251" i="7" s="1"/>
  <c r="L252" i="7" a="1"/>
  <c r="L252" i="7" s="1"/>
  <c r="K252" i="7" s="1"/>
  <c r="L253" i="7" a="1"/>
  <c r="L253" i="7" s="1"/>
  <c r="K253" i="7" s="1"/>
  <c r="L254" i="7" a="1"/>
  <c r="L254" i="7" s="1"/>
  <c r="K254" i="7" s="1"/>
  <c r="L255" i="7" a="1"/>
  <c r="L255" i="7" s="1"/>
  <c r="K255" i="7" s="1"/>
  <c r="L256" i="7" a="1"/>
  <c r="L256" i="7" s="1"/>
  <c r="K256" i="7" s="1"/>
  <c r="L257" i="7" a="1"/>
  <c r="L257" i="7" s="1"/>
  <c r="K257" i="7" s="1"/>
  <c r="L258" i="7" a="1"/>
  <c r="L258" i="7" s="1"/>
  <c r="K258" i="7" s="1"/>
  <c r="L259" i="7" a="1"/>
  <c r="L259" i="7" s="1"/>
  <c r="K259" i="7" s="1"/>
  <c r="L260" i="7" a="1"/>
  <c r="L260" i="7" s="1"/>
  <c r="K260" i="7" s="1"/>
  <c r="L261" i="7" a="1"/>
  <c r="L261" i="7" s="1"/>
  <c r="K261" i="7" s="1"/>
  <c r="L262" i="7" a="1"/>
  <c r="L262" i="7" s="1"/>
  <c r="K262" i="7" s="1"/>
  <c r="L263" i="7" a="1"/>
  <c r="L263" i="7" s="1"/>
  <c r="K263" i="7" s="1"/>
  <c r="L264" i="7" a="1"/>
  <c r="L264" i="7" s="1"/>
  <c r="K264" i="7" s="1"/>
  <c r="L265" i="7" a="1"/>
  <c r="L265" i="7" s="1"/>
  <c r="K265" i="7" s="1"/>
  <c r="L266" i="7" a="1"/>
  <c r="L266" i="7" s="1"/>
  <c r="K266" i="7" s="1"/>
  <c r="L267" i="7" a="1"/>
  <c r="L267" i="7"/>
  <c r="K267" i="7" s="1"/>
  <c r="L268" i="7" a="1"/>
  <c r="L268" i="7" s="1"/>
  <c r="K268" i="7" s="1"/>
  <c r="L269" i="7" a="1"/>
  <c r="L269" i="7" s="1"/>
  <c r="K269" i="7" s="1"/>
  <c r="L270" i="7" a="1"/>
  <c r="L270" i="7" s="1"/>
  <c r="K270" i="7" s="1"/>
  <c r="L271" i="7" a="1"/>
  <c r="L271" i="7" s="1"/>
  <c r="K271" i="7" s="1"/>
  <c r="L272" i="7" a="1"/>
  <c r="L272" i="7" s="1"/>
  <c r="K272" i="7" s="1"/>
  <c r="L273" i="7" a="1"/>
  <c r="L273" i="7" s="1"/>
  <c r="K273" i="7" s="1"/>
  <c r="L274" i="7" a="1"/>
  <c r="L274" i="7" s="1"/>
  <c r="K274" i="7" s="1"/>
  <c r="L275" i="7" a="1"/>
  <c r="L275" i="7" s="1"/>
  <c r="K275" i="7" s="1"/>
  <c r="L276" i="7" a="1"/>
  <c r="L276" i="7" s="1"/>
  <c r="K276" i="7" s="1"/>
  <c r="L277" i="7" a="1"/>
  <c r="L277" i="7" s="1"/>
  <c r="K277" i="7" s="1"/>
  <c r="L278" i="7" a="1"/>
  <c r="L278" i="7" s="1"/>
  <c r="K278" i="7" s="1"/>
  <c r="L279" i="7" a="1"/>
  <c r="L279" i="7" s="1"/>
  <c r="K279" i="7" s="1"/>
  <c r="L280" i="7" a="1"/>
  <c r="L280" i="7" s="1"/>
  <c r="K280" i="7" s="1"/>
  <c r="L281" i="7" a="1"/>
  <c r="L281" i="7" s="1"/>
  <c r="K281" i="7" s="1"/>
  <c r="L282" i="7" a="1"/>
  <c r="L282" i="7" s="1"/>
  <c r="K282" i="7" s="1"/>
  <c r="L283" i="7" a="1"/>
  <c r="L283" i="7" s="1"/>
  <c r="K283" i="7" s="1"/>
  <c r="L284" i="7" a="1"/>
  <c r="L284" i="7" s="1"/>
  <c r="K284" i="7" s="1"/>
  <c r="L285" i="7" a="1"/>
  <c r="L285" i="7" s="1"/>
  <c r="K285" i="7" s="1"/>
  <c r="L286" i="7" a="1"/>
  <c r="L286" i="7" s="1"/>
  <c r="K286" i="7" s="1"/>
  <c r="L287" i="7" a="1"/>
  <c r="L287" i="7" s="1"/>
  <c r="K287" i="7" s="1"/>
  <c r="L288" i="7" a="1"/>
  <c r="L288" i="7" s="1"/>
  <c r="K288" i="7" s="1"/>
  <c r="L289" i="7" a="1"/>
  <c r="L289" i="7" s="1"/>
  <c r="K289" i="7" s="1"/>
  <c r="L290" i="7" a="1"/>
  <c r="L290" i="7" s="1"/>
  <c r="K290" i="7" s="1"/>
  <c r="L291" i="7" a="1"/>
  <c r="L291" i="7" s="1"/>
  <c r="K291" i="7" s="1"/>
  <c r="L292" i="7" a="1"/>
  <c r="L292" i="7" s="1"/>
  <c r="K292" i="7" s="1"/>
  <c r="L293" i="7" a="1"/>
  <c r="L293" i="7" s="1"/>
  <c r="K293" i="7" s="1"/>
  <c r="L294" i="7" a="1"/>
  <c r="L294" i="7" s="1"/>
  <c r="K294" i="7" s="1"/>
  <c r="L295" i="7" a="1"/>
  <c r="L295" i="7"/>
  <c r="K295" i="7" s="1"/>
  <c r="L296" i="7" a="1"/>
  <c r="L296" i="7" s="1"/>
  <c r="K296" i="7" s="1"/>
  <c r="L297" i="7" a="1"/>
  <c r="L297" i="7" s="1"/>
  <c r="K297" i="7" s="1"/>
  <c r="L298" i="7" a="1"/>
  <c r="L298" i="7" s="1"/>
  <c r="K298" i="7" s="1"/>
  <c r="L299" i="7" a="1"/>
  <c r="L299" i="7" s="1"/>
  <c r="K299" i="7" s="1"/>
  <c r="L300" i="7" a="1"/>
  <c r="L300" i="7" s="1"/>
  <c r="K300" i="7" s="1"/>
  <c r="L301" i="7" a="1"/>
  <c r="L301" i="7" s="1"/>
  <c r="K301" i="7" s="1"/>
  <c r="L302" i="7" a="1"/>
  <c r="L302" i="7" s="1"/>
  <c r="K302" i="7" s="1"/>
  <c r="L303" i="7" a="1"/>
  <c r="L303" i="7" s="1"/>
  <c r="K303" i="7" s="1"/>
  <c r="L304" i="7" a="1"/>
  <c r="L304" i="7" s="1"/>
  <c r="K304" i="7" s="1"/>
  <c r="L305" i="7" a="1"/>
  <c r="L305" i="7" s="1"/>
  <c r="K305" i="7" s="1"/>
  <c r="L306" i="7" a="1"/>
  <c r="L306" i="7" s="1"/>
  <c r="K306" i="7" s="1"/>
  <c r="L307" i="7" a="1"/>
  <c r="L307" i="7" s="1"/>
  <c r="K307" i="7" s="1"/>
  <c r="L308" i="7" a="1"/>
  <c r="L308" i="7" s="1"/>
  <c r="K308" i="7" s="1"/>
  <c r="L309" i="7" a="1"/>
  <c r="L309" i="7" s="1"/>
  <c r="K309" i="7" s="1"/>
  <c r="L310" i="7" a="1"/>
  <c r="L310" i="7" s="1"/>
  <c r="K310" i="7" s="1"/>
  <c r="L311" i="7" a="1"/>
  <c r="L311" i="7" s="1"/>
  <c r="K311" i="7" s="1"/>
  <c r="L312" i="7" a="1"/>
  <c r="L312" i="7" s="1"/>
  <c r="K312" i="7" s="1"/>
  <c r="L313" i="7" a="1"/>
  <c r="L313" i="7" s="1"/>
  <c r="K313" i="7" s="1"/>
  <c r="L314" i="7" a="1"/>
  <c r="L314" i="7" s="1"/>
  <c r="K314" i="7" s="1"/>
  <c r="L315" i="7" a="1"/>
  <c r="L315" i="7"/>
  <c r="K315" i="7" s="1"/>
  <c r="L316" i="7" a="1"/>
  <c r="L316" i="7" s="1"/>
  <c r="K316" i="7" s="1"/>
  <c r="L317" i="7" a="1"/>
  <c r="L317" i="7" s="1"/>
  <c r="K317" i="7" s="1"/>
  <c r="L318" i="7" a="1"/>
  <c r="L318" i="7" s="1"/>
  <c r="K318" i="7" s="1"/>
  <c r="L319" i="7" a="1"/>
  <c r="L319" i="7" s="1"/>
  <c r="K319" i="7" s="1"/>
  <c r="L320" i="7" a="1"/>
  <c r="L320" i="7" s="1"/>
  <c r="K320" i="7" s="1"/>
  <c r="L321" i="7" a="1"/>
  <c r="L321" i="7" s="1"/>
  <c r="K321" i="7" s="1"/>
  <c r="L322" i="7" a="1"/>
  <c r="L322" i="7" s="1"/>
  <c r="K322" i="7" s="1"/>
  <c r="L323" i="7" a="1"/>
  <c r="L323" i="7" s="1"/>
  <c r="K323" i="7" s="1"/>
  <c r="L324" i="7" a="1"/>
  <c r="L324" i="7" s="1"/>
  <c r="K324" i="7" s="1"/>
  <c r="L325" i="7" a="1"/>
  <c r="L325" i="7" s="1"/>
  <c r="K325" i="7" s="1"/>
  <c r="L326" i="7" a="1"/>
  <c r="L326" i="7" s="1"/>
  <c r="K326" i="7" s="1"/>
  <c r="L327" i="7" a="1"/>
  <c r="L327" i="7" s="1"/>
  <c r="K327" i="7" s="1"/>
  <c r="L328" i="7" a="1"/>
  <c r="L328" i="7" s="1"/>
  <c r="K328" i="7" s="1"/>
  <c r="L329" i="7" a="1"/>
  <c r="L329" i="7" s="1"/>
  <c r="K329" i="7" s="1"/>
  <c r="L330" i="7" a="1"/>
  <c r="L330" i="7" s="1"/>
  <c r="K330" i="7" s="1"/>
  <c r="L331" i="7" a="1"/>
  <c r="L331" i="7" s="1"/>
  <c r="K331" i="7" s="1"/>
  <c r="L332" i="7" a="1"/>
  <c r="L332" i="7" s="1"/>
  <c r="K332" i="7" s="1"/>
  <c r="L333" i="7" a="1"/>
  <c r="L333" i="7" s="1"/>
  <c r="K333" i="7" s="1"/>
  <c r="L334" i="7" a="1"/>
  <c r="L334" i="7" s="1"/>
  <c r="K334" i="7" s="1"/>
  <c r="L335" i="7" a="1"/>
  <c r="L335" i="7"/>
  <c r="K335" i="7" s="1"/>
  <c r="L336" i="7" a="1"/>
  <c r="L336" i="7" s="1"/>
  <c r="K336" i="7" s="1"/>
  <c r="L337" i="7" a="1"/>
  <c r="L337" i="7" s="1"/>
  <c r="K337" i="7" s="1"/>
  <c r="L338" i="7" a="1"/>
  <c r="L338" i="7" s="1"/>
  <c r="K338" i="7" s="1"/>
  <c r="L339" i="7" a="1"/>
  <c r="L339" i="7" s="1"/>
  <c r="K339" i="7" s="1"/>
  <c r="L340" i="7" a="1"/>
  <c r="L340" i="7" s="1"/>
  <c r="K340" i="7" s="1"/>
  <c r="L341" i="7" a="1"/>
  <c r="L341" i="7" s="1"/>
  <c r="K341" i="7" s="1"/>
  <c r="L342" i="7" a="1"/>
  <c r="L342" i="7" s="1"/>
  <c r="K342" i="7" s="1"/>
  <c r="L343" i="7" a="1"/>
  <c r="L343" i="7" s="1"/>
  <c r="K343" i="7" s="1"/>
  <c r="L344" i="7" a="1"/>
  <c r="L344" i="7" s="1"/>
  <c r="K344" i="7" s="1"/>
  <c r="L345" i="7" a="1"/>
  <c r="L345" i="7" s="1"/>
  <c r="K345" i="7" s="1"/>
  <c r="L346" i="7" a="1"/>
  <c r="L346" i="7" s="1"/>
  <c r="K346" i="7" s="1"/>
  <c r="L347" i="7" a="1"/>
  <c r="L347" i="7" s="1"/>
  <c r="K347" i="7" s="1"/>
  <c r="L348" i="7" a="1"/>
  <c r="L348" i="7" s="1"/>
  <c r="K348" i="7" s="1"/>
  <c r="L349" i="7" a="1"/>
  <c r="L349" i="7" s="1"/>
  <c r="K349" i="7" s="1"/>
  <c r="L350" i="7" a="1"/>
  <c r="L350" i="7" s="1"/>
  <c r="K350" i="7" s="1"/>
  <c r="L351" i="7" a="1"/>
  <c r="L351" i="7" s="1"/>
  <c r="K351" i="7" s="1"/>
  <c r="L352" i="7" a="1"/>
  <c r="L352" i="7" s="1"/>
  <c r="K352" i="7" s="1"/>
  <c r="L353" i="7" a="1"/>
  <c r="L353" i="7" s="1"/>
  <c r="K353" i="7" s="1"/>
  <c r="L354" i="7" a="1"/>
  <c r="L354" i="7" s="1"/>
  <c r="K354" i="7" s="1"/>
  <c r="L355" i="7" a="1"/>
  <c r="L355" i="7" s="1"/>
  <c r="K355" i="7" s="1"/>
  <c r="L356" i="7" a="1"/>
  <c r="L356" i="7" s="1"/>
  <c r="K356" i="7" s="1"/>
  <c r="L357" i="7" a="1"/>
  <c r="L357" i="7" s="1"/>
  <c r="K357" i="7" s="1"/>
  <c r="L358" i="7" a="1"/>
  <c r="L358" i="7" s="1"/>
  <c r="K358" i="7" s="1"/>
  <c r="L359" i="7" a="1"/>
  <c r="L359" i="7" s="1"/>
  <c r="K359" i="7" s="1"/>
  <c r="L360" i="7" a="1"/>
  <c r="L360" i="7" s="1"/>
  <c r="K360" i="7" s="1"/>
  <c r="L361" i="7" a="1"/>
  <c r="L361" i="7" s="1"/>
  <c r="K361" i="7" s="1"/>
  <c r="L362" i="7" a="1"/>
  <c r="L362" i="7" s="1"/>
  <c r="K362" i="7" s="1"/>
  <c r="L363" i="7" a="1"/>
  <c r="L363" i="7" s="1"/>
  <c r="K363" i="7" s="1"/>
  <c r="L364" i="7" a="1"/>
  <c r="L364" i="7" s="1"/>
  <c r="K364" i="7" s="1"/>
  <c r="L365" i="7" a="1"/>
  <c r="L365" i="7" s="1"/>
  <c r="K365" i="7" s="1"/>
  <c r="L366" i="7" a="1"/>
  <c r="L366" i="7" s="1"/>
  <c r="K366" i="7" s="1"/>
  <c r="L367" i="7" a="1"/>
  <c r="L367" i="7"/>
  <c r="K367" i="7" s="1"/>
  <c r="L368" i="7" a="1"/>
  <c r="L368" i="7" s="1"/>
  <c r="K368" i="7" s="1"/>
  <c r="L369" i="7" a="1"/>
  <c r="L369" i="7" s="1"/>
  <c r="K369" i="7" s="1"/>
  <c r="L370" i="7" a="1"/>
  <c r="L370" i="7" s="1"/>
  <c r="K370" i="7" s="1"/>
  <c r="L371" i="7" a="1"/>
  <c r="L371" i="7" s="1"/>
  <c r="K371" i="7" s="1"/>
  <c r="L372" i="7" a="1"/>
  <c r="L372" i="7" s="1"/>
  <c r="K372" i="7" s="1"/>
  <c r="L373" i="7" a="1"/>
  <c r="L373" i="7" s="1"/>
  <c r="K373" i="7" s="1"/>
  <c r="L374" i="7" a="1"/>
  <c r="L374" i="7" s="1"/>
  <c r="K374" i="7" s="1"/>
  <c r="L375" i="7" a="1"/>
  <c r="L375" i="7" s="1"/>
  <c r="K375" i="7" s="1"/>
  <c r="L376" i="7" a="1"/>
  <c r="L376" i="7" s="1"/>
  <c r="K376" i="7" s="1"/>
  <c r="L377" i="7" a="1"/>
  <c r="L377" i="7" s="1"/>
  <c r="K377" i="7" s="1"/>
  <c r="L378" i="7" a="1"/>
  <c r="L378" i="7" s="1"/>
  <c r="K378" i="7" s="1"/>
  <c r="L379" i="7" a="1"/>
  <c r="L379" i="7" s="1"/>
  <c r="K379" i="7" s="1"/>
  <c r="L380" i="7" a="1"/>
  <c r="L380" i="7" s="1"/>
  <c r="K380" i="7" s="1"/>
  <c r="L381" i="7" a="1"/>
  <c r="L381" i="7" s="1"/>
  <c r="K381" i="7" s="1"/>
  <c r="L382" i="7" a="1"/>
  <c r="L382" i="7" s="1"/>
  <c r="K382" i="7" s="1"/>
  <c r="L383" i="7" a="1"/>
  <c r="L383" i="7" s="1"/>
  <c r="K383" i="7" s="1"/>
  <c r="L384" i="7" a="1"/>
  <c r="L384" i="7" s="1"/>
  <c r="K384" i="7" s="1"/>
  <c r="L385" i="7" a="1"/>
  <c r="L385" i="7" s="1"/>
  <c r="K385" i="7" s="1"/>
  <c r="L386" i="7" a="1"/>
  <c r="L386" i="7" s="1"/>
  <c r="K386" i="7" s="1"/>
  <c r="L387" i="7" a="1"/>
  <c r="L387" i="7" s="1"/>
  <c r="K387" i="7" s="1"/>
  <c r="L388" i="7" a="1"/>
  <c r="L388" i="7" s="1"/>
  <c r="K388" i="7" s="1"/>
  <c r="L389" i="7" a="1"/>
  <c r="L389" i="7" s="1"/>
  <c r="K389" i="7" s="1"/>
  <c r="L390" i="7" a="1"/>
  <c r="L390" i="7" s="1"/>
  <c r="K390" i="7" s="1"/>
  <c r="L391" i="7" a="1"/>
  <c r="L391" i="7" s="1"/>
  <c r="K391" i="7" s="1"/>
  <c r="L392" i="7" a="1"/>
  <c r="L392" i="7" s="1"/>
  <c r="K392" i="7" s="1"/>
  <c r="L393" i="7" a="1"/>
  <c r="L393" i="7" s="1"/>
  <c r="K393" i="7" s="1"/>
  <c r="L394" i="7" a="1"/>
  <c r="L394" i="7" s="1"/>
  <c r="K394" i="7" s="1"/>
  <c r="L395" i="7" a="1"/>
  <c r="L395" i="7" s="1"/>
  <c r="K395" i="7" s="1"/>
  <c r="L396" i="7" a="1"/>
  <c r="L396" i="7" s="1"/>
  <c r="K396" i="7" s="1"/>
  <c r="L397" i="7" a="1"/>
  <c r="L397" i="7" s="1"/>
  <c r="K397" i="7" s="1"/>
  <c r="L398" i="7" a="1"/>
  <c r="L398" i="7" s="1"/>
  <c r="K398" i="7" s="1"/>
  <c r="L399" i="7" a="1"/>
  <c r="L399" i="7" s="1"/>
  <c r="K399" i="7" s="1"/>
  <c r="L400" i="7" a="1"/>
  <c r="L400" i="7" s="1"/>
  <c r="K400" i="7" s="1"/>
  <c r="L401" i="7" a="1"/>
  <c r="L401" i="7" s="1"/>
  <c r="K401" i="7" s="1"/>
  <c r="L402" i="7" a="1"/>
  <c r="L402" i="7" s="1"/>
  <c r="K402" i="7" s="1"/>
  <c r="L403" i="7" a="1"/>
  <c r="L403" i="7" s="1"/>
  <c r="K403" i="7" s="1"/>
  <c r="L404" i="7" a="1"/>
  <c r="L404" i="7" s="1"/>
  <c r="K404" i="7" s="1"/>
  <c r="L405" i="7" a="1"/>
  <c r="L405" i="7" s="1"/>
  <c r="K405" i="7" s="1"/>
  <c r="L406" i="7" a="1"/>
  <c r="L406" i="7" s="1"/>
  <c r="K406" i="7" s="1"/>
  <c r="L407" i="7" a="1"/>
  <c r="L407" i="7" s="1"/>
  <c r="K407" i="7" s="1"/>
  <c r="L408" i="7" a="1"/>
  <c r="L408" i="7" s="1"/>
  <c r="K408" i="7" s="1"/>
  <c r="L409" i="7" a="1"/>
  <c r="L409" i="7" s="1"/>
  <c r="K409" i="7" s="1"/>
  <c r="L410" i="7" a="1"/>
  <c r="L410" i="7" s="1"/>
  <c r="K410" i="7" s="1"/>
  <c r="L411" i="7" a="1"/>
  <c r="L411" i="7" s="1"/>
  <c r="K411" i="7" s="1"/>
  <c r="L412" i="7" a="1"/>
  <c r="L412" i="7" s="1"/>
  <c r="K412" i="7" s="1"/>
  <c r="L413" i="7" a="1"/>
  <c r="L413" i="7" s="1"/>
  <c r="K413" i="7" s="1"/>
  <c r="L414" i="7" a="1"/>
  <c r="L414" i="7" s="1"/>
  <c r="K414" i="7" s="1"/>
  <c r="L415" i="7" a="1"/>
  <c r="L415" i="7" s="1"/>
  <c r="K415" i="7" s="1"/>
  <c r="L416" i="7" a="1"/>
  <c r="L416" i="7" s="1"/>
  <c r="K416" i="7" s="1"/>
  <c r="L417" i="7" a="1"/>
  <c r="L417" i="7" s="1"/>
  <c r="K417" i="7" s="1"/>
  <c r="L418" i="7" a="1"/>
  <c r="L418" i="7" s="1"/>
  <c r="K418" i="7" s="1"/>
  <c r="L419" i="7" a="1"/>
  <c r="L419" i="7" s="1"/>
  <c r="K419" i="7" s="1"/>
  <c r="L420" i="7" a="1"/>
  <c r="L420" i="7" s="1"/>
  <c r="K420" i="7" s="1"/>
  <c r="L421" i="7" a="1"/>
  <c r="L421" i="7" s="1"/>
  <c r="K421" i="7" s="1"/>
  <c r="L422" i="7" a="1"/>
  <c r="L422" i="7" s="1"/>
  <c r="K422" i="7" s="1"/>
  <c r="L423" i="7" a="1"/>
  <c r="L423" i="7"/>
  <c r="K423" i="7" s="1"/>
  <c r="L424" i="7" a="1"/>
  <c r="L424" i="7" s="1"/>
  <c r="K424" i="7" s="1"/>
  <c r="L425" i="7" a="1"/>
  <c r="L425" i="7" s="1"/>
  <c r="K425" i="7" s="1"/>
  <c r="L426" i="7" a="1"/>
  <c r="L426" i="7" s="1"/>
  <c r="K426" i="7" s="1"/>
  <c r="L427" i="7" a="1"/>
  <c r="L427" i="7" s="1"/>
  <c r="K427" i="7" s="1"/>
  <c r="L428" i="7" a="1"/>
  <c r="L428" i="7" s="1"/>
  <c r="K428" i="7" s="1"/>
  <c r="L429" i="7" a="1"/>
  <c r="L429" i="7" s="1"/>
  <c r="K429" i="7" s="1"/>
  <c r="L430" i="7" a="1"/>
  <c r="L430" i="7" s="1"/>
  <c r="K430" i="7" s="1"/>
  <c r="L431" i="7" a="1"/>
  <c r="L431" i="7" s="1"/>
  <c r="K431" i="7" s="1"/>
  <c r="L432" i="7" a="1"/>
  <c r="L432" i="7" s="1"/>
  <c r="K432" i="7" s="1"/>
  <c r="L433" i="7" a="1"/>
  <c r="L433" i="7" s="1"/>
  <c r="K433" i="7" s="1"/>
  <c r="L434" i="7" a="1"/>
  <c r="L434" i="7" s="1"/>
  <c r="K434" i="7" s="1"/>
  <c r="L435" i="7" a="1"/>
  <c r="L435" i="7" s="1"/>
  <c r="K435" i="7" s="1"/>
  <c r="L436" i="7" a="1"/>
  <c r="L436" i="7" s="1"/>
  <c r="K436" i="7" s="1"/>
  <c r="L437" i="7" a="1"/>
  <c r="L437" i="7" s="1"/>
  <c r="K437" i="7" s="1"/>
  <c r="L438" i="7" a="1"/>
  <c r="L438" i="7" s="1"/>
  <c r="K438" i="7" s="1"/>
  <c r="L439" i="7" a="1"/>
  <c r="L439" i="7" s="1"/>
  <c r="K439" i="7" s="1"/>
  <c r="L440" i="7" a="1"/>
  <c r="L440" i="7" s="1"/>
  <c r="K440" i="7" s="1"/>
  <c r="L441" i="7" a="1"/>
  <c r="L441" i="7" s="1"/>
  <c r="K441" i="7" s="1"/>
  <c r="L442" i="7" a="1"/>
  <c r="L442" i="7" s="1"/>
  <c r="K442" i="7" s="1"/>
  <c r="L443" i="7" a="1"/>
  <c r="L443" i="7" s="1"/>
  <c r="K443" i="7" s="1"/>
  <c r="L444" i="7" a="1"/>
  <c r="L444" i="7" s="1"/>
  <c r="K444" i="7" s="1"/>
  <c r="L445" i="7" a="1"/>
  <c r="L445" i="7" s="1"/>
  <c r="K445" i="7" s="1"/>
  <c r="L446" i="7" a="1"/>
  <c r="L446" i="7" s="1"/>
  <c r="K446" i="7" s="1"/>
  <c r="L447" i="7" a="1"/>
  <c r="L447" i="7" s="1"/>
  <c r="K447" i="7" s="1"/>
  <c r="L448" i="7" a="1"/>
  <c r="L448" i="7" s="1"/>
  <c r="K448" i="7" s="1"/>
  <c r="L449" i="7" a="1"/>
  <c r="L449" i="7" s="1"/>
  <c r="K449" i="7" s="1"/>
  <c r="L450" i="7" a="1"/>
  <c r="L450" i="7" s="1"/>
  <c r="K450" i="7" s="1"/>
  <c r="L451" i="7" a="1"/>
  <c r="L451" i="7" s="1"/>
  <c r="K451" i="7" s="1"/>
  <c r="L452" i="7" a="1"/>
  <c r="L452" i="7" s="1"/>
  <c r="K452" i="7" s="1"/>
  <c r="L453" i="7" a="1"/>
  <c r="L453" i="7" s="1"/>
  <c r="K453" i="7" s="1"/>
  <c r="L454" i="7" a="1"/>
  <c r="L454" i="7" s="1"/>
  <c r="K454" i="7" s="1"/>
  <c r="L455" i="7" a="1"/>
  <c r="L455" i="7" s="1"/>
  <c r="K455" i="7" s="1"/>
  <c r="L456" i="7" a="1"/>
  <c r="L456" i="7" s="1"/>
  <c r="K456" i="7" s="1"/>
  <c r="L457" i="7" a="1"/>
  <c r="L457" i="7" s="1"/>
  <c r="K457" i="7" s="1"/>
  <c r="L458" i="7" a="1"/>
  <c r="L458" i="7" s="1"/>
  <c r="K458" i="7" s="1"/>
  <c r="L459" i="7" a="1"/>
  <c r="L459" i="7" s="1"/>
  <c r="K459" i="7" s="1"/>
  <c r="L460" i="7" a="1"/>
  <c r="L460" i="7" s="1"/>
  <c r="K460" i="7" s="1"/>
  <c r="L461" i="7" a="1"/>
  <c r="L461" i="7" s="1"/>
  <c r="K461" i="7" s="1"/>
  <c r="L462" i="7" a="1"/>
  <c r="L462" i="7" s="1"/>
  <c r="K462" i="7" s="1"/>
  <c r="L463" i="7" a="1"/>
  <c r="L463" i="7" s="1"/>
  <c r="K463" i="7" s="1"/>
  <c r="L464" i="7" a="1"/>
  <c r="L464" i="7" s="1"/>
  <c r="K464" i="7" s="1"/>
  <c r="L465" i="7" a="1"/>
  <c r="L465" i="7" s="1"/>
  <c r="K465" i="7" s="1"/>
  <c r="L466" i="7" a="1"/>
  <c r="L466" i="7" s="1"/>
  <c r="K466" i="7" s="1"/>
  <c r="L467" i="7" a="1"/>
  <c r="L467" i="7" s="1"/>
  <c r="K467" i="7" s="1"/>
  <c r="L468" i="7" a="1"/>
  <c r="L468" i="7" s="1"/>
  <c r="K468" i="7" s="1"/>
  <c r="L469" i="7" a="1"/>
  <c r="L469" i="7" s="1"/>
  <c r="K469" i="7" s="1"/>
  <c r="L470" i="7" a="1"/>
  <c r="L470" i="7" s="1"/>
  <c r="K470" i="7" s="1"/>
  <c r="L471" i="7" a="1"/>
  <c r="L471" i="7" s="1"/>
  <c r="K471" i="7" s="1"/>
  <c r="L472" i="7" a="1"/>
  <c r="L472" i="7" s="1"/>
  <c r="K472" i="7" s="1"/>
  <c r="L473" i="7" a="1"/>
  <c r="L473" i="7" s="1"/>
  <c r="K473" i="7" s="1"/>
  <c r="L474" i="7" a="1"/>
  <c r="L474" i="7" s="1"/>
  <c r="K474" i="7" s="1"/>
  <c r="L475" i="7" a="1"/>
  <c r="L475" i="7" s="1"/>
  <c r="K475" i="7" s="1"/>
  <c r="L476" i="7" a="1"/>
  <c r="L476" i="7" s="1"/>
  <c r="K476" i="7" s="1"/>
  <c r="L477" i="7" a="1"/>
  <c r="L477" i="7" s="1"/>
  <c r="K477" i="7" s="1"/>
  <c r="L478" i="7" a="1"/>
  <c r="L478" i="7" s="1"/>
  <c r="K478" i="7" s="1"/>
  <c r="L479" i="7" a="1"/>
  <c r="L479" i="7" s="1"/>
  <c r="K479" i="7" s="1"/>
  <c r="L480" i="7" a="1"/>
  <c r="L480" i="7" s="1"/>
  <c r="K480" i="7" s="1"/>
  <c r="L481" i="7" a="1"/>
  <c r="L481" i="7" s="1"/>
  <c r="K481" i="7" s="1"/>
  <c r="L482" i="7" a="1"/>
  <c r="L482" i="7" s="1"/>
  <c r="K482" i="7" s="1"/>
  <c r="L483" i="7" a="1"/>
  <c r="L483" i="7" s="1"/>
  <c r="K483" i="7" s="1"/>
  <c r="L484" i="7" a="1"/>
  <c r="L484" i="7" s="1"/>
  <c r="K484" i="7" s="1"/>
  <c r="L485" i="7" a="1"/>
  <c r="L485" i="7" s="1"/>
  <c r="K485" i="7" s="1"/>
  <c r="L486" i="7" a="1"/>
  <c r="L486" i="7" s="1"/>
  <c r="K486" i="7" s="1"/>
  <c r="L487" i="7" a="1"/>
  <c r="L487" i="7" s="1"/>
  <c r="K487" i="7" s="1"/>
  <c r="L488" i="7" a="1"/>
  <c r="L488" i="7" s="1"/>
  <c r="K488" i="7" s="1"/>
  <c r="L489" i="7" a="1"/>
  <c r="L489" i="7" s="1"/>
  <c r="K489" i="7" s="1"/>
  <c r="L490" i="7" a="1"/>
  <c r="L490" i="7" s="1"/>
  <c r="K490" i="7" s="1"/>
  <c r="L491" i="7" a="1"/>
  <c r="L491" i="7" s="1"/>
  <c r="K491" i="7" s="1"/>
  <c r="L492" i="7" a="1"/>
  <c r="L492" i="7" s="1"/>
  <c r="K492" i="7" s="1"/>
  <c r="L493" i="7" a="1"/>
  <c r="L493" i="7" s="1"/>
  <c r="K493" i="7" s="1"/>
  <c r="L494" i="7" a="1"/>
  <c r="L494" i="7" s="1"/>
  <c r="K494" i="7" s="1"/>
  <c r="L495" i="7" a="1"/>
  <c r="L495" i="7" s="1"/>
  <c r="K495" i="7" s="1"/>
  <c r="L496" i="7" a="1"/>
  <c r="L496" i="7" s="1"/>
  <c r="K496" i="7" s="1"/>
  <c r="L497" i="7" a="1"/>
  <c r="L497" i="7" s="1"/>
  <c r="K497" i="7" s="1"/>
  <c r="L498" i="7" a="1"/>
  <c r="L498" i="7" s="1"/>
  <c r="K498" i="7" s="1"/>
  <c r="L499" i="7" a="1"/>
  <c r="L499" i="7" s="1"/>
  <c r="K499" i="7" s="1"/>
  <c r="L500" i="7" a="1"/>
  <c r="L500" i="7" s="1"/>
  <c r="K500" i="7" s="1"/>
  <c r="L501" i="7" a="1"/>
  <c r="L501" i="7" s="1"/>
  <c r="K501" i="7" s="1"/>
  <c r="L502" i="7" a="1"/>
  <c r="L502" i="7" s="1"/>
  <c r="K502" i="7" s="1"/>
  <c r="S4" i="7"/>
  <c r="S5" i="7"/>
  <c r="M5" i="7" a="1"/>
  <c r="M5" i="7" s="1"/>
  <c r="N5" i="7" a="1"/>
  <c r="N5" i="7" s="1"/>
  <c r="M6" i="7" a="1"/>
  <c r="M6" i="7" s="1"/>
  <c r="N6" i="7" a="1"/>
  <c r="N6" i="7" s="1"/>
  <c r="M7" i="7" a="1"/>
  <c r="M7" i="7" s="1"/>
  <c r="N7" i="7" a="1"/>
  <c r="N7" i="7" s="1"/>
  <c r="M8" i="7" a="1"/>
  <c r="M8" i="7" s="1"/>
  <c r="N8" i="7" a="1"/>
  <c r="N8" i="7" s="1"/>
  <c r="M9" i="7" a="1"/>
  <c r="M9" i="7" s="1"/>
  <c r="N9" i="7" a="1"/>
  <c r="N9" i="7" s="1"/>
  <c r="M10" i="7" a="1"/>
  <c r="M10" i="7" s="1"/>
  <c r="N10" i="7" a="1"/>
  <c r="N10" i="7" s="1"/>
  <c r="M11" i="7" a="1"/>
  <c r="M11" i="7" s="1"/>
  <c r="N11" i="7" a="1"/>
  <c r="N11" i="7" s="1"/>
  <c r="M12" i="7" a="1"/>
  <c r="M12" i="7" s="1"/>
  <c r="N12" i="7" a="1"/>
  <c r="N12" i="7" s="1"/>
  <c r="M13" i="7" a="1"/>
  <c r="M13" i="7" s="1"/>
  <c r="N13" i="7" a="1"/>
  <c r="N13" i="7" s="1"/>
  <c r="M14" i="7" a="1"/>
  <c r="M14" i="7" s="1"/>
  <c r="N14" i="7" a="1"/>
  <c r="N14" i="7" s="1"/>
  <c r="M15" i="7" a="1"/>
  <c r="M15" i="7" s="1"/>
  <c r="N15" i="7" a="1"/>
  <c r="N15" i="7" s="1"/>
  <c r="M16" i="7" a="1"/>
  <c r="M16" i="7" s="1"/>
  <c r="N16" i="7" a="1"/>
  <c r="N16" i="7" s="1"/>
  <c r="M17" i="7" a="1"/>
  <c r="M17" i="7" s="1"/>
  <c r="N17" i="7" a="1"/>
  <c r="N17" i="7" s="1"/>
  <c r="M18" i="7" a="1"/>
  <c r="M18" i="7" s="1"/>
  <c r="N18" i="7" a="1"/>
  <c r="N18" i="7" s="1"/>
  <c r="M19" i="7" a="1"/>
  <c r="M19" i="7" s="1"/>
  <c r="N19" i="7" a="1"/>
  <c r="N19" i="7" s="1"/>
  <c r="M20" i="7" a="1"/>
  <c r="M20" i="7" s="1"/>
  <c r="N20" i="7" a="1"/>
  <c r="N20" i="7" s="1"/>
  <c r="M21" i="7" a="1"/>
  <c r="M21" i="7" s="1"/>
  <c r="N21" i="7" a="1"/>
  <c r="N21" i="7" s="1"/>
  <c r="M22" i="7" a="1"/>
  <c r="M22" i="7" s="1"/>
  <c r="N22" i="7" a="1"/>
  <c r="N22" i="7" s="1"/>
  <c r="M23" i="7" a="1"/>
  <c r="M23" i="7" s="1"/>
  <c r="N23" i="7" a="1"/>
  <c r="N23" i="7" s="1"/>
  <c r="M24" i="7" a="1"/>
  <c r="M24" i="7" s="1"/>
  <c r="N24" i="7" a="1"/>
  <c r="N24" i="7" s="1"/>
  <c r="M25" i="7" a="1"/>
  <c r="M25" i="7" s="1"/>
  <c r="N25" i="7" a="1"/>
  <c r="N25" i="7" s="1"/>
  <c r="M26" i="7" a="1"/>
  <c r="M26" i="7" s="1"/>
  <c r="N26" i="7" a="1"/>
  <c r="N26" i="7" s="1"/>
  <c r="M27" i="7" a="1"/>
  <c r="M27" i="7" s="1"/>
  <c r="N27" i="7" a="1"/>
  <c r="N27" i="7" s="1"/>
  <c r="M28" i="7" a="1"/>
  <c r="M28" i="7" s="1"/>
  <c r="N28" i="7" a="1"/>
  <c r="N28" i="7" s="1"/>
  <c r="M29" i="7" a="1"/>
  <c r="M29" i="7" s="1"/>
  <c r="N29" i="7" a="1"/>
  <c r="N29" i="7" s="1"/>
  <c r="M30" i="7" a="1"/>
  <c r="M30" i="7" s="1"/>
  <c r="N30" i="7" a="1"/>
  <c r="N30" i="7" s="1"/>
  <c r="M31" i="7" a="1"/>
  <c r="M31" i="7" s="1"/>
  <c r="N31" i="7" a="1"/>
  <c r="N31" i="7" s="1"/>
  <c r="M32" i="7" a="1"/>
  <c r="M32" i="7" s="1"/>
  <c r="N32" i="7" a="1"/>
  <c r="N32" i="7" s="1"/>
  <c r="M33" i="7" a="1"/>
  <c r="M33" i="7" s="1"/>
  <c r="N33" i="7" a="1"/>
  <c r="N33" i="7" s="1"/>
  <c r="M34" i="7" a="1"/>
  <c r="M34" i="7" s="1"/>
  <c r="N34" i="7" a="1"/>
  <c r="N34" i="7" s="1"/>
  <c r="M35" i="7" a="1"/>
  <c r="M35" i="7" s="1"/>
  <c r="N35" i="7" a="1"/>
  <c r="N35" i="7" s="1"/>
  <c r="M36" i="7" a="1"/>
  <c r="M36" i="7" s="1"/>
  <c r="N36" i="7" a="1"/>
  <c r="N36" i="7" s="1"/>
  <c r="M37" i="7" a="1"/>
  <c r="M37" i="7" s="1"/>
  <c r="N37" i="7" a="1"/>
  <c r="N37" i="7" s="1"/>
  <c r="M38" i="7" a="1"/>
  <c r="M38" i="7" s="1"/>
  <c r="N38" i="7" a="1"/>
  <c r="N38" i="7" s="1"/>
  <c r="M39" i="7" a="1"/>
  <c r="M39" i="7" s="1"/>
  <c r="N39" i="7" a="1"/>
  <c r="N39" i="7" s="1"/>
  <c r="M40" i="7" a="1"/>
  <c r="M40" i="7" s="1"/>
  <c r="N40" i="7" a="1"/>
  <c r="N40" i="7" s="1"/>
  <c r="M41" i="7" a="1"/>
  <c r="M41" i="7" s="1"/>
  <c r="N41" i="7" a="1"/>
  <c r="N41" i="7" s="1"/>
  <c r="M42" i="7" a="1"/>
  <c r="M42" i="7" s="1"/>
  <c r="N42" i="7" a="1"/>
  <c r="N42" i="7" s="1"/>
  <c r="M43" i="7" a="1"/>
  <c r="M43" i="7" s="1"/>
  <c r="N43" i="7" a="1"/>
  <c r="N43" i="7" s="1"/>
  <c r="M44" i="7" a="1"/>
  <c r="M44" i="7" s="1"/>
  <c r="N44" i="7" a="1"/>
  <c r="N44" i="7" s="1"/>
  <c r="M45" i="7" a="1"/>
  <c r="M45" i="7" s="1"/>
  <c r="N45" i="7" a="1"/>
  <c r="N45" i="7" s="1"/>
  <c r="M46" i="7" a="1"/>
  <c r="M46" i="7" s="1"/>
  <c r="N46" i="7" a="1"/>
  <c r="N46" i="7" s="1"/>
  <c r="M47" i="7" a="1"/>
  <c r="M47" i="7" s="1"/>
  <c r="N47" i="7" a="1"/>
  <c r="N47" i="7" s="1"/>
  <c r="M48" i="7" a="1"/>
  <c r="M48" i="7" s="1"/>
  <c r="N48" i="7" a="1"/>
  <c r="N48" i="7" s="1"/>
  <c r="M49" i="7" a="1"/>
  <c r="M49" i="7" s="1"/>
  <c r="N49" i="7" a="1"/>
  <c r="N49" i="7" s="1"/>
  <c r="M50" i="7" a="1"/>
  <c r="M50" i="7" s="1"/>
  <c r="N50" i="7" a="1"/>
  <c r="N50" i="7" s="1"/>
  <c r="M51" i="7" a="1"/>
  <c r="M51" i="7" s="1"/>
  <c r="N51" i="7" a="1"/>
  <c r="N51" i="7" s="1"/>
  <c r="M52" i="7" a="1"/>
  <c r="M52" i="7" s="1"/>
  <c r="N52" i="7" a="1"/>
  <c r="N52" i="7" s="1"/>
  <c r="M53" i="7" a="1"/>
  <c r="M53" i="7" s="1"/>
  <c r="N53" i="7" a="1"/>
  <c r="N53" i="7" s="1"/>
  <c r="M54" i="7" a="1"/>
  <c r="M54" i="7" s="1"/>
  <c r="N54" i="7" a="1"/>
  <c r="N54" i="7" s="1"/>
  <c r="M55" i="7" a="1"/>
  <c r="M55" i="7" s="1"/>
  <c r="N55" i="7" a="1"/>
  <c r="N55" i="7" s="1"/>
  <c r="M56" i="7" a="1"/>
  <c r="M56" i="7" s="1"/>
  <c r="N56" i="7" a="1"/>
  <c r="N56" i="7" s="1"/>
  <c r="M57" i="7" a="1"/>
  <c r="M57" i="7" s="1"/>
  <c r="N57" i="7" a="1"/>
  <c r="N57" i="7" s="1"/>
  <c r="M58" i="7" a="1"/>
  <c r="M58" i="7" s="1"/>
  <c r="N58" i="7" a="1"/>
  <c r="N58" i="7" s="1"/>
  <c r="M59" i="7" a="1"/>
  <c r="M59" i="7" s="1"/>
  <c r="N59" i="7" a="1"/>
  <c r="N59" i="7" s="1"/>
  <c r="M60" i="7" a="1"/>
  <c r="M60" i="7" s="1"/>
  <c r="N60" i="7" a="1"/>
  <c r="N60" i="7" s="1"/>
  <c r="M61" i="7" a="1"/>
  <c r="M61" i="7" s="1"/>
  <c r="N61" i="7" a="1"/>
  <c r="N61" i="7" s="1"/>
  <c r="M62" i="7" a="1"/>
  <c r="M62" i="7" s="1"/>
  <c r="N62" i="7" a="1"/>
  <c r="N62" i="7" s="1"/>
  <c r="M63" i="7" a="1"/>
  <c r="M63" i="7" s="1"/>
  <c r="N63" i="7" a="1"/>
  <c r="N63" i="7" s="1"/>
  <c r="M64" i="7" a="1"/>
  <c r="M64" i="7" s="1"/>
  <c r="N64" i="7" a="1"/>
  <c r="N64" i="7" s="1"/>
  <c r="M65" i="7" a="1"/>
  <c r="M65" i="7" s="1"/>
  <c r="N65" i="7" a="1"/>
  <c r="N65" i="7" s="1"/>
  <c r="M66" i="7" a="1"/>
  <c r="M66" i="7" s="1"/>
  <c r="N66" i="7" a="1"/>
  <c r="N66" i="7" s="1"/>
  <c r="M67" i="7" a="1"/>
  <c r="M67" i="7" s="1"/>
  <c r="N67" i="7" a="1"/>
  <c r="N67" i="7" s="1"/>
  <c r="M68" i="7" a="1"/>
  <c r="M68" i="7" s="1"/>
  <c r="N68" i="7" a="1"/>
  <c r="N68" i="7" s="1"/>
  <c r="M69" i="7" a="1"/>
  <c r="M69" i="7" s="1"/>
  <c r="N69" i="7" a="1"/>
  <c r="N69" i="7" s="1"/>
  <c r="M70" i="7" a="1"/>
  <c r="M70" i="7" s="1"/>
  <c r="N70" i="7" a="1"/>
  <c r="N70" i="7" s="1"/>
  <c r="M71" i="7" a="1"/>
  <c r="M71" i="7" s="1"/>
  <c r="N71" i="7" a="1"/>
  <c r="N71" i="7" s="1"/>
  <c r="M72" i="7" a="1"/>
  <c r="M72" i="7" s="1"/>
  <c r="N72" i="7" a="1"/>
  <c r="N72" i="7" s="1"/>
  <c r="M73" i="7" a="1"/>
  <c r="M73" i="7" s="1"/>
  <c r="N73" i="7" a="1"/>
  <c r="N73" i="7" s="1"/>
  <c r="M74" i="7" a="1"/>
  <c r="M74" i="7" s="1"/>
  <c r="N74" i="7" a="1"/>
  <c r="N74" i="7" s="1"/>
  <c r="M75" i="7" a="1"/>
  <c r="M75" i="7" s="1"/>
  <c r="N75" i="7" a="1"/>
  <c r="N75" i="7" s="1"/>
  <c r="M76" i="7" a="1"/>
  <c r="M76" i="7" s="1"/>
  <c r="N76" i="7" a="1"/>
  <c r="N76" i="7" s="1"/>
  <c r="M77" i="7" a="1"/>
  <c r="M77" i="7" s="1"/>
  <c r="N77" i="7" a="1"/>
  <c r="N77" i="7" s="1"/>
  <c r="M78" i="7" a="1"/>
  <c r="M78" i="7" s="1"/>
  <c r="N78" i="7" a="1"/>
  <c r="N78" i="7" s="1"/>
  <c r="M79" i="7" a="1"/>
  <c r="M79" i="7" s="1"/>
  <c r="N79" i="7" a="1"/>
  <c r="N79" i="7" s="1"/>
  <c r="M80" i="7" a="1"/>
  <c r="M80" i="7" s="1"/>
  <c r="N80" i="7" a="1"/>
  <c r="N80" i="7" s="1"/>
  <c r="M81" i="7" a="1"/>
  <c r="M81" i="7" s="1"/>
  <c r="N81" i="7" a="1"/>
  <c r="N81" i="7" s="1"/>
  <c r="M82" i="7" a="1"/>
  <c r="M82" i="7" s="1"/>
  <c r="N82" i="7" a="1"/>
  <c r="N82" i="7" s="1"/>
  <c r="M83" i="7" a="1"/>
  <c r="M83" i="7" s="1"/>
  <c r="N83" i="7" a="1"/>
  <c r="N83" i="7" s="1"/>
  <c r="M84" i="7" a="1"/>
  <c r="M84" i="7" s="1"/>
  <c r="N84" i="7" a="1"/>
  <c r="N84" i="7" s="1"/>
  <c r="M85" i="7" a="1"/>
  <c r="M85" i="7" s="1"/>
  <c r="N85" i="7" a="1"/>
  <c r="N85" i="7" s="1"/>
  <c r="M86" i="7" a="1"/>
  <c r="M86" i="7" s="1"/>
  <c r="N86" i="7" a="1"/>
  <c r="N86" i="7" s="1"/>
  <c r="M87" i="7" a="1"/>
  <c r="M87" i="7" s="1"/>
  <c r="N87" i="7" a="1"/>
  <c r="N87" i="7" s="1"/>
  <c r="M88" i="7" a="1"/>
  <c r="M88" i="7" s="1"/>
  <c r="N88" i="7" a="1"/>
  <c r="N88" i="7" s="1"/>
  <c r="M89" i="7" a="1"/>
  <c r="M89" i="7" s="1"/>
  <c r="N89" i="7" a="1"/>
  <c r="N89" i="7" s="1"/>
  <c r="M90" i="7" a="1"/>
  <c r="M90" i="7" s="1"/>
  <c r="N90" i="7" a="1"/>
  <c r="N90" i="7" s="1"/>
  <c r="M91" i="7" a="1"/>
  <c r="M91" i="7" s="1"/>
  <c r="N91" i="7" a="1"/>
  <c r="N91" i="7" s="1"/>
  <c r="M92" i="7" a="1"/>
  <c r="M92" i="7" s="1"/>
  <c r="N92" i="7" a="1"/>
  <c r="N92" i="7" s="1"/>
  <c r="M93" i="7" a="1"/>
  <c r="M93" i="7" s="1"/>
  <c r="N93" i="7" a="1"/>
  <c r="N93" i="7" s="1"/>
  <c r="M94" i="7" a="1"/>
  <c r="M94" i="7" s="1"/>
  <c r="N94" i="7" a="1"/>
  <c r="N94" i="7" s="1"/>
  <c r="M95" i="7" a="1"/>
  <c r="M95" i="7" s="1"/>
  <c r="N95" i="7" a="1"/>
  <c r="N95" i="7" s="1"/>
  <c r="M96" i="7" a="1"/>
  <c r="M96" i="7" s="1"/>
  <c r="N96" i="7" a="1"/>
  <c r="N96" i="7" s="1"/>
  <c r="M97" i="7" a="1"/>
  <c r="M97" i="7" s="1"/>
  <c r="N97" i="7" a="1"/>
  <c r="N97" i="7" s="1"/>
  <c r="M98" i="7" a="1"/>
  <c r="M98" i="7" s="1"/>
  <c r="N98" i="7" a="1"/>
  <c r="N98" i="7" s="1"/>
  <c r="M99" i="7" a="1"/>
  <c r="M99" i="7" s="1"/>
  <c r="N99" i="7" a="1"/>
  <c r="N99" i="7" s="1"/>
  <c r="M100" i="7" a="1"/>
  <c r="M100" i="7" s="1"/>
  <c r="N100" i="7" a="1"/>
  <c r="N100" i="7" s="1"/>
  <c r="M101" i="7" a="1"/>
  <c r="M101" i="7" s="1"/>
  <c r="N101" i="7" a="1"/>
  <c r="N101" i="7" s="1"/>
  <c r="M102" i="7" a="1"/>
  <c r="M102" i="7" s="1"/>
  <c r="N102" i="7" a="1"/>
  <c r="N102" i="7" s="1"/>
  <c r="M103" i="7" a="1"/>
  <c r="M103" i="7" s="1"/>
  <c r="N103" i="7" a="1"/>
  <c r="N103" i="7" s="1"/>
  <c r="M104" i="7" a="1"/>
  <c r="M104" i="7" s="1"/>
  <c r="N104" i="7" a="1"/>
  <c r="N104" i="7" s="1"/>
  <c r="M105" i="7" a="1"/>
  <c r="M105" i="7" s="1"/>
  <c r="N105" i="7" a="1"/>
  <c r="N105" i="7" s="1"/>
  <c r="M106" i="7" a="1"/>
  <c r="M106" i="7" s="1"/>
  <c r="N106" i="7" a="1"/>
  <c r="N106" i="7" s="1"/>
  <c r="M107" i="7" a="1"/>
  <c r="M107" i="7" s="1"/>
  <c r="N107" i="7" a="1"/>
  <c r="N107" i="7" s="1"/>
  <c r="M108" i="7" a="1"/>
  <c r="M108" i="7" s="1"/>
  <c r="N108" i="7" a="1"/>
  <c r="N108" i="7" s="1"/>
  <c r="M109" i="7" a="1"/>
  <c r="M109" i="7" s="1"/>
  <c r="N109" i="7" a="1"/>
  <c r="N109" i="7" s="1"/>
  <c r="M110" i="7" a="1"/>
  <c r="M110" i="7" s="1"/>
  <c r="N110" i="7" a="1"/>
  <c r="N110" i="7" s="1"/>
  <c r="M111" i="7" a="1"/>
  <c r="M111" i="7" s="1"/>
  <c r="N111" i="7" a="1"/>
  <c r="N111" i="7" s="1"/>
  <c r="M112" i="7" a="1"/>
  <c r="M112" i="7" s="1"/>
  <c r="N112" i="7" a="1"/>
  <c r="N112" i="7" s="1"/>
  <c r="M113" i="7" a="1"/>
  <c r="M113" i="7" s="1"/>
  <c r="N113" i="7" a="1"/>
  <c r="N113" i="7" s="1"/>
  <c r="M114" i="7" a="1"/>
  <c r="M114" i="7" s="1"/>
  <c r="N114" i="7" a="1"/>
  <c r="N114" i="7" s="1"/>
  <c r="M115" i="7" a="1"/>
  <c r="M115" i="7" s="1"/>
  <c r="N115" i="7" a="1"/>
  <c r="N115" i="7" s="1"/>
  <c r="M116" i="7" a="1"/>
  <c r="M116" i="7" s="1"/>
  <c r="N116" i="7" a="1"/>
  <c r="N116" i="7" s="1"/>
  <c r="M117" i="7" a="1"/>
  <c r="M117" i="7" s="1"/>
  <c r="N117" i="7" a="1"/>
  <c r="N117" i="7" s="1"/>
  <c r="M118" i="7" a="1"/>
  <c r="M118" i="7" s="1"/>
  <c r="N118" i="7" a="1"/>
  <c r="N118" i="7" s="1"/>
  <c r="M119" i="7" a="1"/>
  <c r="M119" i="7" s="1"/>
  <c r="N119" i="7" a="1"/>
  <c r="N119" i="7" s="1"/>
  <c r="M120" i="7" a="1"/>
  <c r="M120" i="7" s="1"/>
  <c r="N120" i="7" a="1"/>
  <c r="N120" i="7" s="1"/>
  <c r="M121" i="7" a="1"/>
  <c r="M121" i="7" s="1"/>
  <c r="N121" i="7" a="1"/>
  <c r="N121" i="7" s="1"/>
  <c r="M122" i="7" a="1"/>
  <c r="M122" i="7" s="1"/>
  <c r="N122" i="7" a="1"/>
  <c r="N122" i="7" s="1"/>
  <c r="M123" i="7" a="1"/>
  <c r="M123" i="7" s="1"/>
  <c r="N123" i="7" a="1"/>
  <c r="N123" i="7" s="1"/>
  <c r="M124" i="7" a="1"/>
  <c r="M124" i="7" s="1"/>
  <c r="N124" i="7" a="1"/>
  <c r="N124" i="7" s="1"/>
  <c r="M125" i="7" a="1"/>
  <c r="M125" i="7" s="1"/>
  <c r="N125" i="7" a="1"/>
  <c r="N125" i="7" s="1"/>
  <c r="M126" i="7" a="1"/>
  <c r="M126" i="7" s="1"/>
  <c r="N126" i="7" a="1"/>
  <c r="N126" i="7" s="1"/>
  <c r="M127" i="7" a="1"/>
  <c r="M127" i="7" s="1"/>
  <c r="N127" i="7" a="1"/>
  <c r="N127" i="7" s="1"/>
  <c r="M128" i="7" a="1"/>
  <c r="M128" i="7" s="1"/>
  <c r="N128" i="7" a="1"/>
  <c r="N128" i="7" s="1"/>
  <c r="M129" i="7" a="1"/>
  <c r="M129" i="7" s="1"/>
  <c r="N129" i="7" a="1"/>
  <c r="N129" i="7" s="1"/>
  <c r="M130" i="7" a="1"/>
  <c r="M130" i="7" s="1"/>
  <c r="N130" i="7" a="1"/>
  <c r="N130" i="7" s="1"/>
  <c r="M131" i="7" a="1"/>
  <c r="M131" i="7" s="1"/>
  <c r="N131" i="7" a="1"/>
  <c r="N131" i="7" s="1"/>
  <c r="M132" i="7" a="1"/>
  <c r="M132" i="7" s="1"/>
  <c r="N132" i="7" a="1"/>
  <c r="N132" i="7" s="1"/>
  <c r="M133" i="7" a="1"/>
  <c r="M133" i="7" s="1"/>
  <c r="N133" i="7" a="1"/>
  <c r="N133" i="7" s="1"/>
  <c r="M134" i="7" a="1"/>
  <c r="M134" i="7" s="1"/>
  <c r="N134" i="7" a="1"/>
  <c r="N134" i="7" s="1"/>
  <c r="M135" i="7" a="1"/>
  <c r="M135" i="7" s="1"/>
  <c r="N135" i="7" a="1"/>
  <c r="N135" i="7" s="1"/>
  <c r="M136" i="7" a="1"/>
  <c r="M136" i="7" s="1"/>
  <c r="N136" i="7" a="1"/>
  <c r="N136" i="7" s="1"/>
  <c r="M137" i="7" a="1"/>
  <c r="M137" i="7" s="1"/>
  <c r="N137" i="7" a="1"/>
  <c r="N137" i="7" s="1"/>
  <c r="M138" i="7" a="1"/>
  <c r="M138" i="7" s="1"/>
  <c r="N138" i="7" a="1"/>
  <c r="N138" i="7" s="1"/>
  <c r="M139" i="7" a="1"/>
  <c r="M139" i="7" s="1"/>
  <c r="N139" i="7" a="1"/>
  <c r="N139" i="7" s="1"/>
  <c r="M140" i="7" a="1"/>
  <c r="M140" i="7" s="1"/>
  <c r="N140" i="7" a="1"/>
  <c r="N140" i="7" s="1"/>
  <c r="M141" i="7" a="1"/>
  <c r="M141" i="7" s="1"/>
  <c r="N141" i="7" a="1"/>
  <c r="N141" i="7" s="1"/>
  <c r="M142" i="7" a="1"/>
  <c r="M142" i="7" s="1"/>
  <c r="N142" i="7" a="1"/>
  <c r="N142" i="7" s="1"/>
  <c r="M143" i="7" a="1"/>
  <c r="M143" i="7" s="1"/>
  <c r="N143" i="7" a="1"/>
  <c r="N143" i="7" s="1"/>
  <c r="M144" i="7" a="1"/>
  <c r="M144" i="7" s="1"/>
  <c r="N144" i="7" a="1"/>
  <c r="N144" i="7" s="1"/>
  <c r="M145" i="7" a="1"/>
  <c r="M145" i="7" s="1"/>
  <c r="N145" i="7" a="1"/>
  <c r="N145" i="7" s="1"/>
  <c r="M146" i="7" a="1"/>
  <c r="M146" i="7" s="1"/>
  <c r="N146" i="7" a="1"/>
  <c r="N146" i="7" s="1"/>
  <c r="M147" i="7" a="1"/>
  <c r="M147" i="7" s="1"/>
  <c r="N147" i="7" a="1"/>
  <c r="N147" i="7" s="1"/>
  <c r="M148" i="7" a="1"/>
  <c r="M148" i="7" s="1"/>
  <c r="N148" i="7" a="1"/>
  <c r="N148" i="7" s="1"/>
  <c r="M149" i="7" a="1"/>
  <c r="M149" i="7" s="1"/>
  <c r="N149" i="7" a="1"/>
  <c r="N149" i="7" s="1"/>
  <c r="M150" i="7" a="1"/>
  <c r="M150" i="7" s="1"/>
  <c r="N150" i="7" a="1"/>
  <c r="N150" i="7" s="1"/>
  <c r="M151" i="7" a="1"/>
  <c r="M151" i="7" s="1"/>
  <c r="N151" i="7" a="1"/>
  <c r="N151" i="7" s="1"/>
  <c r="M152" i="7" a="1"/>
  <c r="M152" i="7" s="1"/>
  <c r="N152" i="7" a="1"/>
  <c r="N152" i="7" s="1"/>
  <c r="M153" i="7" a="1"/>
  <c r="M153" i="7" s="1"/>
  <c r="N153" i="7" a="1"/>
  <c r="N153" i="7" s="1"/>
  <c r="M154" i="7" a="1"/>
  <c r="M154" i="7" s="1"/>
  <c r="N154" i="7" a="1"/>
  <c r="N154" i="7" s="1"/>
  <c r="M155" i="7" a="1"/>
  <c r="M155" i="7" s="1"/>
  <c r="N155" i="7" a="1"/>
  <c r="N155" i="7" s="1"/>
  <c r="M156" i="7" a="1"/>
  <c r="M156" i="7" s="1"/>
  <c r="N156" i="7" a="1"/>
  <c r="N156" i="7" s="1"/>
  <c r="M157" i="7" a="1"/>
  <c r="M157" i="7" s="1"/>
  <c r="N157" i="7" a="1"/>
  <c r="N157" i="7" s="1"/>
  <c r="M158" i="7" a="1"/>
  <c r="M158" i="7" s="1"/>
  <c r="N158" i="7" a="1"/>
  <c r="N158" i="7" s="1"/>
  <c r="M159" i="7" a="1"/>
  <c r="M159" i="7" s="1"/>
  <c r="N159" i="7" a="1"/>
  <c r="N159" i="7" s="1"/>
  <c r="M160" i="7" a="1"/>
  <c r="M160" i="7" s="1"/>
  <c r="N160" i="7" a="1"/>
  <c r="N160" i="7" s="1"/>
  <c r="M161" i="7" a="1"/>
  <c r="M161" i="7" s="1"/>
  <c r="N161" i="7" a="1"/>
  <c r="N161" i="7" s="1"/>
  <c r="M162" i="7" a="1"/>
  <c r="M162" i="7" s="1"/>
  <c r="N162" i="7" a="1"/>
  <c r="N162" i="7" s="1"/>
  <c r="M163" i="7" a="1"/>
  <c r="M163" i="7" s="1"/>
  <c r="N163" i="7" a="1"/>
  <c r="N163" i="7" s="1"/>
  <c r="M164" i="7" a="1"/>
  <c r="M164" i="7" s="1"/>
  <c r="N164" i="7" a="1"/>
  <c r="N164" i="7" s="1"/>
  <c r="M165" i="7" a="1"/>
  <c r="M165" i="7" s="1"/>
  <c r="N165" i="7" a="1"/>
  <c r="N165" i="7" s="1"/>
  <c r="M166" i="7" a="1"/>
  <c r="M166" i="7" s="1"/>
  <c r="N166" i="7" a="1"/>
  <c r="N166" i="7" s="1"/>
  <c r="M167" i="7" a="1"/>
  <c r="M167" i="7" s="1"/>
  <c r="N167" i="7" a="1"/>
  <c r="N167" i="7" s="1"/>
  <c r="M168" i="7" a="1"/>
  <c r="M168" i="7" s="1"/>
  <c r="N168" i="7" a="1"/>
  <c r="N168" i="7" s="1"/>
  <c r="M169" i="7" a="1"/>
  <c r="M169" i="7" s="1"/>
  <c r="N169" i="7" a="1"/>
  <c r="N169" i="7" s="1"/>
  <c r="M170" i="7" a="1"/>
  <c r="M170" i="7" s="1"/>
  <c r="N170" i="7" a="1"/>
  <c r="N170" i="7" s="1"/>
  <c r="M171" i="7" a="1"/>
  <c r="M171" i="7" s="1"/>
  <c r="N171" i="7" a="1"/>
  <c r="N171" i="7" s="1"/>
  <c r="M172" i="7" a="1"/>
  <c r="M172" i="7" s="1"/>
  <c r="N172" i="7" a="1"/>
  <c r="N172" i="7" s="1"/>
  <c r="M173" i="7" a="1"/>
  <c r="M173" i="7" s="1"/>
  <c r="N173" i="7" a="1"/>
  <c r="N173" i="7" s="1"/>
  <c r="M174" i="7" a="1"/>
  <c r="M174" i="7" s="1"/>
  <c r="N174" i="7" a="1"/>
  <c r="N174" i="7" s="1"/>
  <c r="M175" i="7" a="1"/>
  <c r="M175" i="7" s="1"/>
  <c r="N175" i="7" a="1"/>
  <c r="N175" i="7" s="1"/>
  <c r="M176" i="7" a="1"/>
  <c r="M176" i="7" s="1"/>
  <c r="N176" i="7" a="1"/>
  <c r="N176" i="7" s="1"/>
  <c r="M177" i="7" a="1"/>
  <c r="M177" i="7" s="1"/>
  <c r="N177" i="7" a="1"/>
  <c r="N177" i="7" s="1"/>
  <c r="M178" i="7" a="1"/>
  <c r="M178" i="7" s="1"/>
  <c r="N178" i="7" a="1"/>
  <c r="N178" i="7" s="1"/>
  <c r="M179" i="7" a="1"/>
  <c r="M179" i="7" s="1"/>
  <c r="N179" i="7" a="1"/>
  <c r="N179" i="7" s="1"/>
  <c r="M180" i="7" a="1"/>
  <c r="M180" i="7" s="1"/>
  <c r="N180" i="7" a="1"/>
  <c r="N180" i="7" s="1"/>
  <c r="M181" i="7" a="1"/>
  <c r="M181" i="7" s="1"/>
  <c r="N181" i="7" a="1"/>
  <c r="N181" i="7" s="1"/>
  <c r="M182" i="7" a="1"/>
  <c r="M182" i="7" s="1"/>
  <c r="N182" i="7" a="1"/>
  <c r="N182" i="7" s="1"/>
  <c r="M183" i="7" a="1"/>
  <c r="M183" i="7" s="1"/>
  <c r="N183" i="7" a="1"/>
  <c r="N183" i="7" s="1"/>
  <c r="M184" i="7" a="1"/>
  <c r="M184" i="7" s="1"/>
  <c r="N184" i="7" a="1"/>
  <c r="N184" i="7" s="1"/>
  <c r="M185" i="7" a="1"/>
  <c r="M185" i="7" s="1"/>
  <c r="N185" i="7" a="1"/>
  <c r="N185" i="7" s="1"/>
  <c r="M186" i="7" a="1"/>
  <c r="M186" i="7" s="1"/>
  <c r="N186" i="7" a="1"/>
  <c r="N186" i="7" s="1"/>
  <c r="M187" i="7" a="1"/>
  <c r="M187" i="7" s="1"/>
  <c r="N187" i="7" a="1"/>
  <c r="N187" i="7" s="1"/>
  <c r="M188" i="7" a="1"/>
  <c r="M188" i="7" s="1"/>
  <c r="N188" i="7" a="1"/>
  <c r="N188" i="7" s="1"/>
  <c r="M189" i="7" a="1"/>
  <c r="M189" i="7" s="1"/>
  <c r="N189" i="7" a="1"/>
  <c r="N189" i="7" s="1"/>
  <c r="M190" i="7" a="1"/>
  <c r="M190" i="7" s="1"/>
  <c r="N190" i="7" a="1"/>
  <c r="N190" i="7" s="1"/>
  <c r="M191" i="7" a="1"/>
  <c r="M191" i="7" s="1"/>
  <c r="N191" i="7" a="1"/>
  <c r="N191" i="7" s="1"/>
  <c r="M192" i="7" a="1"/>
  <c r="M192" i="7" s="1"/>
  <c r="N192" i="7" a="1"/>
  <c r="N192" i="7" s="1"/>
  <c r="M193" i="7" a="1"/>
  <c r="M193" i="7" s="1"/>
  <c r="N193" i="7" a="1"/>
  <c r="N193" i="7" s="1"/>
  <c r="M194" i="7" a="1"/>
  <c r="M194" i="7" s="1"/>
  <c r="N194" i="7" a="1"/>
  <c r="N194" i="7" s="1"/>
  <c r="M195" i="7" a="1"/>
  <c r="M195" i="7" s="1"/>
  <c r="N195" i="7" a="1"/>
  <c r="N195" i="7" s="1"/>
  <c r="M196" i="7" a="1"/>
  <c r="M196" i="7" s="1"/>
  <c r="N196" i="7" a="1"/>
  <c r="N196" i="7" s="1"/>
  <c r="M197" i="7" a="1"/>
  <c r="M197" i="7" s="1"/>
  <c r="N197" i="7" a="1"/>
  <c r="N197" i="7" s="1"/>
  <c r="M198" i="7" a="1"/>
  <c r="M198" i="7" s="1"/>
  <c r="N198" i="7" a="1"/>
  <c r="N198" i="7" s="1"/>
  <c r="M199" i="7" a="1"/>
  <c r="M199" i="7" s="1"/>
  <c r="N199" i="7" a="1"/>
  <c r="N199" i="7" s="1"/>
  <c r="M200" i="7" a="1"/>
  <c r="M200" i="7" s="1"/>
  <c r="N200" i="7" a="1"/>
  <c r="N200" i="7" s="1"/>
  <c r="M201" i="7" a="1"/>
  <c r="M201" i="7" s="1"/>
  <c r="N201" i="7" a="1"/>
  <c r="N201" i="7" s="1"/>
  <c r="M202" i="7" a="1"/>
  <c r="M202" i="7" s="1"/>
  <c r="N202" i="7" a="1"/>
  <c r="N202" i="7" s="1"/>
  <c r="M203" i="7" a="1"/>
  <c r="M203" i="7" s="1"/>
  <c r="N203" i="7" a="1"/>
  <c r="N203" i="7" s="1"/>
  <c r="M204" i="7" a="1"/>
  <c r="M204" i="7" s="1"/>
  <c r="N204" i="7" a="1"/>
  <c r="N204" i="7" s="1"/>
  <c r="M205" i="7" a="1"/>
  <c r="M205" i="7" s="1"/>
  <c r="N205" i="7" a="1"/>
  <c r="N205" i="7" s="1"/>
  <c r="M206" i="7" a="1"/>
  <c r="M206" i="7" s="1"/>
  <c r="N206" i="7" a="1"/>
  <c r="N206" i="7" s="1"/>
  <c r="M207" i="7" a="1"/>
  <c r="M207" i="7" s="1"/>
  <c r="N207" i="7" a="1"/>
  <c r="N207" i="7" s="1"/>
  <c r="M208" i="7" a="1"/>
  <c r="M208" i="7" s="1"/>
  <c r="N208" i="7" a="1"/>
  <c r="N208" i="7" s="1"/>
  <c r="M209" i="7" a="1"/>
  <c r="M209" i="7" s="1"/>
  <c r="N209" i="7" a="1"/>
  <c r="N209" i="7" s="1"/>
  <c r="M210" i="7" a="1"/>
  <c r="M210" i="7" s="1"/>
  <c r="N210" i="7" a="1"/>
  <c r="N210" i="7" s="1"/>
  <c r="M211" i="7" a="1"/>
  <c r="M211" i="7" s="1"/>
  <c r="N211" i="7" a="1"/>
  <c r="N211" i="7" s="1"/>
  <c r="M212" i="7" a="1"/>
  <c r="M212" i="7" s="1"/>
  <c r="N212" i="7" a="1"/>
  <c r="N212" i="7" s="1"/>
  <c r="M213" i="7" a="1"/>
  <c r="M213" i="7" s="1"/>
  <c r="N213" i="7" a="1"/>
  <c r="N213" i="7" s="1"/>
  <c r="M214" i="7" a="1"/>
  <c r="M214" i="7" s="1"/>
  <c r="N214" i="7" a="1"/>
  <c r="N214" i="7" s="1"/>
  <c r="M215" i="7" a="1"/>
  <c r="M215" i="7" s="1"/>
  <c r="N215" i="7" a="1"/>
  <c r="N215" i="7" s="1"/>
  <c r="M216" i="7" a="1"/>
  <c r="M216" i="7" s="1"/>
  <c r="N216" i="7" a="1"/>
  <c r="N216" i="7" s="1"/>
  <c r="M217" i="7" a="1"/>
  <c r="M217" i="7" s="1"/>
  <c r="N217" i="7" a="1"/>
  <c r="N217" i="7" s="1"/>
  <c r="M218" i="7" a="1"/>
  <c r="M218" i="7" s="1"/>
  <c r="N218" i="7" a="1"/>
  <c r="N218" i="7" s="1"/>
  <c r="M219" i="7" a="1"/>
  <c r="M219" i="7" s="1"/>
  <c r="N219" i="7" a="1"/>
  <c r="N219" i="7" s="1"/>
  <c r="M220" i="7" a="1"/>
  <c r="M220" i="7" s="1"/>
  <c r="N220" i="7" a="1"/>
  <c r="N220" i="7" s="1"/>
  <c r="M221" i="7" a="1"/>
  <c r="M221" i="7" s="1"/>
  <c r="N221" i="7" a="1"/>
  <c r="N221" i="7" s="1"/>
  <c r="M222" i="7" a="1"/>
  <c r="M222" i="7" s="1"/>
  <c r="N222" i="7" a="1"/>
  <c r="N222" i="7" s="1"/>
  <c r="M223" i="7" a="1"/>
  <c r="M223" i="7" s="1"/>
  <c r="N223" i="7" a="1"/>
  <c r="N223" i="7" s="1"/>
  <c r="M224" i="7" a="1"/>
  <c r="M224" i="7" s="1"/>
  <c r="N224" i="7" a="1"/>
  <c r="N224" i="7" s="1"/>
  <c r="M225" i="7" a="1"/>
  <c r="M225" i="7" s="1"/>
  <c r="N225" i="7" a="1"/>
  <c r="N225" i="7" s="1"/>
  <c r="M226" i="7" a="1"/>
  <c r="M226" i="7" s="1"/>
  <c r="N226" i="7" a="1"/>
  <c r="N226" i="7" s="1"/>
  <c r="M227" i="7" a="1"/>
  <c r="M227" i="7" s="1"/>
  <c r="N227" i="7" a="1"/>
  <c r="N227" i="7" s="1"/>
  <c r="M228" i="7" a="1"/>
  <c r="M228" i="7" s="1"/>
  <c r="N228" i="7" a="1"/>
  <c r="N228" i="7" s="1"/>
  <c r="M229" i="7" a="1"/>
  <c r="M229" i="7" s="1"/>
  <c r="N229" i="7" a="1"/>
  <c r="N229" i="7" s="1"/>
  <c r="M230" i="7" a="1"/>
  <c r="M230" i="7" s="1"/>
  <c r="N230" i="7" a="1"/>
  <c r="N230" i="7" s="1"/>
  <c r="M231" i="7" a="1"/>
  <c r="M231" i="7" s="1"/>
  <c r="N231" i="7" a="1"/>
  <c r="N231" i="7" s="1"/>
  <c r="M232" i="7" a="1"/>
  <c r="M232" i="7" s="1"/>
  <c r="N232" i="7" a="1"/>
  <c r="N232" i="7" s="1"/>
  <c r="M233" i="7" a="1"/>
  <c r="M233" i="7" s="1"/>
  <c r="N233" i="7" a="1"/>
  <c r="N233" i="7" s="1"/>
  <c r="M234" i="7" a="1"/>
  <c r="M234" i="7" s="1"/>
  <c r="N234" i="7" a="1"/>
  <c r="N234" i="7" s="1"/>
  <c r="M235" i="7" a="1"/>
  <c r="M235" i="7" s="1"/>
  <c r="N235" i="7" a="1"/>
  <c r="N235" i="7" s="1"/>
  <c r="M236" i="7" a="1"/>
  <c r="M236" i="7" s="1"/>
  <c r="N236" i="7" a="1"/>
  <c r="N236" i="7" s="1"/>
  <c r="M237" i="7" a="1"/>
  <c r="M237" i="7" s="1"/>
  <c r="N237" i="7" a="1"/>
  <c r="N237" i="7" s="1"/>
  <c r="M238" i="7" a="1"/>
  <c r="M238" i="7" s="1"/>
  <c r="N238" i="7" a="1"/>
  <c r="N238" i="7" s="1"/>
  <c r="M239" i="7" a="1"/>
  <c r="M239" i="7" s="1"/>
  <c r="N239" i="7" a="1"/>
  <c r="N239" i="7" s="1"/>
  <c r="M240" i="7" a="1"/>
  <c r="M240" i="7" s="1"/>
  <c r="N240" i="7" a="1"/>
  <c r="N240" i="7" s="1"/>
  <c r="M241" i="7" a="1"/>
  <c r="M241" i="7" s="1"/>
  <c r="N241" i="7" a="1"/>
  <c r="N241" i="7" s="1"/>
  <c r="M242" i="7" a="1"/>
  <c r="M242" i="7" s="1"/>
  <c r="N242" i="7" a="1"/>
  <c r="N242" i="7" s="1"/>
  <c r="M243" i="7" a="1"/>
  <c r="M243" i="7" s="1"/>
  <c r="N243" i="7" a="1"/>
  <c r="N243" i="7" s="1"/>
  <c r="M244" i="7" a="1"/>
  <c r="M244" i="7" s="1"/>
  <c r="N244" i="7" a="1"/>
  <c r="N244" i="7" s="1"/>
  <c r="M245" i="7" a="1"/>
  <c r="M245" i="7" s="1"/>
  <c r="N245" i="7" a="1"/>
  <c r="N245" i="7" s="1"/>
  <c r="M246" i="7" a="1"/>
  <c r="M246" i="7" s="1"/>
  <c r="N246" i="7" a="1"/>
  <c r="N246" i="7" s="1"/>
  <c r="M247" i="7" a="1"/>
  <c r="M247" i="7" s="1"/>
  <c r="N247" i="7" a="1"/>
  <c r="N247" i="7" s="1"/>
  <c r="M248" i="7" a="1"/>
  <c r="M248" i="7" s="1"/>
  <c r="N248" i="7" a="1"/>
  <c r="N248" i="7" s="1"/>
  <c r="M249" i="7" a="1"/>
  <c r="M249" i="7" s="1"/>
  <c r="N249" i="7" a="1"/>
  <c r="N249" i="7" s="1"/>
  <c r="M250" i="7" a="1"/>
  <c r="M250" i="7" s="1"/>
  <c r="N250" i="7" a="1"/>
  <c r="N250" i="7" s="1"/>
  <c r="M251" i="7" a="1"/>
  <c r="M251" i="7" s="1"/>
  <c r="N251" i="7" a="1"/>
  <c r="N251" i="7" s="1"/>
  <c r="M252" i="7" a="1"/>
  <c r="M252" i="7" s="1"/>
  <c r="N252" i="7" a="1"/>
  <c r="N252" i="7" s="1"/>
  <c r="M253" i="7" a="1"/>
  <c r="M253" i="7" s="1"/>
  <c r="N253" i="7" a="1"/>
  <c r="N253" i="7" s="1"/>
  <c r="M254" i="7" a="1"/>
  <c r="M254" i="7" s="1"/>
  <c r="N254" i="7" a="1"/>
  <c r="N254" i="7" s="1"/>
  <c r="M255" i="7" a="1"/>
  <c r="M255" i="7" s="1"/>
  <c r="N255" i="7" a="1"/>
  <c r="N255" i="7" s="1"/>
  <c r="M256" i="7" a="1"/>
  <c r="M256" i="7" s="1"/>
  <c r="N256" i="7" a="1"/>
  <c r="N256" i="7" s="1"/>
  <c r="M257" i="7" a="1"/>
  <c r="M257" i="7" s="1"/>
  <c r="N257" i="7" a="1"/>
  <c r="N257" i="7" s="1"/>
  <c r="M258" i="7" a="1"/>
  <c r="M258" i="7" s="1"/>
  <c r="N258" i="7" a="1"/>
  <c r="N258" i="7" s="1"/>
  <c r="M259" i="7" a="1"/>
  <c r="M259" i="7" s="1"/>
  <c r="N259" i="7" a="1"/>
  <c r="N259" i="7" s="1"/>
  <c r="M260" i="7" a="1"/>
  <c r="M260" i="7" s="1"/>
  <c r="N260" i="7" a="1"/>
  <c r="N260" i="7" s="1"/>
  <c r="M261" i="7" a="1"/>
  <c r="M261" i="7" s="1"/>
  <c r="N261" i="7" a="1"/>
  <c r="N261" i="7" s="1"/>
  <c r="M262" i="7" a="1"/>
  <c r="M262" i="7" s="1"/>
  <c r="N262" i="7" a="1"/>
  <c r="N262" i="7" s="1"/>
  <c r="M263" i="7" a="1"/>
  <c r="M263" i="7" s="1"/>
  <c r="N263" i="7" a="1"/>
  <c r="N263" i="7" s="1"/>
  <c r="M264" i="7" a="1"/>
  <c r="M264" i="7" s="1"/>
  <c r="N264" i="7" a="1"/>
  <c r="N264" i="7" s="1"/>
  <c r="M265" i="7" a="1"/>
  <c r="M265" i="7" s="1"/>
  <c r="N265" i="7" a="1"/>
  <c r="N265" i="7" s="1"/>
  <c r="M266" i="7" a="1"/>
  <c r="M266" i="7" s="1"/>
  <c r="N266" i="7" a="1"/>
  <c r="N266" i="7" s="1"/>
  <c r="M267" i="7" a="1"/>
  <c r="M267" i="7" s="1"/>
  <c r="N267" i="7" a="1"/>
  <c r="N267" i="7" s="1"/>
  <c r="M268" i="7" a="1"/>
  <c r="M268" i="7" s="1"/>
  <c r="N268" i="7" a="1"/>
  <c r="N268" i="7" s="1"/>
  <c r="M269" i="7" a="1"/>
  <c r="M269" i="7" s="1"/>
  <c r="N269" i="7" a="1"/>
  <c r="N269" i="7" s="1"/>
  <c r="M270" i="7" a="1"/>
  <c r="M270" i="7" s="1"/>
  <c r="N270" i="7" a="1"/>
  <c r="N270" i="7" s="1"/>
  <c r="M271" i="7" a="1"/>
  <c r="M271" i="7" s="1"/>
  <c r="N271" i="7" a="1"/>
  <c r="N271" i="7" s="1"/>
  <c r="M272" i="7" a="1"/>
  <c r="M272" i="7" s="1"/>
  <c r="N272" i="7" a="1"/>
  <c r="N272" i="7" s="1"/>
  <c r="M273" i="7" a="1"/>
  <c r="M273" i="7" s="1"/>
  <c r="N273" i="7" a="1"/>
  <c r="N273" i="7" s="1"/>
  <c r="M274" i="7" a="1"/>
  <c r="M274" i="7" s="1"/>
  <c r="N274" i="7" a="1"/>
  <c r="N274" i="7" s="1"/>
  <c r="M275" i="7" a="1"/>
  <c r="M275" i="7" s="1"/>
  <c r="N275" i="7" a="1"/>
  <c r="N275" i="7" s="1"/>
  <c r="M276" i="7" a="1"/>
  <c r="M276" i="7" s="1"/>
  <c r="N276" i="7" a="1"/>
  <c r="N276" i="7" s="1"/>
  <c r="M277" i="7" a="1"/>
  <c r="M277" i="7" s="1"/>
  <c r="N277" i="7" a="1"/>
  <c r="N277" i="7" s="1"/>
  <c r="M278" i="7" a="1"/>
  <c r="M278" i="7" s="1"/>
  <c r="N278" i="7" a="1"/>
  <c r="N278" i="7" s="1"/>
  <c r="M279" i="7" a="1"/>
  <c r="M279" i="7" s="1"/>
  <c r="N279" i="7" a="1"/>
  <c r="N279" i="7" s="1"/>
  <c r="M280" i="7" a="1"/>
  <c r="M280" i="7" s="1"/>
  <c r="N280" i="7" a="1"/>
  <c r="N280" i="7" s="1"/>
  <c r="M281" i="7" a="1"/>
  <c r="M281" i="7" s="1"/>
  <c r="N281" i="7" a="1"/>
  <c r="N281" i="7" s="1"/>
  <c r="M282" i="7" a="1"/>
  <c r="M282" i="7" s="1"/>
  <c r="N282" i="7" a="1"/>
  <c r="N282" i="7" s="1"/>
  <c r="M283" i="7" a="1"/>
  <c r="M283" i="7" s="1"/>
  <c r="N283" i="7" a="1"/>
  <c r="N283" i="7" s="1"/>
  <c r="M284" i="7" a="1"/>
  <c r="M284" i="7" s="1"/>
  <c r="N284" i="7" a="1"/>
  <c r="N284" i="7" s="1"/>
  <c r="M285" i="7" a="1"/>
  <c r="M285" i="7" s="1"/>
  <c r="N285" i="7" a="1"/>
  <c r="N285" i="7" s="1"/>
  <c r="M286" i="7" a="1"/>
  <c r="M286" i="7" s="1"/>
  <c r="N286" i="7" a="1"/>
  <c r="N286" i="7" s="1"/>
  <c r="M287" i="7" a="1"/>
  <c r="M287" i="7" s="1"/>
  <c r="N287" i="7" a="1"/>
  <c r="N287" i="7" s="1"/>
  <c r="M288" i="7" a="1"/>
  <c r="M288" i="7" s="1"/>
  <c r="N288" i="7" a="1"/>
  <c r="N288" i="7" s="1"/>
  <c r="M289" i="7" a="1"/>
  <c r="M289" i="7" s="1"/>
  <c r="N289" i="7" a="1"/>
  <c r="N289" i="7" s="1"/>
  <c r="M290" i="7" a="1"/>
  <c r="M290" i="7" s="1"/>
  <c r="N290" i="7" a="1"/>
  <c r="N290" i="7" s="1"/>
  <c r="M291" i="7" a="1"/>
  <c r="M291" i="7" s="1"/>
  <c r="N291" i="7" a="1"/>
  <c r="N291" i="7" s="1"/>
  <c r="M292" i="7" a="1"/>
  <c r="M292" i="7" s="1"/>
  <c r="N292" i="7" a="1"/>
  <c r="N292" i="7" s="1"/>
  <c r="M293" i="7" a="1"/>
  <c r="M293" i="7" s="1"/>
  <c r="N293" i="7" a="1"/>
  <c r="N293" i="7" s="1"/>
  <c r="M294" i="7" a="1"/>
  <c r="M294" i="7" s="1"/>
  <c r="N294" i="7" a="1"/>
  <c r="N294" i="7" s="1"/>
  <c r="M295" i="7" a="1"/>
  <c r="M295" i="7" s="1"/>
  <c r="N295" i="7" a="1"/>
  <c r="N295" i="7" s="1"/>
  <c r="M296" i="7" a="1"/>
  <c r="M296" i="7" s="1"/>
  <c r="N296" i="7" a="1"/>
  <c r="N296" i="7" s="1"/>
  <c r="M297" i="7" a="1"/>
  <c r="M297" i="7" s="1"/>
  <c r="N297" i="7" a="1"/>
  <c r="N297" i="7" s="1"/>
  <c r="M298" i="7" a="1"/>
  <c r="M298" i="7" s="1"/>
  <c r="N298" i="7" a="1"/>
  <c r="N298" i="7" s="1"/>
  <c r="M299" i="7" a="1"/>
  <c r="M299" i="7" s="1"/>
  <c r="N299" i="7" a="1"/>
  <c r="N299" i="7" s="1"/>
  <c r="M300" i="7" a="1"/>
  <c r="M300" i="7" s="1"/>
  <c r="N300" i="7" a="1"/>
  <c r="N300" i="7" s="1"/>
  <c r="M301" i="7" a="1"/>
  <c r="M301" i="7" s="1"/>
  <c r="N301" i="7" a="1"/>
  <c r="N301" i="7" s="1"/>
  <c r="M302" i="7" a="1"/>
  <c r="M302" i="7" s="1"/>
  <c r="N302" i="7" a="1"/>
  <c r="N302" i="7" s="1"/>
  <c r="M303" i="7" a="1"/>
  <c r="M303" i="7" s="1"/>
  <c r="N303" i="7" a="1"/>
  <c r="N303" i="7" s="1"/>
  <c r="M304" i="7" a="1"/>
  <c r="M304" i="7" s="1"/>
  <c r="N304" i="7" a="1"/>
  <c r="N304" i="7" s="1"/>
  <c r="M305" i="7" a="1"/>
  <c r="M305" i="7" s="1"/>
  <c r="N305" i="7" a="1"/>
  <c r="N305" i="7" s="1"/>
  <c r="M306" i="7" a="1"/>
  <c r="M306" i="7" s="1"/>
  <c r="N306" i="7" a="1"/>
  <c r="N306" i="7" s="1"/>
  <c r="M307" i="7" a="1"/>
  <c r="M307" i="7" s="1"/>
  <c r="N307" i="7" a="1"/>
  <c r="N307" i="7" s="1"/>
  <c r="M308" i="7" a="1"/>
  <c r="M308" i="7" s="1"/>
  <c r="N308" i="7" a="1"/>
  <c r="N308" i="7" s="1"/>
  <c r="M309" i="7" a="1"/>
  <c r="M309" i="7" s="1"/>
  <c r="N309" i="7" a="1"/>
  <c r="N309" i="7" s="1"/>
  <c r="M310" i="7" a="1"/>
  <c r="M310" i="7" s="1"/>
  <c r="N310" i="7" a="1"/>
  <c r="N310" i="7" s="1"/>
  <c r="M311" i="7" a="1"/>
  <c r="M311" i="7" s="1"/>
  <c r="N311" i="7" a="1"/>
  <c r="N311" i="7" s="1"/>
  <c r="M312" i="7" a="1"/>
  <c r="M312" i="7" s="1"/>
  <c r="N312" i="7" a="1"/>
  <c r="N312" i="7" s="1"/>
  <c r="M313" i="7" a="1"/>
  <c r="M313" i="7" s="1"/>
  <c r="N313" i="7" a="1"/>
  <c r="N313" i="7" s="1"/>
  <c r="M314" i="7" a="1"/>
  <c r="M314" i="7" s="1"/>
  <c r="N314" i="7" a="1"/>
  <c r="N314" i="7" s="1"/>
  <c r="M315" i="7" a="1"/>
  <c r="M315" i="7" s="1"/>
  <c r="N315" i="7" a="1"/>
  <c r="N315" i="7" s="1"/>
  <c r="M316" i="7" a="1"/>
  <c r="M316" i="7" s="1"/>
  <c r="N316" i="7" a="1"/>
  <c r="N316" i="7" s="1"/>
  <c r="M317" i="7" a="1"/>
  <c r="M317" i="7" s="1"/>
  <c r="N317" i="7" a="1"/>
  <c r="N317" i="7" s="1"/>
  <c r="M318" i="7" a="1"/>
  <c r="M318" i="7" s="1"/>
  <c r="N318" i="7" a="1"/>
  <c r="N318" i="7" s="1"/>
  <c r="M319" i="7" a="1"/>
  <c r="M319" i="7" s="1"/>
  <c r="N319" i="7" a="1"/>
  <c r="N319" i="7" s="1"/>
  <c r="M320" i="7" a="1"/>
  <c r="M320" i="7" s="1"/>
  <c r="N320" i="7" a="1"/>
  <c r="N320" i="7" s="1"/>
  <c r="M321" i="7" a="1"/>
  <c r="M321" i="7" s="1"/>
  <c r="N321" i="7" a="1"/>
  <c r="N321" i="7" s="1"/>
  <c r="M322" i="7" a="1"/>
  <c r="M322" i="7" s="1"/>
  <c r="N322" i="7" a="1"/>
  <c r="N322" i="7" s="1"/>
  <c r="M323" i="7" a="1"/>
  <c r="M323" i="7" s="1"/>
  <c r="N323" i="7" a="1"/>
  <c r="N323" i="7" s="1"/>
  <c r="M324" i="7" a="1"/>
  <c r="M324" i="7" s="1"/>
  <c r="N324" i="7" a="1"/>
  <c r="N324" i="7" s="1"/>
  <c r="M325" i="7" a="1"/>
  <c r="M325" i="7" s="1"/>
  <c r="N325" i="7" a="1"/>
  <c r="N325" i="7" s="1"/>
  <c r="M326" i="7" a="1"/>
  <c r="M326" i="7" s="1"/>
  <c r="N326" i="7" a="1"/>
  <c r="N326" i="7" s="1"/>
  <c r="M327" i="7" a="1"/>
  <c r="M327" i="7" s="1"/>
  <c r="N327" i="7" a="1"/>
  <c r="N327" i="7" s="1"/>
  <c r="M328" i="7" a="1"/>
  <c r="M328" i="7" s="1"/>
  <c r="N328" i="7" a="1"/>
  <c r="N328" i="7" s="1"/>
  <c r="M329" i="7" a="1"/>
  <c r="M329" i="7" s="1"/>
  <c r="N329" i="7" a="1"/>
  <c r="N329" i="7" s="1"/>
  <c r="M330" i="7" a="1"/>
  <c r="M330" i="7" s="1"/>
  <c r="N330" i="7" a="1"/>
  <c r="N330" i="7" s="1"/>
  <c r="M331" i="7" a="1"/>
  <c r="M331" i="7" s="1"/>
  <c r="N331" i="7" a="1"/>
  <c r="N331" i="7" s="1"/>
  <c r="M332" i="7" a="1"/>
  <c r="M332" i="7" s="1"/>
  <c r="N332" i="7" a="1"/>
  <c r="N332" i="7" s="1"/>
  <c r="M333" i="7" a="1"/>
  <c r="M333" i="7" s="1"/>
  <c r="N333" i="7" a="1"/>
  <c r="N333" i="7" s="1"/>
  <c r="M334" i="7" a="1"/>
  <c r="M334" i="7" s="1"/>
  <c r="N334" i="7" a="1"/>
  <c r="N334" i="7" s="1"/>
  <c r="M335" i="7" a="1"/>
  <c r="M335" i="7" s="1"/>
  <c r="N335" i="7" a="1"/>
  <c r="N335" i="7" s="1"/>
  <c r="M336" i="7" a="1"/>
  <c r="M336" i="7" s="1"/>
  <c r="N336" i="7" a="1"/>
  <c r="N336" i="7" s="1"/>
  <c r="M337" i="7" a="1"/>
  <c r="M337" i="7" s="1"/>
  <c r="N337" i="7" a="1"/>
  <c r="N337" i="7" s="1"/>
  <c r="M338" i="7" a="1"/>
  <c r="M338" i="7" s="1"/>
  <c r="N338" i="7" a="1"/>
  <c r="N338" i="7" s="1"/>
  <c r="M339" i="7" a="1"/>
  <c r="M339" i="7" s="1"/>
  <c r="N339" i="7" a="1"/>
  <c r="N339" i="7" s="1"/>
  <c r="M340" i="7" a="1"/>
  <c r="M340" i="7" s="1"/>
  <c r="N340" i="7" a="1"/>
  <c r="N340" i="7" s="1"/>
  <c r="M341" i="7" a="1"/>
  <c r="M341" i="7" s="1"/>
  <c r="N341" i="7" a="1"/>
  <c r="N341" i="7" s="1"/>
  <c r="M342" i="7" a="1"/>
  <c r="M342" i="7" s="1"/>
  <c r="N342" i="7" a="1"/>
  <c r="N342" i="7" s="1"/>
  <c r="M343" i="7" a="1"/>
  <c r="M343" i="7" s="1"/>
  <c r="N343" i="7" a="1"/>
  <c r="N343" i="7" s="1"/>
  <c r="M344" i="7" a="1"/>
  <c r="M344" i="7" s="1"/>
  <c r="N344" i="7" a="1"/>
  <c r="N344" i="7" s="1"/>
  <c r="M345" i="7" a="1"/>
  <c r="M345" i="7" s="1"/>
  <c r="N345" i="7" a="1"/>
  <c r="N345" i="7" s="1"/>
  <c r="M346" i="7" a="1"/>
  <c r="M346" i="7" s="1"/>
  <c r="N346" i="7" a="1"/>
  <c r="N346" i="7" s="1"/>
  <c r="M347" i="7" a="1"/>
  <c r="M347" i="7" s="1"/>
  <c r="N347" i="7" a="1"/>
  <c r="N347" i="7" s="1"/>
  <c r="M348" i="7" a="1"/>
  <c r="M348" i="7" s="1"/>
  <c r="N348" i="7" a="1"/>
  <c r="N348" i="7" s="1"/>
  <c r="M349" i="7" a="1"/>
  <c r="M349" i="7" s="1"/>
  <c r="N349" i="7" a="1"/>
  <c r="N349" i="7" s="1"/>
  <c r="M350" i="7" a="1"/>
  <c r="M350" i="7" s="1"/>
  <c r="N350" i="7" a="1"/>
  <c r="N350" i="7" s="1"/>
  <c r="M351" i="7" a="1"/>
  <c r="M351" i="7" s="1"/>
  <c r="N351" i="7" a="1"/>
  <c r="N351" i="7" s="1"/>
  <c r="M352" i="7" a="1"/>
  <c r="M352" i="7" s="1"/>
  <c r="N352" i="7" a="1"/>
  <c r="N352" i="7" s="1"/>
  <c r="M353" i="7" a="1"/>
  <c r="M353" i="7" s="1"/>
  <c r="N353" i="7" a="1"/>
  <c r="N353" i="7" s="1"/>
  <c r="M354" i="7" a="1"/>
  <c r="M354" i="7" s="1"/>
  <c r="N354" i="7" a="1"/>
  <c r="N354" i="7" s="1"/>
  <c r="M355" i="7" a="1"/>
  <c r="M355" i="7" s="1"/>
  <c r="N355" i="7" a="1"/>
  <c r="N355" i="7" s="1"/>
  <c r="M356" i="7" a="1"/>
  <c r="M356" i="7" s="1"/>
  <c r="N356" i="7" a="1"/>
  <c r="N356" i="7" s="1"/>
  <c r="M357" i="7" a="1"/>
  <c r="M357" i="7" s="1"/>
  <c r="N357" i="7" a="1"/>
  <c r="N357" i="7" s="1"/>
  <c r="M358" i="7" a="1"/>
  <c r="M358" i="7" s="1"/>
  <c r="N358" i="7" a="1"/>
  <c r="N358" i="7" s="1"/>
  <c r="M359" i="7" a="1"/>
  <c r="M359" i="7" s="1"/>
  <c r="N359" i="7" a="1"/>
  <c r="N359" i="7" s="1"/>
  <c r="M360" i="7" a="1"/>
  <c r="M360" i="7" s="1"/>
  <c r="N360" i="7" a="1"/>
  <c r="N360" i="7" s="1"/>
  <c r="M361" i="7" a="1"/>
  <c r="M361" i="7" s="1"/>
  <c r="N361" i="7" a="1"/>
  <c r="N361" i="7" s="1"/>
  <c r="M362" i="7" a="1"/>
  <c r="M362" i="7" s="1"/>
  <c r="N362" i="7" a="1"/>
  <c r="N362" i="7" s="1"/>
  <c r="M363" i="7" a="1"/>
  <c r="M363" i="7" s="1"/>
  <c r="N363" i="7" a="1"/>
  <c r="N363" i="7" s="1"/>
  <c r="M364" i="7" a="1"/>
  <c r="M364" i="7" s="1"/>
  <c r="N364" i="7" a="1"/>
  <c r="N364" i="7" s="1"/>
  <c r="M365" i="7" a="1"/>
  <c r="M365" i="7" s="1"/>
  <c r="N365" i="7" a="1"/>
  <c r="N365" i="7" s="1"/>
  <c r="M366" i="7" a="1"/>
  <c r="M366" i="7" s="1"/>
  <c r="N366" i="7" a="1"/>
  <c r="N366" i="7" s="1"/>
  <c r="M367" i="7" a="1"/>
  <c r="M367" i="7" s="1"/>
  <c r="N367" i="7" a="1"/>
  <c r="N367" i="7" s="1"/>
  <c r="M368" i="7" a="1"/>
  <c r="M368" i="7" s="1"/>
  <c r="N368" i="7" a="1"/>
  <c r="N368" i="7" s="1"/>
  <c r="M369" i="7" a="1"/>
  <c r="M369" i="7" s="1"/>
  <c r="N369" i="7" a="1"/>
  <c r="N369" i="7"/>
  <c r="M370" i="7" a="1"/>
  <c r="M370" i="7" s="1"/>
  <c r="N370" i="7" a="1"/>
  <c r="N370" i="7" s="1"/>
  <c r="M371" i="7" a="1"/>
  <c r="M371" i="7" s="1"/>
  <c r="N371" i="7" a="1"/>
  <c r="N371" i="7" s="1"/>
  <c r="M372" i="7" a="1"/>
  <c r="M372" i="7" s="1"/>
  <c r="N372" i="7" a="1"/>
  <c r="N372" i="7" s="1"/>
  <c r="M373" i="7" a="1"/>
  <c r="M373" i="7" s="1"/>
  <c r="N373" i="7" a="1"/>
  <c r="N373" i="7" s="1"/>
  <c r="M374" i="7" a="1"/>
  <c r="M374" i="7" s="1"/>
  <c r="N374" i="7" a="1"/>
  <c r="N374" i="7" s="1"/>
  <c r="M375" i="7" a="1"/>
  <c r="M375" i="7" s="1"/>
  <c r="N375" i="7" a="1"/>
  <c r="N375" i="7" s="1"/>
  <c r="M376" i="7" a="1"/>
  <c r="M376" i="7" s="1"/>
  <c r="N376" i="7" a="1"/>
  <c r="N376" i="7" s="1"/>
  <c r="M377" i="7" a="1"/>
  <c r="M377" i="7" s="1"/>
  <c r="N377" i="7" a="1"/>
  <c r="N377" i="7" s="1"/>
  <c r="M378" i="7" a="1"/>
  <c r="M378" i="7" s="1"/>
  <c r="N378" i="7" a="1"/>
  <c r="N378" i="7" s="1"/>
  <c r="M379" i="7" a="1"/>
  <c r="M379" i="7" s="1"/>
  <c r="N379" i="7" a="1"/>
  <c r="N379" i="7" s="1"/>
  <c r="M380" i="7" a="1"/>
  <c r="M380" i="7" s="1"/>
  <c r="N380" i="7" a="1"/>
  <c r="N380" i="7" s="1"/>
  <c r="M381" i="7" a="1"/>
  <c r="M381" i="7" s="1"/>
  <c r="N381" i="7" a="1"/>
  <c r="N381" i="7" s="1"/>
  <c r="M382" i="7" a="1"/>
  <c r="M382" i="7" s="1"/>
  <c r="N382" i="7" a="1"/>
  <c r="N382" i="7" s="1"/>
  <c r="M383" i="7" a="1"/>
  <c r="M383" i="7" s="1"/>
  <c r="N383" i="7" a="1"/>
  <c r="N383" i="7" s="1"/>
  <c r="M384" i="7" a="1"/>
  <c r="M384" i="7" s="1"/>
  <c r="N384" i="7" a="1"/>
  <c r="N384" i="7" s="1"/>
  <c r="M385" i="7" a="1"/>
  <c r="M385" i="7" s="1"/>
  <c r="N385" i="7" a="1"/>
  <c r="N385" i="7" s="1"/>
  <c r="M386" i="7" a="1"/>
  <c r="M386" i="7" s="1"/>
  <c r="N386" i="7" a="1"/>
  <c r="N386" i="7" s="1"/>
  <c r="M387" i="7" a="1"/>
  <c r="M387" i="7" s="1"/>
  <c r="N387" i="7" a="1"/>
  <c r="N387" i="7" s="1"/>
  <c r="M388" i="7" a="1"/>
  <c r="M388" i="7" s="1"/>
  <c r="N388" i="7" a="1"/>
  <c r="N388" i="7" s="1"/>
  <c r="M389" i="7" a="1"/>
  <c r="M389" i="7" s="1"/>
  <c r="N389" i="7" a="1"/>
  <c r="N389" i="7" s="1"/>
  <c r="M390" i="7" a="1"/>
  <c r="M390" i="7" s="1"/>
  <c r="N390" i="7" a="1"/>
  <c r="N390" i="7" s="1"/>
  <c r="M391" i="7" a="1"/>
  <c r="M391" i="7" s="1"/>
  <c r="N391" i="7" a="1"/>
  <c r="N391" i="7" s="1"/>
  <c r="M392" i="7" a="1"/>
  <c r="M392" i="7" s="1"/>
  <c r="N392" i="7" a="1"/>
  <c r="N392" i="7" s="1"/>
  <c r="M393" i="7" a="1"/>
  <c r="M393" i="7" s="1"/>
  <c r="N393" i="7" a="1"/>
  <c r="N393" i="7" s="1"/>
  <c r="M394" i="7" a="1"/>
  <c r="M394" i="7" s="1"/>
  <c r="N394" i="7" a="1"/>
  <c r="N394" i="7" s="1"/>
  <c r="M395" i="7" a="1"/>
  <c r="M395" i="7" s="1"/>
  <c r="N395" i="7" a="1"/>
  <c r="N395" i="7" s="1"/>
  <c r="M396" i="7" a="1"/>
  <c r="M396" i="7" s="1"/>
  <c r="N396" i="7" a="1"/>
  <c r="N396" i="7" s="1"/>
  <c r="M397" i="7" a="1"/>
  <c r="M397" i="7" s="1"/>
  <c r="N397" i="7" a="1"/>
  <c r="N397" i="7" s="1"/>
  <c r="M398" i="7" a="1"/>
  <c r="M398" i="7" s="1"/>
  <c r="N398" i="7" a="1"/>
  <c r="N398" i="7" s="1"/>
  <c r="M399" i="7" a="1"/>
  <c r="M399" i="7" s="1"/>
  <c r="N399" i="7" a="1"/>
  <c r="N399" i="7" s="1"/>
  <c r="M400" i="7" a="1"/>
  <c r="M400" i="7" s="1"/>
  <c r="N400" i="7" a="1"/>
  <c r="N400" i="7" s="1"/>
  <c r="M401" i="7" a="1"/>
  <c r="M401" i="7" s="1"/>
  <c r="N401" i="7" a="1"/>
  <c r="N401" i="7" s="1"/>
  <c r="M402" i="7" a="1"/>
  <c r="M402" i="7" s="1"/>
  <c r="N402" i="7" a="1"/>
  <c r="N402" i="7" s="1"/>
  <c r="M403" i="7" a="1"/>
  <c r="M403" i="7" s="1"/>
  <c r="N403" i="7" a="1"/>
  <c r="N403" i="7" s="1"/>
  <c r="M404" i="7" a="1"/>
  <c r="M404" i="7" s="1"/>
  <c r="N404" i="7" a="1"/>
  <c r="N404" i="7" s="1"/>
  <c r="M405" i="7" a="1"/>
  <c r="M405" i="7" s="1"/>
  <c r="N405" i="7" a="1"/>
  <c r="N405" i="7" s="1"/>
  <c r="M406" i="7" a="1"/>
  <c r="M406" i="7" s="1"/>
  <c r="N406" i="7" a="1"/>
  <c r="N406" i="7" s="1"/>
  <c r="M407" i="7" a="1"/>
  <c r="M407" i="7" s="1"/>
  <c r="N407" i="7" a="1"/>
  <c r="N407" i="7" s="1"/>
  <c r="M408" i="7" a="1"/>
  <c r="M408" i="7" s="1"/>
  <c r="N408" i="7" a="1"/>
  <c r="N408" i="7" s="1"/>
  <c r="M409" i="7" a="1"/>
  <c r="M409" i="7" s="1"/>
  <c r="N409" i="7" a="1"/>
  <c r="N409" i="7" s="1"/>
  <c r="M410" i="7" a="1"/>
  <c r="M410" i="7" s="1"/>
  <c r="N410" i="7" a="1"/>
  <c r="N410" i="7" s="1"/>
  <c r="M411" i="7" a="1"/>
  <c r="M411" i="7" s="1"/>
  <c r="N411" i="7" a="1"/>
  <c r="N411" i="7" s="1"/>
  <c r="M412" i="7" a="1"/>
  <c r="M412" i="7" s="1"/>
  <c r="N412" i="7" a="1"/>
  <c r="N412" i="7" s="1"/>
  <c r="M413" i="7" a="1"/>
  <c r="M413" i="7" s="1"/>
  <c r="N413" i="7" a="1"/>
  <c r="N413" i="7" s="1"/>
  <c r="M414" i="7" a="1"/>
  <c r="M414" i="7" s="1"/>
  <c r="N414" i="7" a="1"/>
  <c r="N414" i="7" s="1"/>
  <c r="M415" i="7" a="1"/>
  <c r="M415" i="7" s="1"/>
  <c r="N415" i="7" a="1"/>
  <c r="N415" i="7" s="1"/>
  <c r="M416" i="7" a="1"/>
  <c r="M416" i="7" s="1"/>
  <c r="N416" i="7" a="1"/>
  <c r="N416" i="7" s="1"/>
  <c r="M417" i="7" a="1"/>
  <c r="M417" i="7" s="1"/>
  <c r="N417" i="7" a="1"/>
  <c r="N417" i="7" s="1"/>
  <c r="M418" i="7" a="1"/>
  <c r="M418" i="7" s="1"/>
  <c r="N418" i="7" a="1"/>
  <c r="N418" i="7" s="1"/>
  <c r="M419" i="7" a="1"/>
  <c r="M419" i="7" s="1"/>
  <c r="N419" i="7" a="1"/>
  <c r="N419" i="7" s="1"/>
  <c r="M420" i="7" a="1"/>
  <c r="M420" i="7" s="1"/>
  <c r="N420" i="7" a="1"/>
  <c r="N420" i="7" s="1"/>
  <c r="M421" i="7" a="1"/>
  <c r="M421" i="7" s="1"/>
  <c r="N421" i="7" a="1"/>
  <c r="N421" i="7" s="1"/>
  <c r="M422" i="7" a="1"/>
  <c r="M422" i="7" s="1"/>
  <c r="N422" i="7" a="1"/>
  <c r="N422" i="7" s="1"/>
  <c r="M423" i="7" a="1"/>
  <c r="M423" i="7" s="1"/>
  <c r="N423" i="7" a="1"/>
  <c r="N423" i="7" s="1"/>
  <c r="M424" i="7" a="1"/>
  <c r="M424" i="7" s="1"/>
  <c r="N424" i="7" a="1"/>
  <c r="N424" i="7" s="1"/>
  <c r="M425" i="7" a="1"/>
  <c r="M425" i="7" s="1"/>
  <c r="N425" i="7" a="1"/>
  <c r="N425" i="7" s="1"/>
  <c r="M426" i="7" a="1"/>
  <c r="M426" i="7" s="1"/>
  <c r="N426" i="7" a="1"/>
  <c r="N426" i="7" s="1"/>
  <c r="M427" i="7" a="1"/>
  <c r="M427" i="7" s="1"/>
  <c r="N427" i="7" a="1"/>
  <c r="N427" i="7" s="1"/>
  <c r="M428" i="7" a="1"/>
  <c r="M428" i="7" s="1"/>
  <c r="N428" i="7" a="1"/>
  <c r="N428" i="7" s="1"/>
  <c r="M429" i="7" a="1"/>
  <c r="M429" i="7" s="1"/>
  <c r="N429" i="7" a="1"/>
  <c r="N429" i="7" s="1"/>
  <c r="M430" i="7" a="1"/>
  <c r="M430" i="7" s="1"/>
  <c r="N430" i="7" a="1"/>
  <c r="N430" i="7" s="1"/>
  <c r="M431" i="7" a="1"/>
  <c r="M431" i="7" s="1"/>
  <c r="N431" i="7" a="1"/>
  <c r="N431" i="7" s="1"/>
  <c r="M432" i="7" a="1"/>
  <c r="M432" i="7" s="1"/>
  <c r="N432" i="7" a="1"/>
  <c r="N432" i="7" s="1"/>
  <c r="M433" i="7" a="1"/>
  <c r="M433" i="7" s="1"/>
  <c r="N433" i="7" a="1"/>
  <c r="N433" i="7" s="1"/>
  <c r="M434" i="7" a="1"/>
  <c r="M434" i="7" s="1"/>
  <c r="N434" i="7" a="1"/>
  <c r="N434" i="7" s="1"/>
  <c r="M435" i="7" a="1"/>
  <c r="M435" i="7" s="1"/>
  <c r="N435" i="7" a="1"/>
  <c r="N435" i="7" s="1"/>
  <c r="M436" i="7" a="1"/>
  <c r="M436" i="7" s="1"/>
  <c r="N436" i="7" a="1"/>
  <c r="N436" i="7" s="1"/>
  <c r="M437" i="7" a="1"/>
  <c r="M437" i="7" s="1"/>
  <c r="N437" i="7" a="1"/>
  <c r="N437" i="7" s="1"/>
  <c r="M438" i="7" a="1"/>
  <c r="M438" i="7" s="1"/>
  <c r="N438" i="7" a="1"/>
  <c r="N438" i="7" s="1"/>
  <c r="M439" i="7" a="1"/>
  <c r="M439" i="7" s="1"/>
  <c r="N439" i="7" a="1"/>
  <c r="N439" i="7" s="1"/>
  <c r="M440" i="7" a="1"/>
  <c r="M440" i="7" s="1"/>
  <c r="N440" i="7" a="1"/>
  <c r="N440" i="7" s="1"/>
  <c r="M441" i="7" a="1"/>
  <c r="M441" i="7" s="1"/>
  <c r="N441" i="7" a="1"/>
  <c r="N441" i="7" s="1"/>
  <c r="M442" i="7" a="1"/>
  <c r="M442" i="7" s="1"/>
  <c r="N442" i="7" a="1"/>
  <c r="N442" i="7" s="1"/>
  <c r="M443" i="7" a="1"/>
  <c r="M443" i="7" s="1"/>
  <c r="N443" i="7" a="1"/>
  <c r="N443" i="7" s="1"/>
  <c r="M444" i="7" a="1"/>
  <c r="M444" i="7" s="1"/>
  <c r="N444" i="7" a="1"/>
  <c r="N444" i="7" s="1"/>
  <c r="M445" i="7" a="1"/>
  <c r="M445" i="7" s="1"/>
  <c r="N445" i="7" a="1"/>
  <c r="N445" i="7" s="1"/>
  <c r="M446" i="7" a="1"/>
  <c r="M446" i="7" s="1"/>
  <c r="N446" i="7" a="1"/>
  <c r="N446" i="7" s="1"/>
  <c r="M447" i="7" a="1"/>
  <c r="M447" i="7" s="1"/>
  <c r="N447" i="7" a="1"/>
  <c r="N447" i="7" s="1"/>
  <c r="M448" i="7" a="1"/>
  <c r="M448" i="7" s="1"/>
  <c r="N448" i="7" a="1"/>
  <c r="N448" i="7" s="1"/>
  <c r="M449" i="7" a="1"/>
  <c r="M449" i="7" s="1"/>
  <c r="N449" i="7" a="1"/>
  <c r="N449" i="7" s="1"/>
  <c r="M450" i="7" a="1"/>
  <c r="M450" i="7" s="1"/>
  <c r="N450" i="7" a="1"/>
  <c r="N450" i="7" s="1"/>
  <c r="M451" i="7" a="1"/>
  <c r="M451" i="7" s="1"/>
  <c r="N451" i="7" a="1"/>
  <c r="N451" i="7" s="1"/>
  <c r="M452" i="7" a="1"/>
  <c r="M452" i="7" s="1"/>
  <c r="N452" i="7" a="1"/>
  <c r="N452" i="7" s="1"/>
  <c r="M453" i="7" a="1"/>
  <c r="M453" i="7" s="1"/>
  <c r="N453" i="7" a="1"/>
  <c r="N453" i="7" s="1"/>
  <c r="M454" i="7" a="1"/>
  <c r="M454" i="7" s="1"/>
  <c r="N454" i="7" a="1"/>
  <c r="N454" i="7" s="1"/>
  <c r="M455" i="7" a="1"/>
  <c r="M455" i="7" s="1"/>
  <c r="N455" i="7" a="1"/>
  <c r="N455" i="7" s="1"/>
  <c r="M456" i="7" a="1"/>
  <c r="M456" i="7" s="1"/>
  <c r="N456" i="7" a="1"/>
  <c r="N456" i="7" s="1"/>
  <c r="M457" i="7" a="1"/>
  <c r="M457" i="7" s="1"/>
  <c r="N457" i="7" a="1"/>
  <c r="N457" i="7" s="1"/>
  <c r="M458" i="7" a="1"/>
  <c r="M458" i="7" s="1"/>
  <c r="N458" i="7" a="1"/>
  <c r="N458" i="7" s="1"/>
  <c r="M459" i="7" a="1"/>
  <c r="M459" i="7" s="1"/>
  <c r="N459" i="7" a="1"/>
  <c r="N459" i="7" s="1"/>
  <c r="M460" i="7" a="1"/>
  <c r="M460" i="7" s="1"/>
  <c r="N460" i="7" a="1"/>
  <c r="N460" i="7" s="1"/>
  <c r="M461" i="7" a="1"/>
  <c r="M461" i="7" s="1"/>
  <c r="N461" i="7" a="1"/>
  <c r="N461" i="7" s="1"/>
  <c r="M462" i="7" a="1"/>
  <c r="M462" i="7" s="1"/>
  <c r="N462" i="7" a="1"/>
  <c r="N462" i="7" s="1"/>
  <c r="M463" i="7" a="1"/>
  <c r="M463" i="7" s="1"/>
  <c r="N463" i="7" a="1"/>
  <c r="N463" i="7" s="1"/>
  <c r="M464" i="7" a="1"/>
  <c r="M464" i="7" s="1"/>
  <c r="N464" i="7" a="1"/>
  <c r="N464" i="7" s="1"/>
  <c r="M465" i="7" a="1"/>
  <c r="M465" i="7" s="1"/>
  <c r="N465" i="7" a="1"/>
  <c r="N465" i="7" s="1"/>
  <c r="M466" i="7" a="1"/>
  <c r="M466" i="7" s="1"/>
  <c r="N466" i="7" a="1"/>
  <c r="N466" i="7" s="1"/>
  <c r="M467" i="7" a="1"/>
  <c r="M467" i="7" s="1"/>
  <c r="N467" i="7" a="1"/>
  <c r="N467" i="7" s="1"/>
  <c r="M468" i="7" a="1"/>
  <c r="M468" i="7" s="1"/>
  <c r="N468" i="7" a="1"/>
  <c r="N468" i="7" s="1"/>
  <c r="M469" i="7" a="1"/>
  <c r="M469" i="7" s="1"/>
  <c r="N469" i="7" a="1"/>
  <c r="N469" i="7" s="1"/>
  <c r="M470" i="7" a="1"/>
  <c r="M470" i="7" s="1"/>
  <c r="N470" i="7" a="1"/>
  <c r="N470" i="7" s="1"/>
  <c r="M471" i="7" a="1"/>
  <c r="M471" i="7" s="1"/>
  <c r="N471" i="7" a="1"/>
  <c r="N471" i="7" s="1"/>
  <c r="M472" i="7" a="1"/>
  <c r="M472" i="7" s="1"/>
  <c r="N472" i="7" a="1"/>
  <c r="N472" i="7" s="1"/>
  <c r="M473" i="7" a="1"/>
  <c r="M473" i="7" s="1"/>
  <c r="N473" i="7" a="1"/>
  <c r="N473" i="7" s="1"/>
  <c r="M474" i="7" a="1"/>
  <c r="M474" i="7" s="1"/>
  <c r="N474" i="7" a="1"/>
  <c r="N474" i="7" s="1"/>
  <c r="M475" i="7" a="1"/>
  <c r="M475" i="7" s="1"/>
  <c r="N475" i="7" a="1"/>
  <c r="N475" i="7" s="1"/>
  <c r="M476" i="7" a="1"/>
  <c r="M476" i="7" s="1"/>
  <c r="N476" i="7" a="1"/>
  <c r="N476" i="7" s="1"/>
  <c r="M477" i="7" a="1"/>
  <c r="M477" i="7" s="1"/>
  <c r="N477" i="7" a="1"/>
  <c r="N477" i="7" s="1"/>
  <c r="M478" i="7" a="1"/>
  <c r="M478" i="7" s="1"/>
  <c r="N478" i="7" a="1"/>
  <c r="N478" i="7" s="1"/>
  <c r="M479" i="7" a="1"/>
  <c r="M479" i="7" s="1"/>
  <c r="N479" i="7" a="1"/>
  <c r="N479" i="7" s="1"/>
  <c r="M480" i="7" a="1"/>
  <c r="M480" i="7" s="1"/>
  <c r="N480" i="7" a="1"/>
  <c r="N480" i="7" s="1"/>
  <c r="M481" i="7" a="1"/>
  <c r="M481" i="7" s="1"/>
  <c r="N481" i="7" a="1"/>
  <c r="N481" i="7" s="1"/>
  <c r="M482" i="7" a="1"/>
  <c r="M482" i="7" s="1"/>
  <c r="N482" i="7" a="1"/>
  <c r="N482" i="7" s="1"/>
  <c r="M483" i="7" a="1"/>
  <c r="M483" i="7" s="1"/>
  <c r="N483" i="7" a="1"/>
  <c r="N483" i="7" s="1"/>
  <c r="M484" i="7" a="1"/>
  <c r="M484" i="7" s="1"/>
  <c r="N484" i="7" a="1"/>
  <c r="N484" i="7" s="1"/>
  <c r="M485" i="7" a="1"/>
  <c r="M485" i="7" s="1"/>
  <c r="N485" i="7" a="1"/>
  <c r="N485" i="7" s="1"/>
  <c r="M486" i="7" a="1"/>
  <c r="M486" i="7" s="1"/>
  <c r="N486" i="7" a="1"/>
  <c r="N486" i="7" s="1"/>
  <c r="M487" i="7" a="1"/>
  <c r="M487" i="7" s="1"/>
  <c r="N487" i="7" a="1"/>
  <c r="N487" i="7" s="1"/>
  <c r="M488" i="7" a="1"/>
  <c r="M488" i="7" s="1"/>
  <c r="N488" i="7" a="1"/>
  <c r="N488" i="7" s="1"/>
  <c r="M489" i="7" a="1"/>
  <c r="M489" i="7" s="1"/>
  <c r="N489" i="7" a="1"/>
  <c r="N489" i="7" s="1"/>
  <c r="M490" i="7" a="1"/>
  <c r="M490" i="7" s="1"/>
  <c r="N490" i="7" a="1"/>
  <c r="N490" i="7" s="1"/>
  <c r="M491" i="7" a="1"/>
  <c r="M491" i="7" s="1"/>
  <c r="N491" i="7" a="1"/>
  <c r="N491" i="7" s="1"/>
  <c r="M492" i="7" a="1"/>
  <c r="M492" i="7" s="1"/>
  <c r="N492" i="7" a="1"/>
  <c r="N492" i="7" s="1"/>
  <c r="M493" i="7" a="1"/>
  <c r="M493" i="7" s="1"/>
  <c r="N493" i="7" a="1"/>
  <c r="N493" i="7" s="1"/>
  <c r="M494" i="7" a="1"/>
  <c r="M494" i="7" s="1"/>
  <c r="N494" i="7" a="1"/>
  <c r="N494" i="7" s="1"/>
  <c r="M495" i="7" a="1"/>
  <c r="M495" i="7" s="1"/>
  <c r="N495" i="7" a="1"/>
  <c r="N495" i="7" s="1"/>
  <c r="M496" i="7" a="1"/>
  <c r="M496" i="7" s="1"/>
  <c r="N496" i="7" a="1"/>
  <c r="N496" i="7" s="1"/>
  <c r="M497" i="7" a="1"/>
  <c r="M497" i="7" s="1"/>
  <c r="N497" i="7" a="1"/>
  <c r="N497" i="7" s="1"/>
  <c r="M498" i="7" a="1"/>
  <c r="M498" i="7" s="1"/>
  <c r="N498" i="7" a="1"/>
  <c r="N498" i="7" s="1"/>
  <c r="M499" i="7" a="1"/>
  <c r="M499" i="7" s="1"/>
  <c r="N499" i="7" a="1"/>
  <c r="N499" i="7" s="1"/>
  <c r="M500" i="7" a="1"/>
  <c r="M500" i="7" s="1"/>
  <c r="N500" i="7" a="1"/>
  <c r="N500" i="7" s="1"/>
  <c r="M501" i="7" a="1"/>
  <c r="M501" i="7" s="1"/>
  <c r="N501" i="7" a="1"/>
  <c r="N501" i="7" s="1"/>
  <c r="M502" i="7" a="1"/>
  <c r="M502" i="7" s="1"/>
  <c r="N502" i="7" a="1"/>
  <c r="N502" i="7" s="1"/>
  <c r="N4" i="7" a="1"/>
  <c r="N4" i="7" s="1"/>
  <c r="M4" i="7" a="1"/>
  <c r="M4" i="7" s="1"/>
  <c r="G4" i="7" l="1"/>
  <c r="G5" i="7"/>
  <c r="G6" i="7"/>
  <c r="G7" i="7"/>
  <c r="G8" i="7"/>
  <c r="G9" i="7"/>
  <c r="C4" i="7" l="1"/>
  <c r="E4" i="7"/>
  <c r="E5" i="7"/>
  <c r="E6" i="7"/>
  <c r="E7" i="7"/>
  <c r="E8" i="7"/>
  <c r="E9" i="7"/>
  <c r="C17" i="7"/>
  <c r="C18" i="7"/>
  <c r="C19" i="7"/>
  <c r="C20" i="7"/>
  <c r="C21" i="7"/>
  <c r="C22" i="7"/>
  <c r="C23" i="7"/>
  <c r="C24" i="7"/>
  <c r="C16" i="7"/>
  <c r="A17" i="7"/>
  <c r="A18" i="7"/>
  <c r="A19" i="7"/>
  <c r="A20" i="7"/>
  <c r="A21" i="7"/>
  <c r="A22" i="7"/>
  <c r="A23" i="7"/>
  <c r="A24" i="7"/>
  <c r="A16" i="7"/>
  <c r="AG99" i="11"/>
  <c r="AG98" i="11"/>
  <c r="AG97" i="11"/>
  <c r="AG96" i="11"/>
  <c r="AG95" i="11"/>
  <c r="AG94" i="11"/>
  <c r="AG91" i="11"/>
  <c r="AG90" i="11"/>
  <c r="AG89" i="11"/>
  <c r="AG88" i="11"/>
  <c r="AG87" i="11"/>
  <c r="AG86" i="11"/>
  <c r="AG83" i="11"/>
  <c r="AG82" i="11"/>
  <c r="AG81" i="11"/>
  <c r="AG80" i="11"/>
  <c r="AG79" i="11"/>
  <c r="AG78" i="11"/>
  <c r="AG75" i="11"/>
  <c r="AG74" i="11"/>
  <c r="AG73" i="11"/>
  <c r="AG72" i="11"/>
  <c r="AG71" i="11"/>
  <c r="AG70" i="11"/>
  <c r="AG67" i="11"/>
  <c r="AG66" i="11"/>
  <c r="AG65" i="11"/>
  <c r="AG64" i="11"/>
  <c r="AG63" i="11"/>
  <c r="AG62" i="11"/>
  <c r="AG59" i="11"/>
  <c r="AG58" i="11"/>
  <c r="AG57" i="11"/>
  <c r="AG56" i="11"/>
  <c r="AG55" i="11"/>
  <c r="AG54" i="11"/>
  <c r="AG51" i="11"/>
  <c r="AG50" i="11"/>
  <c r="AG49" i="11"/>
  <c r="AG48" i="11"/>
  <c r="AG47" i="11"/>
  <c r="AG46" i="11"/>
  <c r="AG43" i="11"/>
  <c r="AG42" i="11"/>
  <c r="AG41" i="11"/>
  <c r="AG40" i="11"/>
  <c r="AG39" i="11"/>
  <c r="AG38" i="11"/>
  <c r="AG35" i="11"/>
  <c r="AG34" i="11"/>
  <c r="AG33" i="11"/>
  <c r="AG32" i="11"/>
  <c r="AG31" i="11"/>
  <c r="AG30" i="11"/>
  <c r="AG27" i="11"/>
  <c r="AG26" i="11"/>
  <c r="AG25" i="11"/>
  <c r="AG24" i="11"/>
  <c r="AG23" i="11"/>
  <c r="AG22" i="11"/>
  <c r="AG19" i="11"/>
  <c r="AG18" i="11"/>
  <c r="AG17" i="11"/>
  <c r="AG16" i="11"/>
  <c r="AG15" i="11"/>
  <c r="AG14" i="11"/>
  <c r="AG11" i="11"/>
  <c r="AG10" i="11"/>
  <c r="AG9" i="11"/>
  <c r="AG8" i="11"/>
  <c r="AG7" i="11"/>
  <c r="AG6" i="11"/>
  <c r="G10" i="7" l="1"/>
  <c r="C25" i="7"/>
  <c r="F29" i="6" l="1"/>
  <c r="F28" i="6"/>
  <c r="F27" i="6"/>
  <c r="F26" i="6"/>
  <c r="F25" i="6"/>
  <c r="F24" i="6"/>
  <c r="F23" i="6"/>
  <c r="F22" i="6"/>
  <c r="F15" i="6"/>
  <c r="A501" i="5"/>
  <c r="C501" i="5"/>
  <c r="D501" i="5"/>
  <c r="J501" i="5"/>
  <c r="K501" i="5" s="1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J212" i="5"/>
  <c r="K212" i="5" s="1"/>
  <c r="J213" i="5"/>
  <c r="J214" i="5"/>
  <c r="J215" i="5"/>
  <c r="J216" i="5"/>
  <c r="J217" i="5"/>
  <c r="J218" i="5"/>
  <c r="J219" i="5"/>
  <c r="J220" i="5"/>
  <c r="K220" i="5" s="1"/>
  <c r="J221" i="5"/>
  <c r="K221" i="5" s="1"/>
  <c r="J222" i="5"/>
  <c r="K222" i="5" s="1"/>
  <c r="J223" i="5"/>
  <c r="K223" i="5" s="1"/>
  <c r="J224" i="5"/>
  <c r="J225" i="5"/>
  <c r="K225" i="5" s="1"/>
  <c r="J226" i="5"/>
  <c r="K226" i="5" s="1"/>
  <c r="J227" i="5"/>
  <c r="K227" i="5" s="1"/>
  <c r="J228" i="5"/>
  <c r="K228" i="5" s="1"/>
  <c r="J229" i="5"/>
  <c r="K229" i="5" s="1"/>
  <c r="J230" i="5"/>
  <c r="K230" i="5" s="1"/>
  <c r="J231" i="5"/>
  <c r="K231" i="5" s="1"/>
  <c r="J232" i="5"/>
  <c r="J233" i="5"/>
  <c r="J234" i="5"/>
  <c r="K234" i="5" s="1"/>
  <c r="J235" i="5"/>
  <c r="K235" i="5" s="1"/>
  <c r="J236" i="5"/>
  <c r="K236" i="5" s="1"/>
  <c r="J237" i="5"/>
  <c r="K237" i="5" s="1"/>
  <c r="J238" i="5"/>
  <c r="K238" i="5" s="1"/>
  <c r="J239" i="5"/>
  <c r="K239" i="5" s="1"/>
  <c r="J240" i="5"/>
  <c r="J241" i="5"/>
  <c r="J242" i="5"/>
  <c r="J243" i="5"/>
  <c r="K243" i="5" s="1"/>
  <c r="J244" i="5"/>
  <c r="K244" i="5" s="1"/>
  <c r="J245" i="5"/>
  <c r="K245" i="5" s="1"/>
  <c r="J246" i="5"/>
  <c r="K246" i="5" s="1"/>
  <c r="J247" i="5"/>
  <c r="K247" i="5" s="1"/>
  <c r="J248" i="5"/>
  <c r="J249" i="5"/>
  <c r="J250" i="5"/>
  <c r="K250" i="5" s="1"/>
  <c r="J251" i="5"/>
  <c r="K251" i="5" s="1"/>
  <c r="J252" i="5"/>
  <c r="K252" i="5" s="1"/>
  <c r="J253" i="5"/>
  <c r="K253" i="5" s="1"/>
  <c r="J254" i="5"/>
  <c r="K254" i="5" s="1"/>
  <c r="J255" i="5"/>
  <c r="K255" i="5" s="1"/>
  <c r="J256" i="5"/>
  <c r="J257" i="5"/>
  <c r="K257" i="5" s="1"/>
  <c r="J258" i="5"/>
  <c r="K258" i="5" s="1"/>
  <c r="J259" i="5"/>
  <c r="K259" i="5" s="1"/>
  <c r="J260" i="5"/>
  <c r="K260" i="5" s="1"/>
  <c r="J261" i="5"/>
  <c r="K261" i="5" s="1"/>
  <c r="J262" i="5"/>
  <c r="K262" i="5" s="1"/>
  <c r="J263" i="5"/>
  <c r="K263" i="5" s="1"/>
  <c r="J264" i="5"/>
  <c r="K264" i="5" s="1"/>
  <c r="J265" i="5"/>
  <c r="K265" i="5" s="1"/>
  <c r="J266" i="5"/>
  <c r="K266" i="5" s="1"/>
  <c r="J267" i="5"/>
  <c r="K267" i="5" s="1"/>
  <c r="J268" i="5"/>
  <c r="K268" i="5" s="1"/>
  <c r="J269" i="5"/>
  <c r="K269" i="5" s="1"/>
  <c r="J270" i="5"/>
  <c r="K270" i="5" s="1"/>
  <c r="J271" i="5"/>
  <c r="K271" i="5" s="1"/>
  <c r="J272" i="5"/>
  <c r="J273" i="5"/>
  <c r="J274" i="5"/>
  <c r="J275" i="5"/>
  <c r="K275" i="5" s="1"/>
  <c r="J276" i="5"/>
  <c r="K276" i="5" s="1"/>
  <c r="J277" i="5"/>
  <c r="K277" i="5" s="1"/>
  <c r="J278" i="5"/>
  <c r="K278" i="5" s="1"/>
  <c r="J279" i="5"/>
  <c r="J280" i="5"/>
  <c r="K280" i="5" s="1"/>
  <c r="J281" i="5"/>
  <c r="K281" i="5" s="1"/>
  <c r="J282" i="5"/>
  <c r="K282" i="5" s="1"/>
  <c r="J283" i="5"/>
  <c r="K283" i="5" s="1"/>
  <c r="J284" i="5"/>
  <c r="K284" i="5" s="1"/>
  <c r="J285" i="5"/>
  <c r="K285" i="5" s="1"/>
  <c r="J286" i="5"/>
  <c r="K286" i="5" s="1"/>
  <c r="J287" i="5"/>
  <c r="K287" i="5" s="1"/>
  <c r="J288" i="5"/>
  <c r="K288" i="5" s="1"/>
  <c r="J289" i="5"/>
  <c r="K289" i="5" s="1"/>
  <c r="J290" i="5"/>
  <c r="K290" i="5" s="1"/>
  <c r="J291" i="5"/>
  <c r="K291" i="5" s="1"/>
  <c r="J292" i="5"/>
  <c r="K292" i="5" s="1"/>
  <c r="J293" i="5"/>
  <c r="K293" i="5" s="1"/>
  <c r="J294" i="5"/>
  <c r="K294" i="5" s="1"/>
  <c r="J295" i="5"/>
  <c r="K295" i="5" s="1"/>
  <c r="J296" i="5"/>
  <c r="J297" i="5"/>
  <c r="J298" i="5"/>
  <c r="K298" i="5" s="1"/>
  <c r="J299" i="5"/>
  <c r="K299" i="5" s="1"/>
  <c r="J300" i="5"/>
  <c r="K300" i="5" s="1"/>
  <c r="J301" i="5"/>
  <c r="J302" i="5"/>
  <c r="K302" i="5" s="1"/>
  <c r="J303" i="5"/>
  <c r="K303" i="5" s="1"/>
  <c r="J304" i="5"/>
  <c r="K304" i="5" s="1"/>
  <c r="J305" i="5"/>
  <c r="K305" i="5" s="1"/>
  <c r="J306" i="5"/>
  <c r="K306" i="5" s="1"/>
  <c r="J307" i="5"/>
  <c r="K307" i="5" s="1"/>
  <c r="J308" i="5"/>
  <c r="K308" i="5" s="1"/>
  <c r="J309" i="5"/>
  <c r="K309" i="5" s="1"/>
  <c r="J310" i="5"/>
  <c r="K310" i="5" s="1"/>
  <c r="J311" i="5"/>
  <c r="K311" i="5" s="1"/>
  <c r="J312" i="5"/>
  <c r="J313" i="5"/>
  <c r="J314" i="5"/>
  <c r="K314" i="5" s="1"/>
  <c r="J315" i="5"/>
  <c r="K315" i="5" s="1"/>
  <c r="J316" i="5"/>
  <c r="K316" i="5" s="1"/>
  <c r="J317" i="5"/>
  <c r="K317" i="5" s="1"/>
  <c r="J318" i="5"/>
  <c r="K318" i="5" s="1"/>
  <c r="J319" i="5"/>
  <c r="K319" i="5" s="1"/>
  <c r="J320" i="5"/>
  <c r="J321" i="5"/>
  <c r="J322" i="5"/>
  <c r="J323" i="5"/>
  <c r="K323" i="5" s="1"/>
  <c r="J324" i="5"/>
  <c r="K324" i="5" s="1"/>
  <c r="J325" i="5"/>
  <c r="K325" i="5" s="1"/>
  <c r="J326" i="5"/>
  <c r="K326" i="5" s="1"/>
  <c r="J327" i="5"/>
  <c r="K327" i="5" s="1"/>
  <c r="J328" i="5"/>
  <c r="J329" i="5"/>
  <c r="K329" i="5" s="1"/>
  <c r="J330" i="5"/>
  <c r="K330" i="5" s="1"/>
  <c r="J331" i="5"/>
  <c r="K331" i="5" s="1"/>
  <c r="J332" i="5"/>
  <c r="K332" i="5" s="1"/>
  <c r="J333" i="5"/>
  <c r="K333" i="5" s="1"/>
  <c r="J334" i="5"/>
  <c r="K334" i="5" s="1"/>
  <c r="J335" i="5"/>
  <c r="K335" i="5" s="1"/>
  <c r="J336" i="5"/>
  <c r="J337" i="5"/>
  <c r="J338" i="5"/>
  <c r="K338" i="5" s="1"/>
  <c r="J339" i="5"/>
  <c r="K339" i="5" s="1"/>
  <c r="J340" i="5"/>
  <c r="K340" i="5" s="1"/>
  <c r="J341" i="5"/>
  <c r="K341" i="5" s="1"/>
  <c r="J342" i="5"/>
  <c r="K342" i="5" s="1"/>
  <c r="J343" i="5"/>
  <c r="J344" i="5"/>
  <c r="J345" i="5"/>
  <c r="K345" i="5" s="1"/>
  <c r="J346" i="5"/>
  <c r="K346" i="5" s="1"/>
  <c r="J347" i="5"/>
  <c r="K347" i="5" s="1"/>
  <c r="J348" i="5"/>
  <c r="K348" i="5" s="1"/>
  <c r="J349" i="5"/>
  <c r="K349" i="5" s="1"/>
  <c r="J350" i="5"/>
  <c r="K350" i="5" s="1"/>
  <c r="J351" i="5"/>
  <c r="K351" i="5" s="1"/>
  <c r="J352" i="5"/>
  <c r="J353" i="5"/>
  <c r="J354" i="5"/>
  <c r="K354" i="5" s="1"/>
  <c r="J355" i="5"/>
  <c r="K355" i="5" s="1"/>
  <c r="J356" i="5"/>
  <c r="K356" i="5" s="1"/>
  <c r="J357" i="5"/>
  <c r="J358" i="5"/>
  <c r="K358" i="5" s="1"/>
  <c r="J359" i="5"/>
  <c r="K359" i="5" s="1"/>
  <c r="J360" i="5"/>
  <c r="K360" i="5" s="1"/>
  <c r="J361" i="5"/>
  <c r="K361" i="5" s="1"/>
  <c r="J362" i="5"/>
  <c r="K362" i="5" s="1"/>
  <c r="J363" i="5"/>
  <c r="K363" i="5" s="1"/>
  <c r="J364" i="5"/>
  <c r="K364" i="5" s="1"/>
  <c r="J365" i="5"/>
  <c r="K365" i="5" s="1"/>
  <c r="J366" i="5"/>
  <c r="K366" i="5" s="1"/>
  <c r="J367" i="5"/>
  <c r="K367" i="5" s="1"/>
  <c r="J368" i="5"/>
  <c r="J369" i="5"/>
  <c r="J370" i="5"/>
  <c r="J371" i="5"/>
  <c r="K371" i="5" s="1"/>
  <c r="J372" i="5"/>
  <c r="K372" i="5" s="1"/>
  <c r="J373" i="5"/>
  <c r="K373" i="5" s="1"/>
  <c r="J374" i="5"/>
  <c r="K374" i="5" s="1"/>
  <c r="J375" i="5"/>
  <c r="K375" i="5" s="1"/>
  <c r="J376" i="5"/>
  <c r="J377" i="5"/>
  <c r="J378" i="5"/>
  <c r="K378" i="5" s="1"/>
  <c r="J379" i="5"/>
  <c r="K379" i="5" s="1"/>
  <c r="J380" i="5"/>
  <c r="K380" i="5" s="1"/>
  <c r="J381" i="5"/>
  <c r="K381" i="5" s="1"/>
  <c r="J382" i="5"/>
  <c r="K382" i="5" s="1"/>
  <c r="J383" i="5"/>
  <c r="K383" i="5" s="1"/>
  <c r="J384" i="5"/>
  <c r="J385" i="5"/>
  <c r="K385" i="5" s="1"/>
  <c r="J386" i="5"/>
  <c r="K386" i="5" s="1"/>
  <c r="J387" i="5"/>
  <c r="K387" i="5" s="1"/>
  <c r="J388" i="5"/>
  <c r="K388" i="5" s="1"/>
  <c r="J389" i="5"/>
  <c r="K389" i="5" s="1"/>
  <c r="J390" i="5"/>
  <c r="K390" i="5" s="1"/>
  <c r="J391" i="5"/>
  <c r="K391" i="5" s="1"/>
  <c r="J392" i="5"/>
  <c r="J393" i="5"/>
  <c r="J394" i="5"/>
  <c r="K394" i="5" s="1"/>
  <c r="J395" i="5"/>
  <c r="K395" i="5" s="1"/>
  <c r="J396" i="5"/>
  <c r="K396" i="5" s="1"/>
  <c r="J397" i="5"/>
  <c r="K397" i="5" s="1"/>
  <c r="J398" i="5"/>
  <c r="K398" i="5" s="1"/>
  <c r="J399" i="5"/>
  <c r="K399" i="5" s="1"/>
  <c r="J400" i="5"/>
  <c r="J401" i="5"/>
  <c r="J402" i="5"/>
  <c r="K402" i="5" s="1"/>
  <c r="J403" i="5"/>
  <c r="K403" i="5" s="1"/>
  <c r="J404" i="5"/>
  <c r="K404" i="5" s="1"/>
  <c r="J405" i="5"/>
  <c r="J406" i="5"/>
  <c r="K406" i="5" s="1"/>
  <c r="J407" i="5"/>
  <c r="J408" i="5"/>
  <c r="K408" i="5" s="1"/>
  <c r="J409" i="5"/>
  <c r="K409" i="5" s="1"/>
  <c r="J410" i="5"/>
  <c r="K410" i="5" s="1"/>
  <c r="J411" i="5"/>
  <c r="K411" i="5" s="1"/>
  <c r="J412" i="5"/>
  <c r="K412" i="5" s="1"/>
  <c r="J413" i="5"/>
  <c r="K413" i="5" s="1"/>
  <c r="J414" i="5"/>
  <c r="K414" i="5" s="1"/>
  <c r="J415" i="5"/>
  <c r="K415" i="5" s="1"/>
  <c r="J416" i="5"/>
  <c r="J417" i="5"/>
  <c r="K417" i="5" s="1"/>
  <c r="J418" i="5"/>
  <c r="K418" i="5" s="1"/>
  <c r="J419" i="5"/>
  <c r="K419" i="5" s="1"/>
  <c r="J420" i="5"/>
  <c r="K420" i="5" s="1"/>
  <c r="J421" i="5"/>
  <c r="K421" i="5" s="1"/>
  <c r="J422" i="5"/>
  <c r="K422" i="5" s="1"/>
  <c r="J423" i="5"/>
  <c r="K423" i="5" s="1"/>
  <c r="J424" i="5"/>
  <c r="J425" i="5"/>
  <c r="J426" i="5"/>
  <c r="K426" i="5" s="1"/>
  <c r="J427" i="5"/>
  <c r="K427" i="5" s="1"/>
  <c r="J428" i="5"/>
  <c r="K428" i="5" s="1"/>
  <c r="J429" i="5"/>
  <c r="K429" i="5" s="1"/>
  <c r="J430" i="5"/>
  <c r="K430" i="5" s="1"/>
  <c r="J431" i="5"/>
  <c r="K431" i="5" s="1"/>
  <c r="J432" i="5"/>
  <c r="J433" i="5"/>
  <c r="K433" i="5" s="1"/>
  <c r="J434" i="5"/>
  <c r="K434" i="5" s="1"/>
  <c r="J435" i="5"/>
  <c r="K435" i="5" s="1"/>
  <c r="J436" i="5"/>
  <c r="K436" i="5" s="1"/>
  <c r="J437" i="5"/>
  <c r="K437" i="5" s="1"/>
  <c r="J438" i="5"/>
  <c r="K438" i="5" s="1"/>
  <c r="J439" i="5"/>
  <c r="K439" i="5" s="1"/>
  <c r="J440" i="5"/>
  <c r="J441" i="5"/>
  <c r="K441" i="5" s="1"/>
  <c r="J442" i="5"/>
  <c r="K442" i="5" s="1"/>
  <c r="J443" i="5"/>
  <c r="K443" i="5" s="1"/>
  <c r="J444" i="5"/>
  <c r="K444" i="5" s="1"/>
  <c r="J445" i="5"/>
  <c r="K445" i="5" s="1"/>
  <c r="J446" i="5"/>
  <c r="K446" i="5" s="1"/>
  <c r="J447" i="5"/>
  <c r="K447" i="5" s="1"/>
  <c r="J448" i="5"/>
  <c r="J449" i="5"/>
  <c r="J450" i="5"/>
  <c r="K450" i="5" s="1"/>
  <c r="J451" i="5"/>
  <c r="K451" i="5" s="1"/>
  <c r="J452" i="5"/>
  <c r="K452" i="5" s="1"/>
  <c r="J453" i="5"/>
  <c r="K453" i="5" s="1"/>
  <c r="J454" i="5"/>
  <c r="K454" i="5" s="1"/>
  <c r="J455" i="5"/>
  <c r="K455" i="5" s="1"/>
  <c r="J456" i="5"/>
  <c r="J457" i="5"/>
  <c r="J458" i="5"/>
  <c r="K458" i="5" s="1"/>
  <c r="J459" i="5"/>
  <c r="K459" i="5" s="1"/>
  <c r="J460" i="5"/>
  <c r="K460" i="5" s="1"/>
  <c r="J461" i="5"/>
  <c r="K461" i="5" s="1"/>
  <c r="J462" i="5"/>
  <c r="K462" i="5" s="1"/>
  <c r="J463" i="5"/>
  <c r="K463" i="5" s="1"/>
  <c r="J464" i="5"/>
  <c r="K464" i="5" s="1"/>
  <c r="J465" i="5"/>
  <c r="K465" i="5" s="1"/>
  <c r="J466" i="5"/>
  <c r="K466" i="5" s="1"/>
  <c r="J467" i="5"/>
  <c r="K467" i="5" s="1"/>
  <c r="J468" i="5"/>
  <c r="K468" i="5" s="1"/>
  <c r="J469" i="5"/>
  <c r="K469" i="5" s="1"/>
  <c r="J470" i="5"/>
  <c r="K470" i="5" s="1"/>
  <c r="J471" i="5"/>
  <c r="J472" i="5"/>
  <c r="K472" i="5" s="1"/>
  <c r="J473" i="5"/>
  <c r="K473" i="5" s="1"/>
  <c r="J474" i="5"/>
  <c r="K474" i="5" s="1"/>
  <c r="J475" i="5"/>
  <c r="K475" i="5" s="1"/>
  <c r="J476" i="5"/>
  <c r="K476" i="5" s="1"/>
  <c r="J477" i="5"/>
  <c r="K477" i="5" s="1"/>
  <c r="J478" i="5"/>
  <c r="K478" i="5" s="1"/>
  <c r="J479" i="5"/>
  <c r="K479" i="5" s="1"/>
  <c r="J480" i="5"/>
  <c r="K480" i="5" s="1"/>
  <c r="J481" i="5"/>
  <c r="K481" i="5" s="1"/>
  <c r="J482" i="5"/>
  <c r="K482" i="5" s="1"/>
  <c r="J483" i="5"/>
  <c r="K483" i="5" s="1"/>
  <c r="J484" i="5"/>
  <c r="K484" i="5" s="1"/>
  <c r="J485" i="5"/>
  <c r="K485" i="5" s="1"/>
  <c r="J486" i="5"/>
  <c r="K486" i="5" s="1"/>
  <c r="J487" i="5"/>
  <c r="K487" i="5" s="1"/>
  <c r="J488" i="5"/>
  <c r="J489" i="5"/>
  <c r="J490" i="5"/>
  <c r="K490" i="5" s="1"/>
  <c r="J491" i="5"/>
  <c r="K491" i="5" s="1"/>
  <c r="J492" i="5"/>
  <c r="K492" i="5" s="1"/>
  <c r="J493" i="5"/>
  <c r="K493" i="5" s="1"/>
  <c r="J494" i="5"/>
  <c r="K494" i="5" s="1"/>
  <c r="J495" i="5"/>
  <c r="K495" i="5" s="1"/>
  <c r="J496" i="5"/>
  <c r="K496" i="5" s="1"/>
  <c r="J497" i="5"/>
  <c r="K497" i="5" s="1"/>
  <c r="J498" i="5"/>
  <c r="K498" i="5" s="1"/>
  <c r="J499" i="5"/>
  <c r="K499" i="5" s="1"/>
  <c r="J500" i="5"/>
  <c r="K500" i="5" s="1"/>
  <c r="K213" i="5"/>
  <c r="K214" i="5"/>
  <c r="K215" i="5"/>
  <c r="K216" i="5"/>
  <c r="K217" i="5"/>
  <c r="K218" i="5"/>
  <c r="K219" i="5"/>
  <c r="K224" i="5"/>
  <c r="K232" i="5"/>
  <c r="K233" i="5"/>
  <c r="K240" i="5"/>
  <c r="K241" i="5"/>
  <c r="K242" i="5"/>
  <c r="K248" i="5"/>
  <c r="K249" i="5"/>
  <c r="K256" i="5"/>
  <c r="K272" i="5"/>
  <c r="K273" i="5"/>
  <c r="K274" i="5"/>
  <c r="K279" i="5"/>
  <c r="K296" i="5"/>
  <c r="K297" i="5"/>
  <c r="K301" i="5"/>
  <c r="K312" i="5"/>
  <c r="K313" i="5"/>
  <c r="K320" i="5"/>
  <c r="K321" i="5"/>
  <c r="K322" i="5"/>
  <c r="K328" i="5"/>
  <c r="K336" i="5"/>
  <c r="K337" i="5"/>
  <c r="K343" i="5"/>
  <c r="K344" i="5"/>
  <c r="K352" i="5"/>
  <c r="K353" i="5"/>
  <c r="K357" i="5"/>
  <c r="K368" i="5"/>
  <c r="K369" i="5"/>
  <c r="K370" i="5"/>
  <c r="K376" i="5"/>
  <c r="K377" i="5"/>
  <c r="K384" i="5"/>
  <c r="K392" i="5"/>
  <c r="K393" i="5"/>
  <c r="K400" i="5"/>
  <c r="K401" i="5"/>
  <c r="K405" i="5"/>
  <c r="K407" i="5"/>
  <c r="K416" i="5"/>
  <c r="K424" i="5"/>
  <c r="K425" i="5"/>
  <c r="K432" i="5"/>
  <c r="K440" i="5"/>
  <c r="K448" i="5"/>
  <c r="K449" i="5"/>
  <c r="K456" i="5"/>
  <c r="K457" i="5"/>
  <c r="K471" i="5"/>
  <c r="K488" i="5"/>
  <c r="K489" i="5"/>
  <c r="C2" i="5"/>
  <c r="A213" i="6" l="1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F19" i="6" l="1"/>
  <c r="F2" i="6"/>
  <c r="F16" i="6"/>
  <c r="C5" i="7" l="1"/>
  <c r="C6" i="7"/>
  <c r="C7" i="7"/>
  <c r="C8" i="7"/>
  <c r="C9" i="7"/>
  <c r="C10" i="7"/>
  <c r="C11" i="7"/>
  <c r="C12" i="7"/>
  <c r="D2" i="5" l="1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H7" i="7" l="1"/>
  <c r="I7" i="7" s="1"/>
  <c r="H4" i="7"/>
  <c r="I4" i="7" s="1"/>
  <c r="H5" i="7"/>
  <c r="I5" i="7" s="1"/>
  <c r="H8" i="7"/>
  <c r="I8" i="7" s="1"/>
  <c r="H9" i="7"/>
  <c r="I9" i="7" s="1"/>
  <c r="H6" i="7"/>
  <c r="I6" i="7" s="1"/>
  <c r="A180" i="6"/>
  <c r="A106" i="6"/>
  <c r="A70" i="6"/>
  <c r="A46" i="6"/>
  <c r="H10" i="7" l="1"/>
  <c r="A208" i="6"/>
  <c r="A209" i="6"/>
  <c r="A210" i="6"/>
  <c r="A211" i="6"/>
  <c r="A212" i="6"/>
  <c r="A211" i="5"/>
  <c r="J211" i="5"/>
  <c r="K211" i="5" s="1"/>
  <c r="C13" i="7"/>
  <c r="A12" i="7"/>
  <c r="A11" i="7"/>
  <c r="A10" i="7"/>
  <c r="A9" i="7"/>
  <c r="A8" i="7"/>
  <c r="A7" i="7"/>
  <c r="A6" i="7"/>
  <c r="A5" i="7"/>
  <c r="A4" i="7"/>
  <c r="J2" i="5"/>
  <c r="J4" i="5"/>
  <c r="J3" i="5"/>
  <c r="J6" i="5"/>
  <c r="J5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A4" i="5"/>
  <c r="A3" i="5"/>
  <c r="A6" i="5"/>
  <c r="A5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" i="5"/>
  <c r="F9" i="6"/>
  <c r="F18" i="6"/>
  <c r="F8" i="6"/>
  <c r="F17" i="6"/>
  <c r="F7" i="6"/>
  <c r="F6" i="6"/>
  <c r="F14" i="6"/>
  <c r="F5" i="6"/>
  <c r="F13" i="6"/>
  <c r="F4" i="6"/>
  <c r="F12" i="6"/>
  <c r="F3" i="6"/>
  <c r="A2" i="6" l="1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I10" i="7" l="1"/>
  <c r="K7" i="5"/>
  <c r="K8" i="5"/>
  <c r="K9" i="5"/>
  <c r="K10" i="5"/>
  <c r="K11" i="5"/>
  <c r="K13" i="5"/>
  <c r="K14" i="5"/>
  <c r="K15" i="5"/>
  <c r="K16" i="5"/>
  <c r="K17" i="5"/>
  <c r="K19" i="5"/>
  <c r="K21" i="5"/>
  <c r="K22" i="5"/>
  <c r="K23" i="5"/>
  <c r="K25" i="5"/>
  <c r="K26" i="5"/>
  <c r="K27" i="5"/>
  <c r="K28" i="5"/>
  <c r="K29" i="5"/>
  <c r="K31" i="5"/>
  <c r="K32" i="5"/>
  <c r="K33" i="5"/>
  <c r="K34" i="5"/>
  <c r="K35" i="5"/>
  <c r="K37" i="5"/>
  <c r="K39" i="5"/>
  <c r="K40" i="5"/>
  <c r="K41" i="5"/>
  <c r="K43" i="5"/>
  <c r="K45" i="5"/>
  <c r="K46" i="5"/>
  <c r="K47" i="5"/>
  <c r="K49" i="5"/>
  <c r="K50" i="5"/>
  <c r="K51" i="5"/>
  <c r="K52" i="5"/>
  <c r="K53" i="5"/>
  <c r="K55" i="5"/>
  <c r="K56" i="5"/>
  <c r="K57" i="5"/>
  <c r="K58" i="5"/>
  <c r="K59" i="5"/>
  <c r="K61" i="5"/>
  <c r="K63" i="5"/>
  <c r="K64" i="5"/>
  <c r="K65" i="5"/>
  <c r="K67" i="5"/>
  <c r="K68" i="5"/>
  <c r="K69" i="5"/>
  <c r="K70" i="5"/>
  <c r="K71" i="5"/>
  <c r="K73" i="5"/>
  <c r="K74" i="5"/>
  <c r="K75" i="5"/>
  <c r="K76" i="5"/>
  <c r="K77" i="5"/>
  <c r="K79" i="5"/>
  <c r="K81" i="5"/>
  <c r="K82" i="5"/>
  <c r="K83" i="5"/>
  <c r="K85" i="5"/>
  <c r="K86" i="5"/>
  <c r="K87" i="5"/>
  <c r="K88" i="5"/>
  <c r="K89" i="5"/>
  <c r="K91" i="5"/>
  <c r="K92" i="5"/>
  <c r="K93" i="5"/>
  <c r="K94" i="5"/>
  <c r="K95" i="5"/>
  <c r="K97" i="5"/>
  <c r="K99" i="5"/>
  <c r="K100" i="5"/>
  <c r="K101" i="5"/>
  <c r="K103" i="5"/>
  <c r="K104" i="5"/>
  <c r="K105" i="5"/>
  <c r="K106" i="5"/>
  <c r="K107" i="5"/>
  <c r="K109" i="5"/>
  <c r="K110" i="5"/>
  <c r="K111" i="5"/>
  <c r="K112" i="5"/>
  <c r="K113" i="5"/>
  <c r="K115" i="5"/>
  <c r="K116" i="5"/>
  <c r="K117" i="5"/>
  <c r="K118" i="5"/>
  <c r="K119" i="5"/>
  <c r="K121" i="5"/>
  <c r="K123" i="5"/>
  <c r="K124" i="5"/>
  <c r="K125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7" i="5"/>
  <c r="K158" i="5"/>
  <c r="K159" i="5"/>
  <c r="K160" i="5"/>
  <c r="K161" i="5"/>
  <c r="K163" i="5"/>
  <c r="K164" i="5"/>
  <c r="K165" i="5"/>
  <c r="K166" i="5"/>
  <c r="K167" i="5"/>
  <c r="K169" i="5"/>
  <c r="K170" i="5"/>
  <c r="K171" i="5"/>
  <c r="K172" i="5"/>
  <c r="K173" i="5"/>
  <c r="K175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4" i="5"/>
  <c r="K3" i="5"/>
  <c r="K6" i="5"/>
  <c r="K5" i="5"/>
  <c r="K12" i="5"/>
  <c r="K18" i="5"/>
  <c r="K20" i="5"/>
  <c r="K24" i="5"/>
  <c r="K30" i="5"/>
  <c r="K36" i="5"/>
  <c r="K38" i="5"/>
  <c r="K42" i="5"/>
  <c r="K44" i="5"/>
  <c r="K48" i="5"/>
  <c r="K54" i="5"/>
  <c r="K60" i="5"/>
  <c r="K62" i="5"/>
  <c r="K66" i="5"/>
  <c r="K72" i="5"/>
  <c r="K78" i="5"/>
  <c r="K80" i="5"/>
  <c r="K84" i="5"/>
  <c r="K90" i="5"/>
  <c r="K96" i="5"/>
  <c r="K98" i="5"/>
  <c r="K102" i="5"/>
  <c r="K108" i="5"/>
  <c r="K114" i="5"/>
  <c r="K120" i="5"/>
  <c r="K122" i="5"/>
  <c r="K126" i="5"/>
  <c r="K140" i="5"/>
  <c r="K156" i="5"/>
  <c r="K162" i="5"/>
  <c r="K168" i="5"/>
  <c r="K174" i="5"/>
  <c r="K176" i="5"/>
  <c r="K2" i="5"/>
</calcChain>
</file>

<file path=xl/comments1.xml><?xml version="1.0" encoding="utf-8"?>
<comments xmlns="http://schemas.openxmlformats.org/spreadsheetml/2006/main">
  <authors>
    <author>ENTS HSE1</author>
  </authors>
  <commentList>
    <comment ref="B31" authorId="0" shapeId="0">
      <text>
        <r>
          <rPr>
            <b/>
            <sz val="9"/>
            <color indexed="81"/>
            <rFont val="Tahoma"/>
            <family val="2"/>
            <charset val="204"/>
          </rPr>
          <t>замена удостоверения в связи со сменой должности
(прим.от 30.11.2023г.)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4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замена удостоверения в связи со сменой должности
(прим.от 30.11.2023г.)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52" authorId="0" shapeId="0">
      <text>
        <r>
          <rPr>
            <b/>
            <sz val="9"/>
            <color indexed="81"/>
            <rFont val="Tahoma"/>
            <family val="2"/>
            <charset val="204"/>
          </rPr>
          <t>ENTS HSE1:</t>
        </r>
        <r>
          <rPr>
            <sz val="9"/>
            <color indexed="81"/>
            <rFont val="Tahoma"/>
            <family val="2"/>
            <charset val="204"/>
          </rPr>
          <t xml:space="preserve">
почта 13285148@bk.ru</t>
        </r>
      </text>
    </comment>
    <comment ref="B325" authorId="0" shapeId="0">
      <text>
        <r>
          <rPr>
            <b/>
            <sz val="9"/>
            <color indexed="81"/>
            <rFont val="Tahoma"/>
            <family val="2"/>
            <charset val="204"/>
          </rPr>
          <t>замена удостоверений - неверно указана должность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<sst xmlns="http://schemas.openxmlformats.org/spreadsheetml/2006/main" count="1260" uniqueCount="521">
  <si>
    <t>Повтор</t>
  </si>
  <si>
    <t>Статус</t>
  </si>
  <si>
    <t>№ пропуска ТШО</t>
  </si>
  <si>
    <t>ФИО</t>
  </si>
  <si>
    <t>№ пропуска</t>
  </si>
  <si>
    <t>Дата приезда</t>
  </si>
  <si>
    <t>Дата отъезда</t>
  </si>
  <si>
    <t>Примечание</t>
  </si>
  <si>
    <t>Тенгиз-Атырау 09:00</t>
  </si>
  <si>
    <t>Кульсары-Тенгиз 08:00</t>
  </si>
  <si>
    <t>Абдиев Азамат Ныгметжанович</t>
  </si>
  <si>
    <t>Акылбеков Айдос Бауыржанулы</t>
  </si>
  <si>
    <t>Алмагамбетов Жанбек Амирович</t>
  </si>
  <si>
    <t>Амамбаев Рустам Малекович</t>
  </si>
  <si>
    <t>Ахметгариев Даниэль Рафисович</t>
  </si>
  <si>
    <t>Ахметов Данияр Аскарбекович</t>
  </si>
  <si>
    <t>Ахметов Даурен Бауржанович</t>
  </si>
  <si>
    <t>Баронецкий Роман Васильевич</t>
  </si>
  <si>
    <t>Белоусов Евгений Михайлович</t>
  </si>
  <si>
    <t>Бескидевич Владислав Владимирович</t>
  </si>
  <si>
    <t>Бичурин Дмитрий Владимирович</t>
  </si>
  <si>
    <t>Браун Сергей Викторович</t>
  </si>
  <si>
    <t>Богодух Евгений Михайлович</t>
  </si>
  <si>
    <t>Болтушенко Константин Михайлович</t>
  </si>
  <si>
    <t>Бондарев Артем Геннадьевич</t>
  </si>
  <si>
    <t>Вабишевич Александр Юрьевич</t>
  </si>
  <si>
    <t>Валов Валерий Геннадьевич</t>
  </si>
  <si>
    <t>Величко Максим Сергеевич</t>
  </si>
  <si>
    <t>Виттенбек Александр Александрович</t>
  </si>
  <si>
    <t>Волков Евгений Викторович</t>
  </si>
  <si>
    <t>Волобуев Александр Владимирович</t>
  </si>
  <si>
    <t>Гайдук Андрей Викторович</t>
  </si>
  <si>
    <t>Гетьман Виктор Сергеевич</t>
  </si>
  <si>
    <t>Говорков Иван Петрович</t>
  </si>
  <si>
    <t>Гольдербайн Сергей Иванович</t>
  </si>
  <si>
    <t>Грабарь Дмитрий Александрович</t>
  </si>
  <si>
    <t>Громов Андрей Валерьевич</t>
  </si>
  <si>
    <t>Дегтярев Евгений Сергеевич</t>
  </si>
  <si>
    <t>Дергунов Александр Николаевич</t>
  </si>
  <si>
    <t>Драбков Николай Владимирович</t>
  </si>
  <si>
    <t>Дударев Илья Александрович</t>
  </si>
  <si>
    <t>Ержанов Владимир Жанбосынович</t>
  </si>
  <si>
    <t>Ержанов Валерий Жанбосынович</t>
  </si>
  <si>
    <t>Ержанов Руслан Жанбосынович</t>
  </si>
  <si>
    <t>Еренов Сунгат Маратович</t>
  </si>
  <si>
    <t>Жакупов Мирлан Нураденович</t>
  </si>
  <si>
    <t>Журавлев Владислав Александрович</t>
  </si>
  <si>
    <t>Заболодский Валерий Васильевич</t>
  </si>
  <si>
    <t>Захаров Николай Владимирович</t>
  </si>
  <si>
    <t>Захарченко Александр Александрович</t>
  </si>
  <si>
    <t>Захорутин Сергей Николаевич</t>
  </si>
  <si>
    <t>Ибраимов Нуржан Аскарович</t>
  </si>
  <si>
    <t>Иванов Денис Александрович</t>
  </si>
  <si>
    <t>Иньков Алексей Сергеевич</t>
  </si>
  <si>
    <t>Ионенко Леонид Петрович</t>
  </si>
  <si>
    <t>Ифтодий Александр Сергеевич</t>
  </si>
  <si>
    <t>Кадиров Данияр Оспанович</t>
  </si>
  <si>
    <t>Какишева Шолпан Армановна</t>
  </si>
  <si>
    <t>Кара Олег Николаевич</t>
  </si>
  <si>
    <t>Касымов Раим Олымжанович</t>
  </si>
  <si>
    <t>Киселев Константин Николаевич</t>
  </si>
  <si>
    <t xml:space="preserve">Клинов Дмитрий Вячеславович </t>
  </si>
  <si>
    <t>Клочков Александр Валерьевич</t>
  </si>
  <si>
    <t>Ковалев Никита Валерьевич</t>
  </si>
  <si>
    <t>Ковтун Никита Сергеевич</t>
  </si>
  <si>
    <t>Кольцов Владислав Александрович</t>
  </si>
  <si>
    <t>Корж Михаил Иванович</t>
  </si>
  <si>
    <t>Котляров Юрий Викторович</t>
  </si>
  <si>
    <t>Кочергин Георгий Николаевич</t>
  </si>
  <si>
    <t>Кротов Дмитрий Юрьевич</t>
  </si>
  <si>
    <t>Кравченко Андрей Леонидович</t>
  </si>
  <si>
    <t>Круглов Андрей Николаевич</t>
  </si>
  <si>
    <t>Кудлай Вадим Олегович</t>
  </si>
  <si>
    <t>Кузнецов Богдан Олегович</t>
  </si>
  <si>
    <t>Кузнецов Вячеслав Владимирович</t>
  </si>
  <si>
    <t>Курманбаев Айдилда Кундилдаевич</t>
  </si>
  <si>
    <t>Куттыбай Нуртуган Куттыбайулы</t>
  </si>
  <si>
    <t>Левкин Игорь Николаевич</t>
  </si>
  <si>
    <t>Логинов Сергей Сергеевич</t>
  </si>
  <si>
    <t>Ломовцов Игорь Валерьевич</t>
  </si>
  <si>
    <t>Лукьяненко Игорь Александрович</t>
  </si>
  <si>
    <t>Мазур Николай Валерьевич</t>
  </si>
  <si>
    <t>Малаев Глеб Анатольевич</t>
  </si>
  <si>
    <t>Мальцев Александр Валентинович</t>
  </si>
  <si>
    <t>Махамбетов Сергей Кабдулович</t>
  </si>
  <si>
    <t>Межуев Евгений Игоревич</t>
  </si>
  <si>
    <t>Менгель Эдуард Владимирович</t>
  </si>
  <si>
    <t>Мершиев Александр Вахитович</t>
  </si>
  <si>
    <t>Метакса Иван Николаевич</t>
  </si>
  <si>
    <t>Молоков Юрий Александрович</t>
  </si>
  <si>
    <t>Момотов Алексей Александрович</t>
  </si>
  <si>
    <t>Момотов Никита Алексеевич</t>
  </si>
  <si>
    <t>Мухамбетов Аян Айтпаевич</t>
  </si>
  <si>
    <t>Назаров Иван Евгеньевич</t>
  </si>
  <si>
    <t>Нажмадинов Ромеш Камешевич</t>
  </si>
  <si>
    <t>Некрасов Евгений Дмитриевич</t>
  </si>
  <si>
    <t>Нуртаев Владимир Жасталапович</t>
  </si>
  <si>
    <t>Нысамбаев Жанат Маратович</t>
  </si>
  <si>
    <t>Обухова Наталия Александровна</t>
  </si>
  <si>
    <t>Өмірзақ Сұлтанбек Толыбайұлы</t>
  </si>
  <si>
    <t>Онищук Александр Константинович</t>
  </si>
  <si>
    <t>Памурзин Кирилл Петрович</t>
  </si>
  <si>
    <t>Пенский Сергей Александрович</t>
  </si>
  <si>
    <t>Пичкуров Сергей Анатольевич</t>
  </si>
  <si>
    <t>Плахута Михаил Николаевич</t>
  </si>
  <si>
    <t>Побережец Кирилл Владимирович</t>
  </si>
  <si>
    <t>Пустовит Александр Викторович</t>
  </si>
  <si>
    <t>Ример Виктор Викторович</t>
  </si>
  <si>
    <t>Руденко Савелий Владимирович</t>
  </si>
  <si>
    <t>Рябинин Валерий Вячеславович</t>
  </si>
  <si>
    <t>Савицкий Данил Сергеевич</t>
  </si>
  <si>
    <t>Савицкий Сергей Анатольевич</t>
  </si>
  <si>
    <t>Саврасов Александр Михайлович</t>
  </si>
  <si>
    <t>Сагиндыков Багдат Муратович</t>
  </si>
  <si>
    <t>Сарсенов Жандос Қайратұлы</t>
  </si>
  <si>
    <t>Сахапов Ранас Киямутдинович</t>
  </si>
  <si>
    <t>Сарина Бибинур Аскаровна</t>
  </si>
  <si>
    <t>Сармалаев Асылан Магданович</t>
  </si>
  <si>
    <t>Сауытов Нурлан Сагиевич</t>
  </si>
  <si>
    <t>Синица Евгений Евгеньевич</t>
  </si>
  <si>
    <t>Солошников Иван Викторович</t>
  </si>
  <si>
    <t>Спиваков Анатолий Иванович</t>
  </si>
  <si>
    <t>Старовойтов Дмитрий Евгеньевич</t>
  </si>
  <si>
    <t>Суппес Артур Хакимхожаевич</t>
  </si>
  <si>
    <t>Супруненко Виктор Юрьевич</t>
  </si>
  <si>
    <t>Султангалиев Багдат Берикулы</t>
  </si>
  <si>
    <t>Сычев Леонид Андреевич</t>
  </si>
  <si>
    <t>Таженов Жасулан Сабденханович</t>
  </si>
  <si>
    <t>Таутенов Азамат Абаевич</t>
  </si>
  <si>
    <t>Тихомиров Евгений Сергеевич</t>
  </si>
  <si>
    <t>Транько Дмитрий Евгеньевич</t>
  </si>
  <si>
    <t>Транько Евгений Николаевич</t>
  </si>
  <si>
    <t>Толстых Артур Игоревич</t>
  </si>
  <si>
    <t>Товстенко Алексей Юрьевич</t>
  </si>
  <si>
    <t>Томашевский Сергей Сергеевич</t>
  </si>
  <si>
    <t>Тулесинов Шынгис Сарыбекович</t>
  </si>
  <si>
    <t>Турков Максим Дмитриевич</t>
  </si>
  <si>
    <t>Туысов Диар Берикович</t>
  </si>
  <si>
    <t>Умаров Мереке Калибекович</t>
  </si>
  <si>
    <t>Уркимбаев Канат Бахтиярович</t>
  </si>
  <si>
    <t>Урсулов Сергей Борисович</t>
  </si>
  <si>
    <t>Усенко Павел Геннадьевич</t>
  </si>
  <si>
    <t>Федин Евгений Васильевич</t>
  </si>
  <si>
    <t>Хлызов Рекардо Александрович</t>
  </si>
  <si>
    <t>Чернев Виктор Сергеевич</t>
  </si>
  <si>
    <t>Чернев Дмитрий Сергеевич</t>
  </si>
  <si>
    <t>Чернев Михаил Сергеевич</t>
  </si>
  <si>
    <t>Чуканов Тимур Тагирович</t>
  </si>
  <si>
    <t>Чуриков Александр Алексеевич</t>
  </si>
  <si>
    <t>Чуриков Алексей Александрович</t>
  </si>
  <si>
    <t>Шнайдер Николай Николаевич</t>
  </si>
  <si>
    <t>Шраменко Александр Владимирович</t>
  </si>
  <si>
    <t>Штанченко Михаил Иванович</t>
  </si>
  <si>
    <t>Шмик Анатолий Сергеевич</t>
  </si>
  <si>
    <t>Щибря Сергей Владимирович</t>
  </si>
  <si>
    <t>Тенгиз-Кульсары 04:30</t>
  </si>
  <si>
    <t>Другой транспорт в день перевахтовки</t>
  </si>
  <si>
    <t>Атырау-Тенгиз 11:00</t>
  </si>
  <si>
    <t>Тенгиз-Атырау 12:00</t>
  </si>
  <si>
    <t>Кульсары-Тенгиз 22:18</t>
  </si>
  <si>
    <t>Кульсары-Тенгиз 14:00</t>
  </si>
  <si>
    <t>Абденов Азамат Жанарбекович</t>
  </si>
  <si>
    <t>Азима Михаил Сергеевич</t>
  </si>
  <si>
    <t xml:space="preserve">Алтыбаев Ерлан Нурманович </t>
  </si>
  <si>
    <t>Аманжан Абылайхан Амантайулы</t>
  </si>
  <si>
    <t>Аханов Мақсат Абдірахманұлы</t>
  </si>
  <si>
    <t>Базарғали Өскін Дидарұлы</t>
  </si>
  <si>
    <t>Болдырев Константин Геннадьевич</t>
  </si>
  <si>
    <t xml:space="preserve">Вохмянин Александр Владимирович </t>
  </si>
  <si>
    <t>Жақсыбеков Мұхаммедрахым Иманбекұлы</t>
  </si>
  <si>
    <t>Жармаганбетов Салават Дуйсекеевич</t>
  </si>
  <si>
    <t>Иванов Евгений Павлович</t>
  </si>
  <si>
    <t>Кәкімғалиев Жасталап Қасымұлы</t>
  </si>
  <si>
    <t>Копжасаров Багдат Уракбаевич</t>
  </si>
  <si>
    <t xml:space="preserve">Котик Павел Сергеевич </t>
  </si>
  <si>
    <t>Макаров Николай Сергеевич</t>
  </si>
  <si>
    <t>Мұхтар Нұртас Бимбетұлы</t>
  </si>
  <si>
    <t>Нұрбаев Нұрсұлтан Ермекұлы</t>
  </si>
  <si>
    <t>Өміров Нұрбол Аманжанұлы</t>
  </si>
  <si>
    <t>Өтеп Медет Талапұлы</t>
  </si>
  <si>
    <t>Сарибаев Серик Алменович</t>
  </si>
  <si>
    <t>Успанов Алмаз Сейтболатович</t>
  </si>
  <si>
    <t>Храмов Денис Николаевич</t>
  </si>
  <si>
    <t>Хрячков Алексей Вячеславович</t>
  </si>
  <si>
    <t>Щербаков Максим Юрьевич</t>
  </si>
  <si>
    <t>Исанов Тамерлан Нурланович</t>
  </si>
  <si>
    <t>Кузовенко Максим Федорович</t>
  </si>
  <si>
    <t>Шабанов Олег Викторович</t>
  </si>
  <si>
    <t>Ахмеди Ербол Киякбаевич</t>
  </si>
  <si>
    <t>Баткамбаева Жанна Анатольевна</t>
  </si>
  <si>
    <t>Богатко Михаил Викторович</t>
  </si>
  <si>
    <t>Болат Әлихан Болатұлы</t>
  </si>
  <si>
    <t>Бондаренко Юрий Александрович</t>
  </si>
  <si>
    <t>Вишниченко Михаил  Владимирович</t>
  </si>
  <si>
    <t xml:space="preserve">Врублевский Максим Анатольевич </t>
  </si>
  <si>
    <t>Думчев Владимир Владимирович</t>
  </si>
  <si>
    <t>Жакупов Жанат Ахметкалиевич</t>
  </si>
  <si>
    <t>Залюк Илья Викторович</t>
  </si>
  <si>
    <t xml:space="preserve">Зворыгин Александр Валерьевич </t>
  </si>
  <si>
    <t xml:space="preserve">Землянов Александр Александрович </t>
  </si>
  <si>
    <t>Ибрашев Адильжан Сержанович</t>
  </si>
  <si>
    <t xml:space="preserve">Кальник Вадим Васильевич </t>
  </si>
  <si>
    <t>Кекин Семен Николаевич</t>
  </si>
  <si>
    <t>Киримбаев Салимжан Мурзатаевич</t>
  </si>
  <si>
    <t>Ковтун Сергей Георгиевич</t>
  </si>
  <si>
    <t xml:space="preserve">Козловец Виталий Григорьевич </t>
  </si>
  <si>
    <t>Кузьменков  Борис Станиславович</t>
  </si>
  <si>
    <t>Лучинский Сергей Анатольевич</t>
  </si>
  <si>
    <t xml:space="preserve">Мельников Валерий Андреевич </t>
  </si>
  <si>
    <t>Миралиев Бауыржан Тургалиевич</t>
  </si>
  <si>
    <t>Мороз Артём Борисович</t>
  </si>
  <si>
    <t>Павлов Петр Николаевич</t>
  </si>
  <si>
    <t>Сабыров Темирлан Талгатулы</t>
  </si>
  <si>
    <t>Тищенко Вячеслав Валерьевич</t>
  </si>
  <si>
    <t>Уралбаев Нурлан Шамшадинович</t>
  </si>
  <si>
    <t>Хайруллин Руслан Рашитович</t>
  </si>
  <si>
    <t>Чувашов Алексей Николаевич</t>
  </si>
  <si>
    <t>Шапошников Роман Сергеевич</t>
  </si>
  <si>
    <t xml:space="preserve">Шарифьянов Рафаэль Зинурович </t>
  </si>
  <si>
    <t>Уезжаю не в день общей перевахтовки</t>
  </si>
  <si>
    <t>Не приеду на вахту в день перевахтовки</t>
  </si>
  <si>
    <t>Пока не могу купить билеты</t>
  </si>
  <si>
    <t>Отъезд</t>
  </si>
  <si>
    <t>Приезд</t>
  </si>
  <si>
    <t>Тенгиз-Атырау 15:00</t>
  </si>
  <si>
    <t>Кол-во</t>
  </si>
  <si>
    <t>Итого_Отъезд</t>
  </si>
  <si>
    <t>Итого_Приезд</t>
  </si>
  <si>
    <t>№</t>
  </si>
  <si>
    <t>Джумагалиев Ардак Жардемович</t>
  </si>
  <si>
    <t>Избасаров Есжан Жангелдиевич</t>
  </si>
  <si>
    <t>Қалдарбеков Қанат Қайратұлы</t>
  </si>
  <si>
    <t>Тұрабаев Дәулет Айдарбекұлы</t>
  </si>
  <si>
    <t>Кульсары-Тенгиз 15:00 (Только для межвахты!)</t>
  </si>
  <si>
    <t>Тенгиз-Кульсары 13:00 (Только для межвахты!)</t>
  </si>
  <si>
    <t>В1</t>
  </si>
  <si>
    <t>Абилдаев Сыдык Есенкелдиевич</t>
  </si>
  <si>
    <t>В2</t>
  </si>
  <si>
    <t>Абилезов Ринат Жолдыбекович</t>
  </si>
  <si>
    <t>Адайханов Марат Талгатович</t>
  </si>
  <si>
    <t>В2(14/14)</t>
  </si>
  <si>
    <t>В1(14/14)</t>
  </si>
  <si>
    <t xml:space="preserve">Айдынов Данияр Айдынұлы </t>
  </si>
  <si>
    <t>Аймуканов Валерий Кадырбаевич</t>
  </si>
  <si>
    <t>Алексютин Матвей Александрович</t>
  </si>
  <si>
    <t>Алибеков Серик Куанышбаевич</t>
  </si>
  <si>
    <t>Андрусевич Мария Николаевна</t>
  </si>
  <si>
    <t>Андрусевич Николай Николаевич</t>
  </si>
  <si>
    <t>Астапков Виталий Сергеевич</t>
  </si>
  <si>
    <t>Астапков Константин Александрович</t>
  </si>
  <si>
    <t xml:space="preserve">Бабаханов Зафар Изатуллаевич </t>
  </si>
  <si>
    <t>Баев Юрий Леонидович</t>
  </si>
  <si>
    <t>Базарбаев Бауржан Темурович</t>
  </si>
  <si>
    <t xml:space="preserve">Баранов Денис Владимирович </t>
  </si>
  <si>
    <t>Бекбусунов Ринат Назарович</t>
  </si>
  <si>
    <t xml:space="preserve">Бережецкий Сергей Иванович </t>
  </si>
  <si>
    <t>Бисенқұлов Әнуар Серікұлы</t>
  </si>
  <si>
    <t>Бисенов Акталап Турланович</t>
  </si>
  <si>
    <t>М/В1</t>
  </si>
  <si>
    <t>Богак Артем Олегович</t>
  </si>
  <si>
    <t xml:space="preserve">Бодерацкий Андрей Вячеславович </t>
  </si>
  <si>
    <t xml:space="preserve">Бозаев Еркебулан Кузаирович </t>
  </si>
  <si>
    <t>Бойко Сергей Александрович</t>
  </si>
  <si>
    <t>Бондарев Дмитрий Владимирович</t>
  </si>
  <si>
    <t>Бочарников Евгений Анатольевич</t>
  </si>
  <si>
    <t>Брантов Владимир Сергеевич</t>
  </si>
  <si>
    <t>Браун Анатолий Викторович</t>
  </si>
  <si>
    <t xml:space="preserve">Буняков Александр Иванович </t>
  </si>
  <si>
    <t xml:space="preserve">Бурлаков Алексей Владимирович </t>
  </si>
  <si>
    <t>Бутолин Владимир Анатольевич</t>
  </si>
  <si>
    <t>Бухтояров Роман Сергеевич</t>
  </si>
  <si>
    <t>Варварюк Владимир Анатольевич</t>
  </si>
  <si>
    <t>Василенко Анатолий Анатольевич</t>
  </si>
  <si>
    <t>Василенко Эдуард Анатольевич</t>
  </si>
  <si>
    <t>Верясов Григорий Анатольевич</t>
  </si>
  <si>
    <t>Вехтер Евгений Александрович</t>
  </si>
  <si>
    <t>Виноградов Максим Константинович</t>
  </si>
  <si>
    <t xml:space="preserve">Винокуров Владимир Валерьевич </t>
  </si>
  <si>
    <t>Войтюк Денис Павлович</t>
  </si>
  <si>
    <t>Войтюк Дмитрий Павлович</t>
  </si>
  <si>
    <t>Волков Дмитрий Викторович</t>
  </si>
  <si>
    <t>Волков Никита Павлович</t>
  </si>
  <si>
    <t>Волобуев Алексей Александрович</t>
  </si>
  <si>
    <t>Воробьев Виталий Алексеевич</t>
  </si>
  <si>
    <t>Воронец Сергей Сергеевич</t>
  </si>
  <si>
    <t>Гаврилов Евгений Владимирович</t>
  </si>
  <si>
    <t>Гайдуков Роман Игоревич</t>
  </si>
  <si>
    <t>Галкин Сергей Николаевич</t>
  </si>
  <si>
    <t>Галотон Сергей Михайлович</t>
  </si>
  <si>
    <t>Голубев Егор Андреевич</t>
  </si>
  <si>
    <t>Гончарова Елена Александровна</t>
  </si>
  <si>
    <t>Горбенко Владислав Валерьевич</t>
  </si>
  <si>
    <t>Губайдуллин Рашид Садуакасович</t>
  </si>
  <si>
    <t>Губский Юрий Викторович</t>
  </si>
  <si>
    <t>Гук Василий Иванович</t>
  </si>
  <si>
    <t>Данилов Сергей Александрович</t>
  </si>
  <si>
    <t xml:space="preserve">Даукариев Ерлан Каримович </t>
  </si>
  <si>
    <t xml:space="preserve">Дауылбаев Канагат Еркинович  </t>
  </si>
  <si>
    <t>Дегтярев Павел Евгеньевич</t>
  </si>
  <si>
    <t>Дердюк Николай Иванович</t>
  </si>
  <si>
    <t>Дидух Григорий Григорьевич</t>
  </si>
  <si>
    <t>Диль Алексей Александрович</t>
  </si>
  <si>
    <t>Долбилкин Юрий Федорович</t>
  </si>
  <si>
    <t>Дорошенко Дмитрий Юрьевич</t>
  </si>
  <si>
    <t xml:space="preserve">Дошеке Ерлан Қадірғалиұлы </t>
  </si>
  <si>
    <t xml:space="preserve">Дрягалин Александр Александрович </t>
  </si>
  <si>
    <t>Ерботаев Роман Омирсерикулы</t>
  </si>
  <si>
    <t>Еременко Виталий Евгеньевич</t>
  </si>
  <si>
    <t>Ержанов Виталий Серикович</t>
  </si>
  <si>
    <t>Жакин Жаслан Нурланович</t>
  </si>
  <si>
    <t>Жалгаспаев Асылан Сагиндыкович</t>
  </si>
  <si>
    <t>Жеткізгенов Ғалымжан Сүлейменұлы</t>
  </si>
  <si>
    <t xml:space="preserve">Жиеналиев Ренат Адамбайевич </t>
  </si>
  <si>
    <t>Жолдасов Руслан Берикович</t>
  </si>
  <si>
    <t>Зинин Евгений Сергеевич</t>
  </si>
  <si>
    <t>М/В2</t>
  </si>
  <si>
    <t>Зубко Сергей Васильевич</t>
  </si>
  <si>
    <t xml:space="preserve">Ибрагимов Берик Амангелдиевич </t>
  </si>
  <si>
    <t>Иншаков Олег Павлович</t>
  </si>
  <si>
    <t>Ишкильдин Руслан Ильдусович</t>
  </si>
  <si>
    <t xml:space="preserve">Калиев Руслан Маликович </t>
  </si>
  <si>
    <t>Камзаев Асхат Утегенович</t>
  </si>
  <si>
    <t>Канатов Ерлан Бержанович</t>
  </si>
  <si>
    <t>Карекенов Чингис Нурбекулы</t>
  </si>
  <si>
    <t>Карпов Дмитрий Викторович</t>
  </si>
  <si>
    <t>Кауканов Данияр Шенебекович</t>
  </si>
  <si>
    <t>Каюпов Бауыржан Ербулатович</t>
  </si>
  <si>
    <t>Кенжин Талгат Тлеккабылович</t>
  </si>
  <si>
    <t>Кеслер Альберт Викторович</t>
  </si>
  <si>
    <t>Киселюс Антон Анатольевич</t>
  </si>
  <si>
    <t>Кистер Сергей Николаевич</t>
  </si>
  <si>
    <t>Кликоцкий Евгений Леонидович</t>
  </si>
  <si>
    <t>Климов Никита Юрьевич</t>
  </si>
  <si>
    <t xml:space="preserve">Ковалев Анатолий Владимирович </t>
  </si>
  <si>
    <t>Ковалев Денис Владимирович</t>
  </si>
  <si>
    <t>Коваль Сергей Алексеевич</t>
  </si>
  <si>
    <t>Ковис Александр Григорьевич</t>
  </si>
  <si>
    <t>Козлов Сергей Александрович</t>
  </si>
  <si>
    <t xml:space="preserve">Кононов Юрий Геннадиевич </t>
  </si>
  <si>
    <t>Кравченко Андрей Васильевич</t>
  </si>
  <si>
    <t>Краус Петр Яковлевич</t>
  </si>
  <si>
    <t>Кремер Андрей Александрович</t>
  </si>
  <si>
    <t>Кротов Юрий Алексеевич</t>
  </si>
  <si>
    <t>Куатов Салауат Нурадинович</t>
  </si>
  <si>
    <t>Кудренок Михаил Григорьевич</t>
  </si>
  <si>
    <t>Кудряшов Дмитрий Сергеевич</t>
  </si>
  <si>
    <t>Кулахметов Максат Нурланович</t>
  </si>
  <si>
    <t>Қартбай Мереке Аймұраткызы</t>
  </si>
  <si>
    <t>Құтжанов Төребек Құтжанұлы</t>
  </si>
  <si>
    <t>Левке Альберт Эрихович</t>
  </si>
  <si>
    <t>Левкин Александр Николаевич</t>
  </si>
  <si>
    <t>Левкин Дмитрий Николаевич</t>
  </si>
  <si>
    <t>Лиопа Иван Евгеньевич</t>
  </si>
  <si>
    <t>Лихачёв Владимир Владимирович</t>
  </si>
  <si>
    <t>Локтев Игорь Николаевич</t>
  </si>
  <si>
    <t xml:space="preserve">Лукпанов Расул Берикович </t>
  </si>
  <si>
    <t xml:space="preserve">Мазеев Иван Константинович </t>
  </si>
  <si>
    <t>Мазуренко Александр Юрьевич</t>
  </si>
  <si>
    <t>Малыгин Виталий Анатольевич</t>
  </si>
  <si>
    <t>Мамедов Илья Александрович</t>
  </si>
  <si>
    <t>Матвеев Сергей Александрович</t>
  </si>
  <si>
    <t>Мельков Сергей Владимирович</t>
  </si>
  <si>
    <t xml:space="preserve">Михайленко Владимир Васильевич </t>
  </si>
  <si>
    <t>Молоков Сергей Александрович</t>
  </si>
  <si>
    <t>Москалюк Татьяна Александровна</t>
  </si>
  <si>
    <t>Мурзабеков Марат Сейдахметович</t>
  </si>
  <si>
    <t>Мусабаев Мирам Михайлович</t>
  </si>
  <si>
    <t xml:space="preserve">Мусин Жаныбек Кумарович </t>
  </si>
  <si>
    <t>Мухамеджанов Мади Саматович</t>
  </si>
  <si>
    <t xml:space="preserve">Нагибин Александр Юрьевич </t>
  </si>
  <si>
    <t xml:space="preserve">Назаренко Александр Сергеевич </t>
  </si>
  <si>
    <t>Назаров Андрей Анатольевич</t>
  </si>
  <si>
    <t>Назаров Михаил Андреевич</t>
  </si>
  <si>
    <t>Неметов Тимурхан Амангельдиевич</t>
  </si>
  <si>
    <t>Непряхин Максим Анатольевич</t>
  </si>
  <si>
    <t xml:space="preserve">Нестеров Александр Сергеевич </t>
  </si>
  <si>
    <t xml:space="preserve">Николенко Василий Григорьевич </t>
  </si>
  <si>
    <t xml:space="preserve">Ниязов Асланбек Оразұлы </t>
  </si>
  <si>
    <t>Норбаев Абдыхаим Калдыбекович</t>
  </si>
  <si>
    <t>Ноянцев Константин Сергеевич</t>
  </si>
  <si>
    <t>Нугманов Чингиз Рафаильевич</t>
  </si>
  <si>
    <t xml:space="preserve">Нуриев Руслан Владимирович </t>
  </si>
  <si>
    <t>Нурланулы Марат</t>
  </si>
  <si>
    <t>Нурпеисов Темирбулат Кадырович</t>
  </si>
  <si>
    <t>Овчаренко Владимир Николаевич</t>
  </si>
  <si>
    <t>Оңдасын Жақсылық Бағытұлы</t>
  </si>
  <si>
    <t>Остапчук Вячеслав Анатольевич</t>
  </si>
  <si>
    <t>Павлюк Вадим Владимирович</t>
  </si>
  <si>
    <t>Патрушев Дмитрий Игоревич</t>
  </si>
  <si>
    <t>Патрушев Николай Игоревич</t>
  </si>
  <si>
    <t>Патюков Алексей Геннадьевич</t>
  </si>
  <si>
    <t>Первов Александр  Викторович</t>
  </si>
  <si>
    <t>Петров Роман Викторович</t>
  </si>
  <si>
    <t>Петрушин Вячеслав  Олегович</t>
  </si>
  <si>
    <t>Пивоваров Григорий Александрович</t>
  </si>
  <si>
    <t xml:space="preserve">Пигасов Антон Николаевич </t>
  </si>
  <si>
    <t>Пищулин Алексей Федорович</t>
  </si>
  <si>
    <t>Подуков Юрий Александрович</t>
  </si>
  <si>
    <t>Попельнухин Николай Федорович</t>
  </si>
  <si>
    <t>Потемкин Иван Валерьевич</t>
  </si>
  <si>
    <t>Прокопец Сергей Николаевич</t>
  </si>
  <si>
    <t>Пусвашкис Юрий Александрович</t>
  </si>
  <si>
    <t>Пятаков Алексей Юрьевич</t>
  </si>
  <si>
    <t>Рахимбаев Лесбек Уралович</t>
  </si>
  <si>
    <t>Романчук Виталий Васильевич</t>
  </si>
  <si>
    <t>Рупп Виктор Эрнстович</t>
  </si>
  <si>
    <t>Рябов Михаил Андреевич</t>
  </si>
  <si>
    <t>Савин Егор Валерьевич</t>
  </si>
  <si>
    <t>Савченко Эдуард Станиславович</t>
  </si>
  <si>
    <t>Садуакасов Кайрат Жаксылыкович</t>
  </si>
  <si>
    <t xml:space="preserve">Салихов Нуртас Досанович </t>
  </si>
  <si>
    <t>Салов Александр Евгеньевич</t>
  </si>
  <si>
    <t>Сальник Сергей Александрович</t>
  </si>
  <si>
    <t>Сапарғалиев Ербұлан Қуантайұлы</t>
  </si>
  <si>
    <t>Сарсен Озгерис Байзуллаулы</t>
  </si>
  <si>
    <t>Сас Александр Викторович</t>
  </si>
  <si>
    <t>Сатан Бекмұрат Шереханұлы</t>
  </si>
  <si>
    <t xml:space="preserve">Сатанов Бабанмурат Шереханович </t>
  </si>
  <si>
    <t>Сатбаев Сергазы Ергалиевич</t>
  </si>
  <si>
    <t>Сахаутдинов Ильдус Асхатович</t>
  </si>
  <si>
    <t>Светличный Антон  Викторович</t>
  </si>
  <si>
    <t>Свидрюк Роман Владимирович</t>
  </si>
  <si>
    <t>Седлак Евгений Васильевич</t>
  </si>
  <si>
    <t>Седлак Сергей Васильевич</t>
  </si>
  <si>
    <t>Сералиев Талгат Маликович</t>
  </si>
  <si>
    <t>Серенков Константин Владимирович</t>
  </si>
  <si>
    <t>Сисенғалиев Райымбек Бағдатұлы</t>
  </si>
  <si>
    <t xml:space="preserve">Столяров Дмитрий Григорьевич </t>
  </si>
  <si>
    <t>Струк Исса Романович</t>
  </si>
  <si>
    <t>Сундетов Руслан Биляшевич</t>
  </si>
  <si>
    <t>Сурков Игорь Анатольевич</t>
  </si>
  <si>
    <t>Суханов Артем Эдуардович</t>
  </si>
  <si>
    <t>Суханов Рим Эдуардович</t>
  </si>
  <si>
    <t xml:space="preserve">Таран Алексей Александрович </t>
  </si>
  <si>
    <t>Теликанов Павел Николаевич</t>
  </si>
  <si>
    <t>Темиргалиев Мурадым Тулегенович</t>
  </si>
  <si>
    <t>Терещенко Артем Александрович</t>
  </si>
  <si>
    <t xml:space="preserve">Тәжімбетов Сағыныш Жақсыбайұлы </t>
  </si>
  <si>
    <t>Тимаков Владимир Валерьевич</t>
  </si>
  <si>
    <t>Тихомиров Сергей Валентинович</t>
  </si>
  <si>
    <t>Тихомиров Станислав Алексеевич</t>
  </si>
  <si>
    <t>Тлекбаев Руслан Викторович</t>
  </si>
  <si>
    <t xml:space="preserve">Тоқташов Нұрсұлтан Кайырғалиұлы </t>
  </si>
  <si>
    <t>Транда Анатолий Александрович</t>
  </si>
  <si>
    <t>Трубицын Александр Игоревич</t>
  </si>
  <si>
    <t>Тугаев Жаслан Жанбатырович</t>
  </si>
  <si>
    <t>Тулегенов Арман Кембилович</t>
  </si>
  <si>
    <t>Турганбаев Ербол Джаумбаевич</t>
  </si>
  <si>
    <t>Тыныбеков Сарбай Амангельдинович</t>
  </si>
  <si>
    <t>Успанов Сабыржан Галимжанович</t>
  </si>
  <si>
    <t>Успанов Талгат Сабыржанович</t>
  </si>
  <si>
    <t>Успенский Александр Сергеевич</t>
  </si>
  <si>
    <t>Утегенов Алихан Муратович</t>
  </si>
  <si>
    <t>Фаткулин Виталий Витальевич</t>
  </si>
  <si>
    <t>Фимушин Евгений Игоревич</t>
  </si>
  <si>
    <t>Фоменко Сергей Анатольевич</t>
  </si>
  <si>
    <t>Фролов Антон Юрьевич</t>
  </si>
  <si>
    <t>Фролова Елена Юрьевна</t>
  </si>
  <si>
    <t>Хабибуллин Игорь Ринатович</t>
  </si>
  <si>
    <t>Хаванский Виктор Игоревич</t>
  </si>
  <si>
    <t>Халупный Валерий Анатольевич</t>
  </si>
  <si>
    <t>Хотулева Евгения Евгеньевна</t>
  </si>
  <si>
    <t>Хромей Олег Юрьевич</t>
  </si>
  <si>
    <t>Хусаинов Сергей Викторович</t>
  </si>
  <si>
    <t>Цикунов Евгений Юрьевич</t>
  </si>
  <si>
    <t>Чернов Дмитрий Сергеевич</t>
  </si>
  <si>
    <t>Черноус Артем Олегович</t>
  </si>
  <si>
    <t>Чечель Тимофей Дмитриевич</t>
  </si>
  <si>
    <t>Чибизов Владимир Владимирович</t>
  </si>
  <si>
    <t>Чугунов Виктор Александрович</t>
  </si>
  <si>
    <t xml:space="preserve">Шалдыбаев Серик Джолшоринович </t>
  </si>
  <si>
    <t>Шалыгин Константин Алексеевич</t>
  </si>
  <si>
    <t>Шанкин Владимир Александрович</t>
  </si>
  <si>
    <t>Шанкин Олег Александрович</t>
  </si>
  <si>
    <t>Шарий Николай Владимирович</t>
  </si>
  <si>
    <t>Шәріпов Рауан Ғалымжанұлы</t>
  </si>
  <si>
    <t>Шигаев Кенжебек Утегалиевич</t>
  </si>
  <si>
    <t>Шиль Александр Павлович</t>
  </si>
  <si>
    <t>Шрам Александр Иванович</t>
  </si>
  <si>
    <t>Эмитбаев Равиль Хамитович</t>
  </si>
  <si>
    <t>Юрченко Виктор Владимирович</t>
  </si>
  <si>
    <t>Юрченко Владимир Федорович</t>
  </si>
  <si>
    <t>Ярмухаметов Александр Александрович</t>
  </si>
  <si>
    <t>Яхин Дмитрий Маратович</t>
  </si>
  <si>
    <t>16355754</t>
  </si>
  <si>
    <t>16286824</t>
  </si>
  <si>
    <t>Вахта</t>
  </si>
  <si>
    <t>Пропуск</t>
  </si>
  <si>
    <t>ОТЪЕЗД с вахты</t>
  </si>
  <si>
    <t>ПРИЕЗД на вахту</t>
  </si>
  <si>
    <t>Заполнили форму</t>
  </si>
  <si>
    <t>Не заполнили форму</t>
  </si>
  <si>
    <t>Производственный календарь ТОО "Инженерные Сети ТС" участка Тенгиз на 2024 г.</t>
  </si>
  <si>
    <t>Перевахтовка</t>
  </si>
  <si>
    <t>Январь</t>
  </si>
  <si>
    <t>Итого</t>
  </si>
  <si>
    <t>В1(14*14)</t>
  </si>
  <si>
    <t>В2(14*14)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</si>
  <si>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</si>
  <si>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</si>
  <si>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</si>
  <si>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</si>
  <si>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</si>
  <si>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</si>
  <si>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</si>
  <si>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</si>
  <si>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</si>
  <si>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</si>
  <si>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</si>
  <si>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 2024 году первый день Курбан-айта приходится на 17 июня</t>
  </si>
  <si>
    <t>Остаюсь по заявлению</t>
  </si>
  <si>
    <t>Б/С по заявлению</t>
  </si>
  <si>
    <t>Б/С по результатам алкотеста</t>
  </si>
  <si>
    <t>Дата перевахтовки</t>
  </si>
  <si>
    <t>Да</t>
  </si>
  <si>
    <t>Нет</t>
  </si>
  <si>
    <t>Необходимо заполнить</t>
  </si>
  <si>
    <t>Ввести дату перевахтовки</t>
  </si>
  <si>
    <t>Больничный</t>
  </si>
  <si>
    <t>ЕСЛИОШИБКА(ИНДЕКС(Справочники!B:B;НАИМЕНЬШИЙ(ЕСЛИ(МУМНОЖ(-(ЕСЛИ(ИНДЕКС(+Справочники!$J:$O;ПОИСКПОЗ($C$1;Справочники!$I:$I;);)="Да";СПР_Перевахтовка[[#Заголовки];[В1]:[М/В2]])=Справочники!$C$2:$C$500);СТРОКА(1:6)^0);СТРОКА($2:$500));СТРОКА(P1)))&amp;"";"")</t>
  </si>
  <si>
    <t>ЕСЛИОШИБКА(ИНДЕКС(Справочники!B:B;НАИМЕНЬШИЙ(ЕСЛИ(ЕЧИСЛО(ПОИСКПОЗ(Справочники!$C$2:$C$500;ЕСЛИ(ИНДЕКС(+Справочники!$J:$O;ПОИСКПОЗ($C$1;Справочники!$I:$I;);)="Да";СПР_Перевахтовка[[#Заголовки];[В1]:[М/В2]]);));СТРОКА($2:$500));СТРОКА(P1)))&amp;"";"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</si>
</sst>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[$]dd\.mm\.yyyy;@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7.5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b/>
      <sz val="10"/>
      <name val="Arial"/>
      <family val="2"/>
      <charset val="204"/>
    </font>
    <font>
      <sz val="7.5"/>
      <color rgb="FF000000"/>
      <name val="Calibri"/>
      <family val="2"/>
      <charset val="204"/>
    </font>
    <font>
      <b/>
      <sz val="8.5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rgb="FF9933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FF"/>
        <bgColor rgb="FF33CCCC"/>
      </patternFill>
    </fill>
    <fill>
      <patternFill patternType="solid">
        <fgColor rgb="FF92D050"/>
        <bgColor rgb="FF008080"/>
      </patternFill>
    </fill>
    <fill>
      <patternFill patternType="solid">
        <fgColor theme="0" tint="-0.14999847407452621"/>
        <bgColor rgb="FF008080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9" fillId="0" borderId="0"/>
  </cellStyleXfs>
  <cellXfs count="175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Protection="1">
      <protection hidden="1"/>
    </xf>
    <xf numFmtId="0" fontId="0" fillId="0" borderId="1" xfId="2" applyFont="1" applyFill="1" applyBorder="1" applyAlignment="1" applyProtection="1">
      <alignment horizontal="center"/>
    </xf>
    <xf numFmtId="49" fontId="0" fillId="0" borderId="1" xfId="2" applyNumberFormat="1" applyFont="1" applyFill="1" applyBorder="1" applyProtection="1"/>
    <xf numFmtId="0" fontId="4" fillId="0" borderId="1" xfId="2" applyFont="1" applyFill="1" applyBorder="1" applyProtection="1"/>
    <xf numFmtId="0" fontId="4" fillId="0" borderId="1" xfId="2" applyFont="1" applyFill="1" applyBorder="1" applyAlignment="1" applyProtection="1">
      <alignment horizontal="center"/>
    </xf>
    <xf numFmtId="0" fontId="4" fillId="0" borderId="1" xfId="2" applyFont="1" applyFill="1" applyBorder="1" applyAlignment="1" applyProtection="1">
      <alignment horizontal="left" vertical="center"/>
    </xf>
    <xf numFmtId="0" fontId="0" fillId="0" borderId="1" xfId="2" applyFont="1" applyFill="1" applyBorder="1" applyAlignment="1" applyProtection="1">
      <alignment horizontal="left" vertical="center"/>
    </xf>
    <xf numFmtId="0" fontId="0" fillId="0" borderId="1" xfId="2" applyFont="1" applyFill="1" applyBorder="1" applyProtection="1"/>
    <xf numFmtId="49" fontId="4" fillId="0" borderId="1" xfId="2" applyNumberFormat="1" applyFont="1" applyFill="1" applyBorder="1" applyAlignment="1" applyProtection="1">
      <alignment horizontal="left" vertical="center"/>
    </xf>
    <xf numFmtId="0" fontId="4" fillId="0" borderId="1" xfId="2" applyFont="1" applyBorder="1" applyAlignment="1" applyProtection="1">
      <alignment horizontal="left" vertical="center"/>
    </xf>
    <xf numFmtId="0" fontId="0" fillId="0" borderId="1" xfId="0" applyFont="1" applyFill="1" applyBorder="1" applyProtection="1"/>
    <xf numFmtId="0" fontId="4" fillId="0" borderId="1" xfId="2" applyFont="1" applyFill="1" applyBorder="1" applyAlignment="1">
      <alignment horizontal="left" vertical="center"/>
    </xf>
    <xf numFmtId="0" fontId="0" fillId="0" borderId="1" xfId="2" applyFont="1" applyFill="1" applyBorder="1" applyAlignment="1">
      <alignment horizontal="center"/>
    </xf>
    <xf numFmtId="0" fontId="5" fillId="0" borderId="1" xfId="2" applyFont="1" applyFill="1" applyBorder="1" applyAlignment="1" applyProtection="1">
      <alignment horizontal="center"/>
    </xf>
    <xf numFmtId="0" fontId="4" fillId="0" borderId="1" xfId="2" applyFont="1" applyFill="1" applyBorder="1" applyAlignment="1" applyProtection="1">
      <alignment horizontal="left" vertical="center" wrapText="1"/>
    </xf>
    <xf numFmtId="0" fontId="4" fillId="0" borderId="1" xfId="2" applyFont="1" applyFill="1" applyBorder="1"/>
    <xf numFmtId="0" fontId="4" fillId="0" borderId="1" xfId="2" applyNumberFormat="1" applyFont="1" applyFill="1" applyBorder="1" applyAlignment="1" applyProtection="1">
      <alignment horizontal="center" vertical="center"/>
    </xf>
    <xf numFmtId="0" fontId="0" fillId="0" borderId="1" xfId="2" applyNumberFormat="1" applyFont="1" applyFill="1" applyBorder="1" applyAlignment="1" applyProtection="1">
      <alignment horizontal="center"/>
    </xf>
    <xf numFmtId="0" fontId="4" fillId="0" borderId="1" xfId="2" applyNumberFormat="1" applyFont="1" applyBorder="1" applyAlignment="1" applyProtection="1">
      <alignment horizontal="center" vertical="center"/>
    </xf>
    <xf numFmtId="0" fontId="4" fillId="0" borderId="1" xfId="2" applyNumberFormat="1" applyFont="1" applyBorder="1" applyAlignment="1" applyProtection="1">
      <alignment vertical="center"/>
    </xf>
    <xf numFmtId="0" fontId="8" fillId="0" borderId="1" xfId="0" applyNumberFormat="1" applyFont="1" applyBorder="1" applyAlignment="1" applyProtection="1">
      <alignment horizontal="center"/>
    </xf>
    <xf numFmtId="0" fontId="4" fillId="0" borderId="1" xfId="2" applyNumberFormat="1" applyFont="1" applyBorder="1" applyAlignment="1" applyProtection="1">
      <alignment horizontal="center" vertical="center" wrapText="1"/>
    </xf>
    <xf numFmtId="0" fontId="4" fillId="0" borderId="1" xfId="2" applyNumberFormat="1" applyFont="1" applyFill="1" applyBorder="1" applyAlignment="1" applyProtection="1">
      <alignment horizontal="center" vertical="center" wrapText="1"/>
    </xf>
    <xf numFmtId="0" fontId="4" fillId="0" borderId="1" xfId="2" applyNumberFormat="1" applyFont="1" applyBorder="1" applyAlignment="1">
      <alignment horizontal="center" vertical="center"/>
    </xf>
    <xf numFmtId="1" fontId="4" fillId="0" borderId="1" xfId="2" applyNumberFormat="1" applyFont="1" applyBorder="1" applyAlignment="1" applyProtection="1">
      <alignment horizontal="center" vertical="center"/>
    </xf>
    <xf numFmtId="0" fontId="4" fillId="0" borderId="8" xfId="2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9" fillId="0" borderId="0" xfId="3"/>
    <xf numFmtId="0" fontId="11" fillId="0" borderId="0" xfId="3" applyFont="1" applyBorder="1" applyAlignment="1">
      <alignment horizontal="center" vertical="top" wrapText="1"/>
    </xf>
    <xf numFmtId="0" fontId="13" fillId="0" borderId="0" xfId="3" applyFont="1"/>
    <xf numFmtId="0" fontId="9" fillId="0" borderId="9" xfId="3" applyBorder="1" applyAlignment="1"/>
    <xf numFmtId="1" fontId="10" fillId="3" borderId="9" xfId="3" applyNumberFormat="1" applyFont="1" applyFill="1" applyBorder="1" applyAlignment="1">
      <alignment horizontal="center" vertical="top" wrapText="1"/>
    </xf>
    <xf numFmtId="1" fontId="10" fillId="0" borderId="9" xfId="3" applyNumberFormat="1" applyFont="1" applyBorder="1" applyAlignment="1">
      <alignment horizontal="center" vertical="top" wrapText="1"/>
    </xf>
    <xf numFmtId="1" fontId="10" fillId="4" borderId="9" xfId="3" applyNumberFormat="1" applyFont="1" applyFill="1" applyBorder="1" applyAlignment="1">
      <alignment horizontal="center" vertical="top" wrapText="1"/>
    </xf>
    <xf numFmtId="1" fontId="10" fillId="5" borderId="9" xfId="3" applyNumberFormat="1" applyFont="1" applyFill="1" applyBorder="1" applyAlignment="1">
      <alignment horizontal="center" vertical="top" wrapText="1"/>
    </xf>
    <xf numFmtId="1" fontId="10" fillId="0" borderId="8" xfId="3" applyNumberFormat="1" applyFont="1" applyBorder="1" applyAlignment="1">
      <alignment vertical="top" wrapText="1"/>
    </xf>
    <xf numFmtId="1" fontId="10" fillId="0" borderId="9" xfId="3" applyNumberFormat="1" applyFont="1" applyFill="1" applyBorder="1" applyAlignment="1">
      <alignment horizontal="center" vertical="top" wrapText="1"/>
    </xf>
    <xf numFmtId="0" fontId="10" fillId="0" borderId="8" xfId="3" applyFont="1" applyBorder="1" applyAlignment="1">
      <alignment horizontal="center" vertical="top" wrapText="1"/>
    </xf>
    <xf numFmtId="0" fontId="10" fillId="6" borderId="9" xfId="3" applyFont="1" applyFill="1" applyBorder="1" applyAlignment="1">
      <alignment horizontal="center" vertical="top" wrapText="1"/>
    </xf>
    <xf numFmtId="1" fontId="14" fillId="6" borderId="9" xfId="3" applyNumberFormat="1" applyFont="1" applyFill="1" applyBorder="1" applyAlignment="1">
      <alignment horizontal="center" vertical="top" wrapText="1"/>
    </xf>
    <xf numFmtId="1" fontId="14" fillId="7" borderId="9" xfId="3" applyNumberFormat="1" applyFont="1" applyFill="1" applyBorder="1" applyAlignment="1">
      <alignment horizontal="center" vertical="top" wrapText="1"/>
    </xf>
    <xf numFmtId="1" fontId="15" fillId="0" borderId="1" xfId="3" applyNumberFormat="1" applyFont="1" applyBorder="1" applyAlignment="1">
      <alignment horizontal="center" vertical="top" wrapText="1"/>
    </xf>
    <xf numFmtId="0" fontId="10" fillId="8" borderId="3" xfId="3" applyFont="1" applyFill="1" applyBorder="1" applyAlignment="1">
      <alignment horizontal="center" vertical="top" wrapText="1"/>
    </xf>
    <xf numFmtId="0" fontId="9" fillId="0" borderId="3" xfId="3" applyBorder="1" applyAlignment="1"/>
    <xf numFmtId="1" fontId="14" fillId="9" borderId="3" xfId="3" applyNumberFormat="1" applyFont="1" applyFill="1" applyBorder="1" applyAlignment="1">
      <alignment horizontal="center" vertical="top" wrapText="1"/>
    </xf>
    <xf numFmtId="1" fontId="14" fillId="8" borderId="3" xfId="3" applyNumberFormat="1" applyFont="1" applyFill="1" applyBorder="1" applyAlignment="1">
      <alignment horizontal="center" vertical="top" wrapText="1"/>
    </xf>
    <xf numFmtId="0" fontId="9" fillId="0" borderId="0" xfId="3" applyBorder="1"/>
    <xf numFmtId="1" fontId="10" fillId="0" borderId="9" xfId="3" applyNumberFormat="1" applyFont="1" applyBorder="1" applyAlignment="1">
      <alignment vertical="top" wrapText="1"/>
    </xf>
    <xf numFmtId="1" fontId="14" fillId="0" borderId="9" xfId="3" applyNumberFormat="1" applyFont="1" applyFill="1" applyBorder="1" applyAlignment="1">
      <alignment horizontal="center" vertical="top" wrapText="1"/>
    </xf>
    <xf numFmtId="0" fontId="9" fillId="0" borderId="9" xfId="3" applyFill="1" applyBorder="1" applyAlignment="1"/>
    <xf numFmtId="1" fontId="15" fillId="0" borderId="8" xfId="3" applyNumberFormat="1" applyFont="1" applyBorder="1" applyAlignment="1">
      <alignment horizontal="center" vertical="top" wrapText="1"/>
    </xf>
    <xf numFmtId="1" fontId="14" fillId="0" borderId="3" xfId="3" applyNumberFormat="1" applyFont="1" applyFill="1" applyBorder="1" applyAlignment="1">
      <alignment horizontal="center" vertical="top" wrapText="1"/>
    </xf>
    <xf numFmtId="1" fontId="10" fillId="10" borderId="9" xfId="3" applyNumberFormat="1" applyFont="1" applyFill="1" applyBorder="1" applyAlignment="1">
      <alignment vertical="top" wrapText="1"/>
    </xf>
    <xf numFmtId="0" fontId="9" fillId="0" borderId="3" xfId="3" applyFill="1" applyBorder="1" applyAlignment="1"/>
    <xf numFmtId="1" fontId="14" fillId="4" borderId="3" xfId="3" applyNumberFormat="1" applyFont="1" applyFill="1" applyBorder="1" applyAlignment="1">
      <alignment horizontal="center" vertical="top" wrapText="1"/>
    </xf>
    <xf numFmtId="1" fontId="14" fillId="2" borderId="3" xfId="3" applyNumberFormat="1" applyFont="1" applyFill="1" applyBorder="1" applyAlignment="1">
      <alignment horizontal="center" vertical="top" wrapText="1"/>
    </xf>
    <xf numFmtId="1" fontId="10" fillId="0" borderId="9" xfId="3" applyNumberFormat="1" applyFont="1" applyFill="1" applyBorder="1" applyAlignment="1">
      <alignment vertical="top" wrapText="1"/>
    </xf>
    <xf numFmtId="1" fontId="10" fillId="10" borderId="9" xfId="3" applyNumberFormat="1" applyFont="1" applyFill="1" applyBorder="1" applyAlignment="1">
      <alignment horizontal="center" vertical="top" wrapText="1"/>
    </xf>
    <xf numFmtId="1" fontId="10" fillId="11" borderId="9" xfId="3" applyNumberFormat="1" applyFont="1" applyFill="1" applyBorder="1" applyAlignment="1">
      <alignment horizontal="center" vertical="top" wrapText="1"/>
    </xf>
    <xf numFmtId="1" fontId="10" fillId="4" borderId="8" xfId="3" applyNumberFormat="1" applyFont="1" applyFill="1" applyBorder="1" applyAlignment="1">
      <alignment vertical="top" wrapText="1"/>
    </xf>
    <xf numFmtId="1" fontId="10" fillId="5" borderId="8" xfId="3" applyNumberFormat="1" applyFont="1" applyFill="1" applyBorder="1" applyAlignment="1">
      <alignment vertical="top" wrapText="1"/>
    </xf>
    <xf numFmtId="1" fontId="14" fillId="0" borderId="1" xfId="3" applyNumberFormat="1" applyFont="1" applyFill="1" applyBorder="1" applyAlignment="1">
      <alignment horizontal="center" vertical="top" wrapText="1"/>
    </xf>
    <xf numFmtId="1" fontId="10" fillId="10" borderId="8" xfId="3" applyNumberFormat="1" applyFont="1" applyFill="1" applyBorder="1" applyAlignment="1">
      <alignment vertical="top" wrapText="1"/>
    </xf>
    <xf numFmtId="1" fontId="10" fillId="11" borderId="8" xfId="3" applyNumberFormat="1" applyFont="1" applyFill="1" applyBorder="1" applyAlignment="1">
      <alignment vertical="top" wrapText="1"/>
    </xf>
    <xf numFmtId="1" fontId="10" fillId="0" borderId="8" xfId="3" applyNumberFormat="1" applyFont="1" applyFill="1" applyBorder="1" applyAlignment="1">
      <alignment vertical="top" wrapText="1"/>
    </xf>
    <xf numFmtId="0" fontId="10" fillId="6" borderId="1" xfId="3" applyFont="1" applyFill="1" applyBorder="1" applyAlignment="1">
      <alignment horizontal="center" vertical="top" wrapText="1"/>
    </xf>
    <xf numFmtId="1" fontId="14" fillId="6" borderId="1" xfId="3" applyNumberFormat="1" applyFont="1" applyFill="1" applyBorder="1" applyAlignment="1">
      <alignment horizontal="center" vertical="top" wrapText="1"/>
    </xf>
    <xf numFmtId="1" fontId="14" fillId="7" borderId="1" xfId="3" applyNumberFormat="1" applyFont="1" applyFill="1" applyBorder="1" applyAlignment="1">
      <alignment horizontal="center" vertical="top" wrapText="1"/>
    </xf>
    <xf numFmtId="0" fontId="10" fillId="8" borderId="1" xfId="3" applyFont="1" applyFill="1" applyBorder="1" applyAlignment="1">
      <alignment horizontal="center" vertical="top" wrapText="1"/>
    </xf>
    <xf numFmtId="1" fontId="14" fillId="9" borderId="1" xfId="3" applyNumberFormat="1" applyFont="1" applyFill="1" applyBorder="1" applyAlignment="1">
      <alignment horizontal="center" vertical="top" wrapText="1"/>
    </xf>
    <xf numFmtId="1" fontId="14" fillId="8" borderId="1" xfId="3" applyNumberFormat="1" applyFont="1" applyFill="1" applyBorder="1" applyAlignment="1">
      <alignment horizontal="center" vertical="top" wrapText="1"/>
    </xf>
    <xf numFmtId="0" fontId="9" fillId="0" borderId="0" xfId="3" applyAlignment="1">
      <alignment horizontal="center"/>
    </xf>
    <xf numFmtId="0" fontId="13" fillId="0" borderId="0" xfId="3" applyFont="1" applyAlignment="1">
      <alignment horizontal="center"/>
    </xf>
    <xf numFmtId="0" fontId="9" fillId="0" borderId="0" xfId="3" applyFont="1" applyAlignment="1">
      <alignment horizontal="center"/>
    </xf>
    <xf numFmtId="0" fontId="0" fillId="0" borderId="1" xfId="2" applyNumberFormat="1" applyFont="1" applyBorder="1" applyAlignment="1" applyProtection="1">
      <alignment horizontal="center"/>
    </xf>
    <xf numFmtId="0" fontId="0" fillId="0" borderId="1" xfId="0" applyNumberFormat="1" applyFont="1" applyBorder="1" applyAlignment="1" applyProtection="1">
      <alignment horizontal="center" wrapText="1"/>
    </xf>
    <xf numFmtId="0" fontId="0" fillId="0" borderId="1" xfId="2" applyNumberFormat="1" applyFont="1" applyBorder="1" applyAlignment="1" applyProtection="1">
      <alignment horizontal="center" vertical="center"/>
    </xf>
    <xf numFmtId="0" fontId="0" fillId="0" borderId="1" xfId="0" applyNumberFormat="1" applyFont="1" applyBorder="1" applyAlignment="1" applyProtection="1">
      <alignment horizontal="center"/>
    </xf>
    <xf numFmtId="0" fontId="0" fillId="0" borderId="1" xfId="0" applyNumberFormat="1" applyFont="1" applyBorder="1" applyAlignment="1" applyProtection="1">
      <alignment horizontal="center" vertical="center"/>
    </xf>
    <xf numFmtId="0" fontId="0" fillId="0" borderId="1" xfId="2" applyNumberFormat="1" applyFont="1" applyFill="1" applyBorder="1" applyAlignment="1" applyProtection="1">
      <alignment horizontal="center" vertical="center"/>
    </xf>
    <xf numFmtId="0" fontId="0" fillId="0" borderId="1" xfId="2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0" fontId="0" fillId="0" borderId="1" xfId="0" applyNumberFormat="1" applyFont="1" applyFill="1" applyBorder="1" applyAlignment="1" applyProtection="1">
      <alignment horizontal="center" wrapText="1"/>
    </xf>
    <xf numFmtId="0" fontId="0" fillId="0" borderId="1" xfId="0" applyNumberFormat="1" applyFont="1" applyFill="1" applyBorder="1" applyAlignment="1">
      <alignment horizontal="center"/>
    </xf>
    <xf numFmtId="0" fontId="0" fillId="0" borderId="8" xfId="2" applyFont="1" applyFill="1" applyBorder="1" applyProtection="1"/>
    <xf numFmtId="0" fontId="0" fillId="0" borderId="8" xfId="2" applyFont="1" applyFill="1" applyBorder="1" applyAlignment="1" applyProtection="1">
      <alignment horizont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 applyProtection="1">
      <alignment horizontal="center"/>
    </xf>
    <xf numFmtId="0" fontId="19" fillId="0" borderId="4" xfId="3" applyFont="1" applyFill="1" applyBorder="1" applyAlignment="1">
      <alignment horizontal="center"/>
    </xf>
    <xf numFmtId="0" fontId="19" fillId="0" borderId="2" xfId="3" applyFont="1" applyFill="1" applyBorder="1" applyAlignment="1">
      <alignment horizontal="center" vertical="top"/>
    </xf>
    <xf numFmtId="0" fontId="19" fillId="0" borderId="5" xfId="3" applyFont="1" applyFill="1" applyBorder="1" applyAlignment="1">
      <alignment horizontal="center" vertical="top"/>
    </xf>
    <xf numFmtId="1" fontId="0" fillId="0" borderId="0" xfId="2" applyNumberFormat="1" applyFont="1" applyFill="1" applyBorder="1" applyAlignment="1" applyProtection="1">
      <alignment horizontal="right"/>
    </xf>
    <xf numFmtId="0" fontId="0" fillId="0" borderId="0" xfId="0" applyFont="1"/>
    <xf numFmtId="0" fontId="0" fillId="0" borderId="0" xfId="0" applyFont="1" applyAlignment="1" applyProtection="1">
      <alignment horizontal="right"/>
    </xf>
    <xf numFmtId="0" fontId="0" fillId="0" borderId="0" xfId="0" applyFont="1" applyProtection="1"/>
    <xf numFmtId="14" fontId="4" fillId="0" borderId="6" xfId="3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/>
    </xf>
    <xf numFmtId="1" fontId="4" fillId="0" borderId="0" xfId="2" applyNumberFormat="1" applyFont="1" applyFill="1" applyBorder="1" applyAlignment="1" applyProtection="1">
      <alignment horizontal="right"/>
    </xf>
    <xf numFmtId="1" fontId="4" fillId="0" borderId="0" xfId="2" applyNumberFormat="1" applyFont="1" applyFill="1" applyBorder="1" applyAlignment="1" applyProtection="1">
      <alignment horizontal="right" vertical="center"/>
    </xf>
    <xf numFmtId="1" fontId="0" fillId="0" borderId="0" xfId="2" applyNumberFormat="1" applyFont="1" applyFill="1" applyBorder="1" applyAlignment="1" applyProtection="1">
      <alignment horizontal="right" vertical="center"/>
    </xf>
    <xf numFmtId="0" fontId="0" fillId="0" borderId="0" xfId="0" applyFont="1" applyBorder="1" applyProtection="1"/>
    <xf numFmtId="14" fontId="4" fillId="0" borderId="7" xfId="3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left" vertical="center" wrapText="1"/>
    </xf>
    <xf numFmtId="49" fontId="0" fillId="0" borderId="0" xfId="0" applyNumberFormat="1" applyFont="1" applyAlignment="1">
      <alignment horizontal="left" vertical="center" wrapText="1"/>
    </xf>
    <xf numFmtId="1" fontId="0" fillId="0" borderId="0" xfId="0" applyNumberFormat="1" applyFont="1" applyFill="1" applyBorder="1" applyAlignment="1" applyProtection="1">
      <alignment horizontal="right"/>
    </xf>
    <xf numFmtId="1" fontId="4" fillId="0" borderId="0" xfId="2" applyNumberFormat="1" applyFont="1" applyFill="1" applyBorder="1" applyAlignment="1">
      <alignment horizontal="right" vertical="center"/>
    </xf>
    <xf numFmtId="1" fontId="4" fillId="0" borderId="0" xfId="2" applyNumberFormat="1" applyFont="1" applyFill="1" applyBorder="1" applyAlignment="1" applyProtection="1">
      <alignment horizontal="right" vertical="center" wrapText="1"/>
    </xf>
    <xf numFmtId="1" fontId="0" fillId="0" borderId="0" xfId="0" applyNumberFormat="1" applyFont="1" applyAlignment="1">
      <alignment horizontal="right"/>
    </xf>
    <xf numFmtId="1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/>
    <xf numFmtId="1" fontId="18" fillId="0" borderId="2" xfId="0" applyNumberFormat="1" applyFont="1" applyBorder="1" applyAlignment="1" applyProtection="1">
      <alignment horizontal="center" vertical="center"/>
      <protection hidden="1"/>
    </xf>
    <xf numFmtId="0" fontId="18" fillId="0" borderId="2" xfId="0" applyFont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1" fontId="17" fillId="0" borderId="1" xfId="0" applyNumberFormat="1" applyFont="1" applyFill="1" applyBorder="1" applyAlignment="1" applyProtection="1">
      <alignment horizontal="center" vertical="center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 vertical="center"/>
      <protection locked="0"/>
    </xf>
    <xf numFmtId="1" fontId="0" fillId="0" borderId="2" xfId="2" applyNumberFormat="1" applyFont="1" applyFill="1" applyBorder="1" applyAlignment="1" applyProtection="1">
      <protection hidden="1"/>
    </xf>
    <xf numFmtId="0" fontId="0" fillId="0" borderId="6" xfId="2" applyFont="1" applyFill="1" applyBorder="1" applyAlignment="1" applyProtection="1">
      <protection locked="0"/>
    </xf>
    <xf numFmtId="1" fontId="0" fillId="0" borderId="1" xfId="0" applyNumberFormat="1" applyFont="1" applyBorder="1" applyAlignment="1" applyProtection="1">
      <alignment horizontal="center" vertical="center"/>
      <protection hidden="1"/>
    </xf>
    <xf numFmtId="49" fontId="0" fillId="0" borderId="1" xfId="0" applyNumberFormat="1" applyFont="1" applyBorder="1" applyAlignment="1" applyProtection="1">
      <alignment horizontal="left" vertical="center"/>
      <protection locked="0"/>
    </xf>
    <xf numFmtId="165" fontId="0" fillId="0" borderId="1" xfId="0" applyNumberFormat="1" applyFont="1" applyBorder="1" applyAlignment="1" applyProtection="1">
      <alignment horizontal="center" vertical="center"/>
      <protection locked="0"/>
    </xf>
    <xf numFmtId="164" fontId="0" fillId="0" borderId="1" xfId="0" applyNumberFormat="1" applyFont="1" applyBorder="1" applyAlignment="1" applyProtection="1">
      <protection locked="0"/>
    </xf>
    <xf numFmtId="1" fontId="0" fillId="0" borderId="1" xfId="0" applyNumberFormat="1" applyFont="1" applyBorder="1" applyAlignment="1" applyProtection="1">
      <protection hidden="1"/>
    </xf>
    <xf numFmtId="0" fontId="0" fillId="0" borderId="1" xfId="0" applyFont="1" applyBorder="1" applyAlignment="1" applyProtection="1">
      <protection hidden="1"/>
    </xf>
    <xf numFmtId="0" fontId="0" fillId="0" borderId="0" xfId="0" applyFont="1" applyAlignment="1" applyProtection="1">
      <protection locked="0"/>
    </xf>
    <xf numFmtId="1" fontId="0" fillId="0" borderId="1" xfId="2" applyNumberFormat="1" applyFont="1" applyFill="1" applyBorder="1" applyAlignment="1" applyProtection="1">
      <protection hidden="1"/>
    </xf>
    <xf numFmtId="0" fontId="0" fillId="0" borderId="1" xfId="2" applyFont="1" applyFill="1" applyBorder="1" applyAlignment="1" applyProtection="1">
      <protection locked="0"/>
    </xf>
    <xf numFmtId="1" fontId="0" fillId="0" borderId="1" xfId="0" applyNumberFormat="1" applyFont="1" applyBorder="1" applyAlignment="1" applyProtection="1"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NumberFormat="1" applyFont="1" applyBorder="1" applyAlignment="1" applyProtection="1">
      <protection hidden="1"/>
    </xf>
    <xf numFmtId="1" fontId="0" fillId="0" borderId="8" xfId="0" applyNumberFormat="1" applyFont="1" applyBorder="1" applyAlignment="1" applyProtection="1">
      <protection hidden="1"/>
    </xf>
    <xf numFmtId="1" fontId="0" fillId="0" borderId="8" xfId="0" applyNumberFormat="1" applyFont="1" applyBorder="1" applyAlignment="1" applyProtection="1">
      <protection locked="0"/>
    </xf>
    <xf numFmtId="1" fontId="0" fillId="0" borderId="8" xfId="0" applyNumberFormat="1" applyFont="1" applyBorder="1" applyAlignment="1" applyProtection="1">
      <alignment horizontal="center" vertical="center"/>
      <protection hidden="1"/>
    </xf>
    <xf numFmtId="0" fontId="0" fillId="0" borderId="8" xfId="0" applyFont="1" applyBorder="1" applyAlignment="1" applyProtection="1">
      <alignment horizontal="center" vertical="center"/>
      <protection locked="0"/>
    </xf>
    <xf numFmtId="165" fontId="0" fillId="0" borderId="8" xfId="0" applyNumberFormat="1" applyFont="1" applyBorder="1" applyAlignment="1" applyProtection="1">
      <alignment horizontal="center" vertical="center"/>
      <protection locked="0"/>
    </xf>
    <xf numFmtId="49" fontId="0" fillId="0" borderId="8" xfId="0" applyNumberFormat="1" applyFont="1" applyBorder="1" applyAlignment="1" applyProtection="1">
      <alignment horizontal="left" vertical="center"/>
      <protection locked="0"/>
    </xf>
    <xf numFmtId="0" fontId="0" fillId="0" borderId="8" xfId="0" applyNumberFormat="1" applyFont="1" applyBorder="1" applyAlignment="1" applyProtection="1">
      <protection hidden="1"/>
    </xf>
    <xf numFmtId="1" fontId="0" fillId="0" borderId="0" xfId="0" applyNumberFormat="1" applyFont="1" applyAlignment="1" applyProtection="1">
      <protection hidden="1"/>
    </xf>
    <xf numFmtId="1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hidden="1"/>
    </xf>
    <xf numFmtId="0" fontId="0" fillId="0" borderId="0" xfId="0" applyFont="1" applyProtection="1">
      <protection locked="0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horizont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 wrapText="1"/>
      <protection hidden="1"/>
    </xf>
    <xf numFmtId="49" fontId="17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Protection="1">
      <protection hidden="1"/>
    </xf>
    <xf numFmtId="0" fontId="0" fillId="0" borderId="0" xfId="0" applyFont="1" applyFill="1" applyBorder="1" applyProtection="1">
      <protection locked="0"/>
    </xf>
    <xf numFmtId="1" fontId="0" fillId="0" borderId="0" xfId="0" applyNumberFormat="1" applyFont="1" applyFill="1" applyBorder="1" applyProtection="1">
      <protection hidden="1"/>
    </xf>
    <xf numFmtId="3" fontId="0" fillId="0" borderId="0" xfId="0" applyNumberFormat="1" applyFont="1" applyFill="1" applyBorder="1" applyProtection="1">
      <protection hidden="1"/>
    </xf>
    <xf numFmtId="0" fontId="0" fillId="0" borderId="0" xfId="0" applyNumberFormat="1" applyFont="1" applyBorder="1" applyAlignment="1" applyProtection="1">
      <alignment horizontal="center"/>
    </xf>
    <xf numFmtId="0" fontId="17" fillId="0" borderId="0" xfId="3" applyNumberFormat="1" applyFont="1" applyFill="1" applyBorder="1" applyAlignment="1">
      <alignment horizontal="center"/>
    </xf>
    <xf numFmtId="0" fontId="17" fillId="0" borderId="0" xfId="3" applyNumberFormat="1" applyFont="1" applyFill="1" applyBorder="1" applyAlignment="1">
      <alignment horizontal="center" vertical="top" wrapText="1"/>
    </xf>
    <xf numFmtId="0" fontId="0" fillId="0" borderId="0" xfId="0" applyFont="1" applyBorder="1" applyProtection="1">
      <protection hidden="1"/>
    </xf>
    <xf numFmtId="0" fontId="17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Protection="1">
      <protection locked="0"/>
    </xf>
    <xf numFmtId="1" fontId="0" fillId="0" borderId="0" xfId="0" applyNumberFormat="1" applyFont="1" applyProtection="1">
      <protection hidden="1"/>
    </xf>
    <xf numFmtId="1" fontId="3" fillId="12" borderId="0" xfId="0" applyNumberFormat="1" applyFont="1" applyFill="1" applyProtection="1">
      <protection hidden="1"/>
    </xf>
    <xf numFmtId="14" fontId="2" fillId="0" borderId="0" xfId="0" applyNumberFormat="1" applyFont="1" applyProtection="1">
      <protection locked="0"/>
    </xf>
    <xf numFmtId="0" fontId="11" fillId="0" borderId="0" xfId="3" applyFont="1" applyBorder="1" applyAlignment="1">
      <alignment horizontal="center" vertical="top" wrapText="1"/>
    </xf>
    <xf numFmtId="0" fontId="12" fillId="0" borderId="0" xfId="3" applyFont="1" applyBorder="1" applyAlignment="1">
      <alignment horizontal="center" vertical="top" wrapText="1"/>
    </xf>
    <xf numFmtId="0" fontId="13" fillId="0" borderId="10" xfId="3" applyFont="1" applyBorder="1" applyAlignment="1">
      <alignment horizontal="center"/>
    </xf>
    <xf numFmtId="0" fontId="13" fillId="0" borderId="11" xfId="3" applyFont="1" applyFill="1" applyBorder="1" applyAlignment="1">
      <alignment horizontal="center"/>
    </xf>
    <xf numFmtId="0" fontId="13" fillId="0" borderId="11" xfId="3" applyFont="1" applyBorder="1" applyAlignment="1">
      <alignment horizontal="center"/>
    </xf>
    <xf numFmtId="0" fontId="16" fillId="0" borderId="0" xfId="3" applyFont="1" applyBorder="1" applyAlignment="1">
      <alignment horizontal="left" vertical="top" wrapText="1"/>
    </xf>
  </cellXfs>
  <cellStyles count="4">
    <cellStyle name="Обычный" xfId="0" builtinId="0"/>
    <cellStyle name="Обычный 2" xfId="1"/>
    <cellStyle name="Обычный 3" xfId="3"/>
    <cellStyle name="Обычный 5" xfId="2"/>
  </cellStyles>
  <dxfs count="8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1" hidden="1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0" formatCode="General"/>
      <alignment horizont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0" formatCode="General"/>
      <alignment horizont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protection locked="1" hidden="1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1" hidden="1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0" formatCode="General"/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h:mm;@"/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[$]dd\.mm\.yyyy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5" formatCode="[$]dd\.mm\.yyyy;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sdc1\users_docs\entsdc1\users_docs\Users\Kazakov%20Alexandr\Desktop\&#1048;&#1084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">
          <cell r="A1" t="str">
            <v>Казаков Александр Сергеевич</v>
          </cell>
        </row>
        <row r="2">
          <cell r="A2" t="str">
            <v>Сурков Игорь Анатольевич</v>
          </cell>
        </row>
      </sheetData>
    </sheetDataSet>
  </externalBook>
</externalLink>
</file>

<file path=xl/tables/table1.xml><?xml version="1.0" encoding="utf-8"?>
<table xmlns="http://schemas.openxmlformats.org/spreadsheetml/2006/main" id="1" name="СПР_ФИО" displayName="СПР_ФИО" ref="A1:D451" totalsRowShown="0" headerRowDxfId="81" dataDxfId="80">
  <autoFilter ref="A1:D451"/>
  <sortState ref="A2:D211">
    <sortCondition ref="B1:B211"/>
  </sortState>
  <tableColumns count="4">
    <tableColumn id="4" name="№" dataDxfId="79">
      <calculatedColumnFormula>ROW()-ROW(СПР_ФИО[[#Headers],[ФИО]])</calculatedColumnFormula>
    </tableColumn>
    <tableColumn id="1" name="ФИО" dataDxfId="78" dataCellStyle="Обычный 5"/>
    <tableColumn id="2" name="Вахта" dataDxfId="77" dataCellStyle="Обычный 5"/>
    <tableColumn id="3" name="№ пропуска" dataDxfId="76" dataCellStyle="Обычный 5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4" name="СПР_Отъезд" displayName="СПР_Отъезд" ref="F1:G9" totalsRowShown="0" headerRowDxfId="75" dataDxfId="74">
  <autoFilter ref="F1:G9"/>
  <tableColumns count="2">
    <tableColumn id="2" name="№" dataDxfId="73">
      <calculatedColumnFormula>ROW()-ROW(СПР_Отъезд[[#Headers],[Отъезд]])</calculatedColumnFormula>
    </tableColumn>
    <tableColumn id="1" name="Отъезд" dataDxfId="72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5" name="СПР_Приезд" displayName="СПР_Приезд" ref="F11:G19" totalsRowShown="0" headerRowDxfId="71" dataDxfId="70">
  <autoFilter ref="F11:G19"/>
  <tableColumns count="2">
    <tableColumn id="2" name="№" dataDxfId="69">
      <calculatedColumnFormula>ROW()-ROW(СПР_Приезд[[#Headers],[Приезд]])</calculatedColumnFormula>
    </tableColumn>
    <tableColumn id="1" name="Приезд" dataDxfId="68"/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id="3" name="СПР_Примечание" displayName="СПР_Примечание" ref="F21:G29" totalsRowShown="0" headerRowDxfId="67" dataDxfId="66">
  <autoFilter ref="F21:G29"/>
  <tableColumns count="2">
    <tableColumn id="2" name="№" dataDxfId="65">
      <calculatedColumnFormula>ROW()-ROW(СПР_Примечание[[#Headers],[Примечание]])</calculatedColumnFormula>
    </tableColumn>
    <tableColumn id="1" name="Примечание" dataDxfId="64"/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id="8" name="СПР_Перевахтовка" displayName="СПР_Перевахтовка" ref="I1:O27" totalsRowShown="0" headerRowDxfId="63" dataDxfId="61" headerRowBorderDxfId="62" tableBorderDxfId="60" totalsRowBorderDxfId="59" headerRowCellStyle="Обычный 3" dataCellStyle="Обычный 3">
  <autoFilter ref="I1:O27"/>
  <tableColumns count="7">
    <tableColumn id="1" name="Дата перевахтовки" dataDxfId="58" dataCellStyle="Обычный 3"/>
    <tableColumn id="2" name="В1" dataDxfId="57" dataCellStyle="Обычный 3"/>
    <tableColumn id="3" name="В2" dataDxfId="56" dataCellStyle="Обычный 3"/>
    <tableColumn id="4" name="В1(14/14)" dataDxfId="55" dataCellStyle="Обычный 3"/>
    <tableColumn id="5" name="В2(14/14)" dataDxfId="54" dataCellStyle="Обычный 3"/>
    <tableColumn id="6" name="М/В1" dataDxfId="53" dataCellStyle="Обычный 3"/>
    <tableColumn id="7" name="М/В2" dataDxfId="52" dataCellStyle="Обычный 3"/>
  </tableColumns>
  <tableStyleInfo name="TableStyleLight14" showFirstColumn="0" showLastColumn="0" showRowStripes="1" showColumnStripes="0"/>
</table>
</file>

<file path=xl/tables/table6.xml><?xml version="1.0" encoding="utf-8"?>
<table xmlns="http://schemas.openxmlformats.org/spreadsheetml/2006/main" id="7" name="МАТР_ОтъездIПриезд" displayName="МАТР_ОтъездIПриезд" ref="A1:K501" totalsRowShown="0" headerRowDxfId="51" dataDxfId="49" headerRowBorderDxfId="50" tableBorderDxfId="48">
  <autoFilter ref="A1:K501"/>
  <sortState ref="A2:I210">
    <sortCondition ref="B1:B210"/>
  </sortState>
  <tableColumns count="11">
    <tableColumn id="4" name="№" dataDxfId="47">
      <calculatedColumnFormula>ROW()-ROW(МАТР_ОтъездIПриезд[[#Headers],[ФИО]])</calculatedColumnFormula>
    </tableColumn>
    <tableColumn id="1" name="ФИО" dataDxfId="46"/>
    <tableColumn id="7" name="Вахта" dataDxfId="45">
      <calculatedColumnFormula>IFERROR(VLOOKUP(B2, СПР_ФИО[[ФИО]:[№ пропуска]], 2, 0),"")</calculatedColumnFormula>
    </tableColumn>
    <tableColumn id="6" name="№ пропуска ТШО" dataDxfId="44">
      <calculatedColumnFormula>IFERROR(VLOOKUP(B2, СПР_ФИО[[ФИО]:[№ пропуска]], 3, 0),"")</calculatedColumnFormula>
    </tableColumn>
    <tableColumn id="2" name="ОТЪЕЗД с вахты" dataDxfId="43"/>
    <tableColumn id="3" name="Дата отъезда" dataDxfId="42"/>
    <tableColumn id="11" name="ПРИЕЗД на вахту" dataDxfId="41"/>
    <tableColumn id="5" name="Дата приезда" dataDxfId="40"/>
    <tableColumn id="9" name="Примечание" dataDxfId="39"/>
    <tableColumn id="10" name="Повтор" dataDxfId="38">
      <calculatedColumnFormula>COUNTIF(МАТР_ОтъездIПриезд[ФИО],B2)</calculatedColumnFormula>
    </tableColumn>
    <tableColumn id="8" name="Статус" dataDxfId="37">
      <calculatedColumnFormula>IF(J2=1,"Верно",IF(J2=0,"Введите ФИО","Дублирование"))</calculatedColumnFormula>
    </tableColumn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id="12" name="ИТОГ_Отъезд" displayName="ИТОГ_Отъезд" ref="A3:C13" totalsRowCount="1" headerRowDxfId="36" dataDxfId="35" totalsRowDxfId="34">
  <autoFilter ref="A3:C12"/>
  <tableColumns count="3">
    <tableColumn id="4" name="№" dataDxfId="33" totalsRowDxfId="32">
      <calculatedColumnFormula>ROW()-ROW(ИТОГ_Отъезд[[#Headers],[Итого_Отъезд]])</calculatedColumnFormula>
    </tableColumn>
    <tableColumn id="1" name="Итого_Отъезд" dataDxfId="31" totalsRowDxfId="30"/>
    <tableColumn id="2" name="Кол-во" totalsRowFunction="sum" dataDxfId="29" totalsRowDxfId="28">
      <calculatedColumnFormula>COUNTIF(МАТР_ОтъездIПриезд[ОТЪЕЗД с вахты], $B4)</calculatedColumnFormula>
    </tableColumn>
  </tableColumns>
  <tableStyleInfo name="TableStyleLight14" showFirstColumn="0" showLastColumn="0" showRowStripes="1" showColumnStripes="0"/>
</table>
</file>

<file path=xl/tables/table8.xml><?xml version="1.0" encoding="utf-8"?>
<table xmlns="http://schemas.openxmlformats.org/spreadsheetml/2006/main" id="13" name="ФОРМА_ОтъездIПриезд" displayName="ФОРМА_ОтъездIПриезд" ref="K3:N502" totalsRowShown="0" headerRowDxfId="27" dataDxfId="26">
  <autoFilter ref="K3:N502"/>
  <tableColumns count="4">
    <tableColumn id="1" name="№" dataDxfId="0">
      <calculatedColumnFormula>IF(ФОРМА_ОтъездIПриезд[[#This Row],[Не заполнили форму]]="","",ROW()-ROW(ФОРМА_ОтъездIПриезд[[#Headers],[Не заполнили форму]]))</calculatedColumnFormula>
    </tableColumn>
    <tableColumn id="2" name="Не заполнили форму" dataDxfId="1">
      <calculatedColumnFormula array="1">IFERROR(INDEX(Справочники!B:B,SMALL(IF(ISNUMBER(MATCH(Справочники!$C$2:$C$500,IF(INDEX(+Справочники!$J:$O,MATCH($C$1,Справочники!$I:$I,),)="Да",СПР_Перевахтовка[[#Headers],[В1]:[М/В2]]),)),ROW($2:$500)),ROW(P1)))&amp;"","")</calculatedColumnFormula>
    </tableColumn>
    <tableColumn id="3" name="Вахта" dataDxfId="2">
      <calculatedColumnFormula array="1">IFERROR(INDEX(Справочники!C:C,SMALL(IF(ISNUMBER(MATCH(Справочники!$C$2:$C$500,IF(INDEX(+Справочники!$J:$O,MATCH($C$1,Справочники!$I:$I,),)="Да",СПР_Перевахтовка[[#Headers],[В1]:[М/В2]]),)),ROW($2:$500)),ROW(Q1)))&amp;"","")</calculatedColumnFormula>
    </tableColumn>
    <tableColumn id="4" name="Пропуск" dataDxfId="3">
      <calculatedColumnFormula array="1">IFERROR(INDEX(Справочники!D:D,SMALL(IF(ISNUMBER(MATCH(Справочники!$C$2:$C$500,IF(INDEX(+Справочники!$J:$O,MATCH($C$1,Справочники!$I:$I,),)="Да",СПР_Перевахтовка[[#Headers],[В1]:[М/В2]]),)),ROW($2:$500)),ROW(R1)))&amp;"","")</calculatedColumnFormula>
    </tableColumn>
  </tableColumns>
  <tableStyleInfo name="TableStyleLight14" showFirstColumn="0" showLastColumn="0" showRowStripes="1" showColumnStripes="0"/>
</table>
</file>

<file path=xl/tables/table9.xml><?xml version="1.0" encoding="utf-8"?>
<table xmlns="http://schemas.openxmlformats.org/spreadsheetml/2006/main" id="2" name="ИТОГ_Приезд" displayName="ИТОГ_Приезд" ref="A15:C25" totalsRowCount="1" headerRowDxfId="25" dataDxfId="24" totalsRowDxfId="23">
  <autoFilter ref="A15:C24"/>
  <tableColumns count="3">
    <tableColumn id="3" name="№" dataDxfId="22" totalsRowDxfId="21">
      <calculatedColumnFormula>ROW()-ROW(ИТОГ_Приезд[[#Headers],[Итого_Приезд]])</calculatedColumnFormula>
    </tableColumn>
    <tableColumn id="1" name="Итого_Приезд" dataDxfId="20" totalsRowDxfId="19"/>
    <tableColumn id="2" name="Кол-во" totalsRowFunction="sum" dataDxfId="18" totalsRowDxfId="17">
      <calculatedColumnFormula>COUNTIF(МАТР_ОтъездIПриезд[ПРИЕЗД на вахту], $B16)</calculatedColumnFormula>
    </tableColumn>
  </tableColumns>
  <tableStyleInfo name="TableStyleLight14" showFirstColumn="0" showLastColumn="0" showRowStripes="1" showColumnStripes="0"/>
</table>
</file>

<file path=xl/tables/table10.xml><?xml version="1.0" encoding="utf-8"?>
<table xmlns="http://schemas.openxmlformats.org/spreadsheetml/2006/main" id="6" name="ФОРМА_Подсчет" displayName="ФОРМА_Подсчет" ref="E3:I10" totalsRowCount="1" headerRowDxfId="16" dataDxfId="15" totalsRowDxfId="14">
  <autoFilter ref="E3:I9"/>
  <tableColumns count="5">
    <tableColumn id="1" name="№" dataDxfId="13" totalsRowDxfId="12">
      <calculatedColumnFormula>ROW()-ROW(ФОРМА_Подсчет[[#Headers],[Вахта]])</calculatedColumnFormula>
    </tableColumn>
    <tableColumn id="2" name="Вахта" dataDxfId="11" totalsRowDxfId="10"/>
    <tableColumn id="3" name="Необходимо заполнить" totalsRowFunction="sum" dataDxfId="9" totalsRowDxfId="8">
      <calculatedColumnFormula>IF(INDEX(СПР_Перевахтовка[[В1]:[М/В2]],MATCH($C$1,СПР_Перевахтовка[Дата перевахтовки],0),MATCH($F4,СПР_Перевахтовка[[#Headers],[В1]:[М/В2]],0))="Да",COUNTIF(СПР_ФИО[Вахта],$F4),"Нет перевахтовки")</calculatedColumnFormula>
    </tableColumn>
    <tableColumn id="4" name="Заполнили форму" totalsRowFunction="sum" dataDxfId="7" totalsRowDxfId="6">
      <calculatedColumnFormula>IF(INDEX(СПР_Перевахтовка[[В1]:[М/В2]],MATCH($C$1,СПР_Перевахтовка[Дата перевахтовки],0),MATCH($F4,СПР_Перевахтовка[[#Headers],[В1]:[М/В2]],0))="Да",COUNTIF(МАТР_ОтъездIПриезд[Вахта],$F4),"Нет перевахтовки")</calculatedColumnFormula>
    </tableColumn>
    <tableColumn id="5" name="Не заполнили форму" totalsRowFunction="sum" dataDxfId="5" totalsRowDxfId="4">
      <calculatedColumnFormula>IFERROR(ФОРМА_Подсчет[[#This Row],[Необходимо заполнить]]-ФОРМА_Подсчет[[#This Row],[Заполнили форму]],"Нет перевахтовки")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10.xml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1"/>
  <sheetViews>
    <sheetView zoomScale="90" zoomScaleNormal="90" workbookViewId="0">
      <selection activeCell="Q14" sqref="Q14"/>
    </sheetView>
  </sheetViews>
  <sheetFormatPr defaultColWidth="9" defaultRowHeight="12.75" x14ac:dyDescent="0.2"/>
  <cols>
    <col min="1" max="1" width="7.28515625" style="29" customWidth="1"/>
    <col min="2" max="32" width="2.42578125" style="29" bestFit="1" customWidth="1"/>
    <col min="33" max="33" width="5.85546875" style="29" customWidth="1"/>
    <col min="34" max="34" width="9" style="29"/>
    <col min="35" max="35" width="18.28515625" style="75" customWidth="1"/>
    <col min="36" max="41" width="12.7109375" style="73" customWidth="1"/>
    <col min="42" max="43" width="9" style="73"/>
    <col min="44" max="16384" width="9" style="29"/>
  </cols>
  <sheetData>
    <row r="1" spans="1:43" ht="13.5" customHeight="1" x14ac:dyDescent="0.2">
      <c r="A1" s="169" t="s">
        <v>492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</row>
    <row r="2" spans="1:43" ht="13.5" customHeight="1" x14ac:dyDescent="0.2">
      <c r="A2" s="170" t="s">
        <v>493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</row>
    <row r="3" spans="1:43" ht="13.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</row>
    <row r="4" spans="1:43" s="31" customFormat="1" ht="13.5" customHeight="1" x14ac:dyDescent="0.2">
      <c r="A4" s="171" t="s">
        <v>494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P4" s="74"/>
      <c r="AQ4" s="74"/>
    </row>
    <row r="5" spans="1:43" ht="13.5" customHeight="1" x14ac:dyDescent="0.2">
      <c r="A5" s="32"/>
      <c r="B5" s="33">
        <v>1</v>
      </c>
      <c r="C5" s="33">
        <v>2</v>
      </c>
      <c r="D5" s="34">
        <v>3</v>
      </c>
      <c r="E5" s="34">
        <v>4</v>
      </c>
      <c r="F5" s="34">
        <v>5</v>
      </c>
      <c r="G5" s="34">
        <v>6</v>
      </c>
      <c r="H5" s="33">
        <v>7</v>
      </c>
      <c r="I5" s="34">
        <v>8</v>
      </c>
      <c r="J5" s="34">
        <v>9</v>
      </c>
      <c r="K5" s="34">
        <v>10</v>
      </c>
      <c r="L5" s="35">
        <v>11</v>
      </c>
      <c r="M5" s="34">
        <v>12</v>
      </c>
      <c r="N5" s="34">
        <v>13</v>
      </c>
      <c r="O5" s="36">
        <v>14</v>
      </c>
      <c r="P5" s="37">
        <v>15</v>
      </c>
      <c r="Q5" s="37">
        <v>16</v>
      </c>
      <c r="R5" s="37">
        <v>17</v>
      </c>
      <c r="S5" s="34">
        <v>18</v>
      </c>
      <c r="T5" s="34">
        <v>19</v>
      </c>
      <c r="U5" s="34">
        <v>20</v>
      </c>
      <c r="V5" s="36">
        <v>21</v>
      </c>
      <c r="W5" s="34">
        <v>22</v>
      </c>
      <c r="X5" s="34">
        <v>23</v>
      </c>
      <c r="Y5" s="34">
        <v>24</v>
      </c>
      <c r="Z5" s="38">
        <v>25</v>
      </c>
      <c r="AA5" s="34">
        <v>26</v>
      </c>
      <c r="AB5" s="34">
        <v>27</v>
      </c>
      <c r="AC5" s="36">
        <v>28</v>
      </c>
      <c r="AD5" s="34">
        <v>29</v>
      </c>
      <c r="AE5" s="34">
        <v>30</v>
      </c>
      <c r="AF5" s="34">
        <v>31</v>
      </c>
      <c r="AG5" s="39" t="s">
        <v>495</v>
      </c>
    </row>
    <row r="6" spans="1:43" ht="13.5" customHeight="1" x14ac:dyDescent="0.2">
      <c r="A6" s="40" t="s">
        <v>235</v>
      </c>
      <c r="B6" s="41">
        <v>11</v>
      </c>
      <c r="C6" s="41">
        <v>11</v>
      </c>
      <c r="D6" s="41">
        <v>11</v>
      </c>
      <c r="E6" s="41">
        <v>11</v>
      </c>
      <c r="F6" s="41">
        <v>11</v>
      </c>
      <c r="G6" s="41">
        <v>11</v>
      </c>
      <c r="H6" s="41">
        <v>5</v>
      </c>
      <c r="I6" s="41">
        <v>11</v>
      </c>
      <c r="J6" s="41">
        <v>11</v>
      </c>
      <c r="K6" s="41">
        <v>11</v>
      </c>
      <c r="L6" s="42">
        <v>5</v>
      </c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43">
        <f t="shared" ref="AG6:AG11" si="0">SUM(B6:AF6)</f>
        <v>109</v>
      </c>
    </row>
    <row r="7" spans="1:43" ht="13.5" customHeight="1" x14ac:dyDescent="0.2">
      <c r="A7" s="44" t="s">
        <v>237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6">
        <v>6</v>
      </c>
      <c r="M7" s="47">
        <v>11</v>
      </c>
      <c r="N7" s="47">
        <v>11</v>
      </c>
      <c r="O7" s="47">
        <v>5</v>
      </c>
      <c r="P7" s="47">
        <v>11</v>
      </c>
      <c r="Q7" s="47">
        <v>11</v>
      </c>
      <c r="R7" s="47">
        <v>11</v>
      </c>
      <c r="S7" s="47">
        <v>11</v>
      </c>
      <c r="T7" s="47">
        <v>11</v>
      </c>
      <c r="U7" s="47">
        <v>11</v>
      </c>
      <c r="V7" s="47">
        <v>5</v>
      </c>
      <c r="W7" s="47">
        <v>11</v>
      </c>
      <c r="X7" s="47">
        <v>11</v>
      </c>
      <c r="Y7" s="47">
        <v>11</v>
      </c>
      <c r="Z7" s="47">
        <v>11</v>
      </c>
      <c r="AA7" s="47">
        <v>11</v>
      </c>
      <c r="AB7" s="47">
        <v>11</v>
      </c>
      <c r="AC7" s="47">
        <v>5</v>
      </c>
      <c r="AD7" s="47">
        <v>11</v>
      </c>
      <c r="AE7" s="47">
        <v>11</v>
      </c>
      <c r="AF7" s="47">
        <v>11</v>
      </c>
      <c r="AG7" s="43">
        <f t="shared" si="0"/>
        <v>208</v>
      </c>
    </row>
    <row r="8" spans="1:43" ht="13.5" customHeight="1" x14ac:dyDescent="0.2">
      <c r="A8" s="40" t="s">
        <v>496</v>
      </c>
      <c r="B8" s="41">
        <v>11</v>
      </c>
      <c r="C8" s="41">
        <v>11</v>
      </c>
      <c r="D8" s="41">
        <v>11</v>
      </c>
      <c r="E8" s="41">
        <v>11</v>
      </c>
      <c r="F8" s="41">
        <v>11</v>
      </c>
      <c r="G8" s="41">
        <v>11</v>
      </c>
      <c r="H8" s="41">
        <v>5</v>
      </c>
      <c r="I8" s="41">
        <v>11</v>
      </c>
      <c r="J8" s="41">
        <v>11</v>
      </c>
      <c r="K8" s="41">
        <v>11</v>
      </c>
      <c r="L8" s="42">
        <v>5</v>
      </c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42">
        <v>6</v>
      </c>
      <c r="AA8" s="41">
        <v>11</v>
      </c>
      <c r="AB8" s="41">
        <v>11</v>
      </c>
      <c r="AC8" s="41">
        <v>11</v>
      </c>
      <c r="AD8" s="41">
        <v>11</v>
      </c>
      <c r="AE8" s="41">
        <v>11</v>
      </c>
      <c r="AF8" s="41">
        <v>11</v>
      </c>
      <c r="AG8" s="43">
        <f t="shared" si="0"/>
        <v>181</v>
      </c>
    </row>
    <row r="9" spans="1:43" ht="13.5" customHeight="1" x14ac:dyDescent="0.2">
      <c r="A9" s="44" t="s">
        <v>497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6">
        <v>6</v>
      </c>
      <c r="M9" s="47">
        <v>11</v>
      </c>
      <c r="N9" s="47">
        <v>11</v>
      </c>
      <c r="O9" s="47">
        <v>11</v>
      </c>
      <c r="P9" s="47">
        <v>11</v>
      </c>
      <c r="Q9" s="47">
        <v>11</v>
      </c>
      <c r="R9" s="47">
        <v>11</v>
      </c>
      <c r="S9" s="47">
        <v>11</v>
      </c>
      <c r="T9" s="47">
        <v>11</v>
      </c>
      <c r="U9" s="47">
        <v>11</v>
      </c>
      <c r="V9" s="47">
        <v>11</v>
      </c>
      <c r="W9" s="47">
        <v>11</v>
      </c>
      <c r="X9" s="47">
        <v>11</v>
      </c>
      <c r="Y9" s="47">
        <v>11</v>
      </c>
      <c r="Z9" s="46">
        <v>5</v>
      </c>
      <c r="AA9" s="32"/>
      <c r="AB9" s="32"/>
      <c r="AC9" s="32"/>
      <c r="AD9" s="32"/>
      <c r="AE9" s="32"/>
      <c r="AF9" s="32"/>
      <c r="AG9" s="43">
        <f t="shared" si="0"/>
        <v>154</v>
      </c>
    </row>
    <row r="10" spans="1:43" ht="13.5" customHeight="1" x14ac:dyDescent="0.2">
      <c r="A10" s="40" t="s">
        <v>258</v>
      </c>
      <c r="B10" s="41">
        <v>11</v>
      </c>
      <c r="C10" s="41">
        <v>11</v>
      </c>
      <c r="D10" s="41">
        <v>11</v>
      </c>
      <c r="E10" s="41">
        <v>11</v>
      </c>
      <c r="F10" s="41">
        <v>11</v>
      </c>
      <c r="G10" s="41">
        <v>11</v>
      </c>
      <c r="H10" s="41">
        <v>5</v>
      </c>
      <c r="I10" s="41">
        <v>11</v>
      </c>
      <c r="J10" s="41">
        <v>11</v>
      </c>
      <c r="K10" s="41">
        <v>11</v>
      </c>
      <c r="L10" s="41">
        <v>11</v>
      </c>
      <c r="M10" s="41">
        <v>11</v>
      </c>
      <c r="N10" s="41">
        <v>11</v>
      </c>
      <c r="O10" s="41">
        <v>5</v>
      </c>
      <c r="P10" s="41">
        <v>11</v>
      </c>
      <c r="Q10" s="41">
        <v>11</v>
      </c>
      <c r="R10" s="41">
        <v>11</v>
      </c>
      <c r="S10" s="41">
        <v>11</v>
      </c>
      <c r="T10" s="41">
        <v>11</v>
      </c>
      <c r="U10" s="41">
        <v>11</v>
      </c>
      <c r="V10" s="41">
        <v>5</v>
      </c>
      <c r="W10" s="41">
        <v>11</v>
      </c>
      <c r="X10" s="41">
        <v>11</v>
      </c>
      <c r="Y10" s="41">
        <v>11</v>
      </c>
      <c r="Z10" s="42">
        <v>5</v>
      </c>
      <c r="AA10" s="32"/>
      <c r="AB10" s="32"/>
      <c r="AC10" s="32"/>
      <c r="AD10" s="32"/>
      <c r="AE10" s="32"/>
      <c r="AF10" s="32"/>
      <c r="AG10" s="43">
        <f t="shared" si="0"/>
        <v>251</v>
      </c>
    </row>
    <row r="11" spans="1:43" ht="13.5" customHeight="1" x14ac:dyDescent="0.2">
      <c r="A11" s="44" t="s">
        <v>315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6">
        <v>6</v>
      </c>
      <c r="AA11" s="47">
        <v>11</v>
      </c>
      <c r="AB11" s="47">
        <v>11</v>
      </c>
      <c r="AC11" s="47">
        <v>5</v>
      </c>
      <c r="AD11" s="47">
        <v>11</v>
      </c>
      <c r="AE11" s="47">
        <v>11</v>
      </c>
      <c r="AF11" s="47">
        <v>11</v>
      </c>
      <c r="AG11" s="43">
        <f t="shared" si="0"/>
        <v>66</v>
      </c>
    </row>
    <row r="12" spans="1:43" s="31" customFormat="1" ht="13.5" customHeight="1" x14ac:dyDescent="0.2">
      <c r="A12" s="172" t="s">
        <v>498</v>
      </c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P12" s="74"/>
      <c r="AQ12" s="74"/>
    </row>
    <row r="13" spans="1:43" ht="13.5" customHeight="1" x14ac:dyDescent="0.2">
      <c r="A13" s="32"/>
      <c r="B13" s="34">
        <v>1</v>
      </c>
      <c r="C13" s="34">
        <v>2</v>
      </c>
      <c r="D13" s="34">
        <v>3</v>
      </c>
      <c r="E13" s="36">
        <v>4</v>
      </c>
      <c r="F13" s="34">
        <v>5</v>
      </c>
      <c r="G13" s="34">
        <v>6</v>
      </c>
      <c r="H13" s="34">
        <v>7</v>
      </c>
      <c r="I13" s="34">
        <v>8</v>
      </c>
      <c r="J13" s="35">
        <v>9</v>
      </c>
      <c r="K13" s="34">
        <v>10</v>
      </c>
      <c r="L13" s="36">
        <v>11</v>
      </c>
      <c r="M13" s="34">
        <v>12</v>
      </c>
      <c r="N13" s="34">
        <v>13</v>
      </c>
      <c r="O13" s="34">
        <v>14</v>
      </c>
      <c r="P13" s="49">
        <v>15</v>
      </c>
      <c r="Q13" s="49">
        <v>16</v>
      </c>
      <c r="R13" s="49">
        <v>17</v>
      </c>
      <c r="S13" s="36">
        <v>18</v>
      </c>
      <c r="T13" s="34">
        <v>19</v>
      </c>
      <c r="U13" s="34">
        <v>20</v>
      </c>
      <c r="V13" s="34">
        <v>21</v>
      </c>
      <c r="W13" s="34">
        <v>22</v>
      </c>
      <c r="X13" s="38">
        <v>23</v>
      </c>
      <c r="Y13" s="34">
        <v>24</v>
      </c>
      <c r="Z13" s="36">
        <v>25</v>
      </c>
      <c r="AA13" s="34">
        <v>26</v>
      </c>
      <c r="AB13" s="34">
        <v>27</v>
      </c>
      <c r="AC13" s="34">
        <v>28</v>
      </c>
      <c r="AD13" s="34">
        <v>29</v>
      </c>
      <c r="AE13" s="32"/>
      <c r="AF13" s="32"/>
      <c r="AG13" s="39" t="s">
        <v>495</v>
      </c>
    </row>
    <row r="14" spans="1:43" ht="13.5" customHeight="1" x14ac:dyDescent="0.2">
      <c r="A14" s="40" t="s">
        <v>235</v>
      </c>
      <c r="B14" s="50"/>
      <c r="C14" s="50"/>
      <c r="D14" s="50"/>
      <c r="E14" s="50"/>
      <c r="F14" s="50"/>
      <c r="G14" s="50"/>
      <c r="H14" s="50"/>
      <c r="I14" s="50"/>
      <c r="J14" s="42">
        <v>6</v>
      </c>
      <c r="K14" s="41">
        <v>11</v>
      </c>
      <c r="L14" s="41">
        <v>5</v>
      </c>
      <c r="M14" s="41">
        <v>11</v>
      </c>
      <c r="N14" s="41">
        <v>11</v>
      </c>
      <c r="O14" s="41">
        <v>11</v>
      </c>
      <c r="P14" s="41">
        <v>11</v>
      </c>
      <c r="Q14" s="41">
        <v>11</v>
      </c>
      <c r="R14" s="41">
        <v>11</v>
      </c>
      <c r="S14" s="41">
        <v>5</v>
      </c>
      <c r="T14" s="41">
        <v>11</v>
      </c>
      <c r="U14" s="41">
        <v>11</v>
      </c>
      <c r="V14" s="41">
        <v>11</v>
      </c>
      <c r="W14" s="41">
        <v>11</v>
      </c>
      <c r="X14" s="41">
        <v>11</v>
      </c>
      <c r="Y14" s="41">
        <v>11</v>
      </c>
      <c r="Z14" s="41">
        <v>5</v>
      </c>
      <c r="AA14" s="41">
        <v>11</v>
      </c>
      <c r="AB14" s="41">
        <v>11</v>
      </c>
      <c r="AC14" s="41">
        <v>11</v>
      </c>
      <c r="AD14" s="41">
        <v>11</v>
      </c>
      <c r="AE14" s="51"/>
      <c r="AF14" s="51"/>
      <c r="AG14" s="52">
        <f t="shared" ref="AG14:AG19" si="1">SUM(B14:AF14)</f>
        <v>208</v>
      </c>
    </row>
    <row r="15" spans="1:43" ht="13.5" customHeight="1" x14ac:dyDescent="0.2">
      <c r="A15" s="44" t="s">
        <v>237</v>
      </c>
      <c r="B15" s="47">
        <v>11</v>
      </c>
      <c r="C15" s="47">
        <v>11</v>
      </c>
      <c r="D15" s="47">
        <v>11</v>
      </c>
      <c r="E15" s="47">
        <v>5</v>
      </c>
      <c r="F15" s="47">
        <v>11</v>
      </c>
      <c r="G15" s="47">
        <v>11</v>
      </c>
      <c r="H15" s="47">
        <v>11</v>
      </c>
      <c r="I15" s="47">
        <v>11</v>
      </c>
      <c r="J15" s="46">
        <v>5</v>
      </c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43">
        <f t="shared" si="1"/>
        <v>87</v>
      </c>
    </row>
    <row r="16" spans="1:43" ht="13.5" customHeight="1" x14ac:dyDescent="0.2">
      <c r="A16" s="40" t="s">
        <v>496</v>
      </c>
      <c r="B16" s="41">
        <v>11</v>
      </c>
      <c r="C16" s="41">
        <v>11</v>
      </c>
      <c r="D16" s="41">
        <v>11</v>
      </c>
      <c r="E16" s="41">
        <v>11</v>
      </c>
      <c r="F16" s="41">
        <v>11</v>
      </c>
      <c r="G16" s="41">
        <v>11</v>
      </c>
      <c r="H16" s="41">
        <v>11</v>
      </c>
      <c r="I16" s="41">
        <v>11</v>
      </c>
      <c r="J16" s="42">
        <v>6</v>
      </c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42">
        <v>5</v>
      </c>
      <c r="Y16" s="41">
        <v>11</v>
      </c>
      <c r="Z16" s="41">
        <v>11</v>
      </c>
      <c r="AA16" s="41">
        <v>11</v>
      </c>
      <c r="AB16" s="41">
        <v>11</v>
      </c>
      <c r="AC16" s="41">
        <v>11</v>
      </c>
      <c r="AD16" s="41">
        <v>11</v>
      </c>
      <c r="AE16" s="51"/>
      <c r="AF16" s="51"/>
      <c r="AG16" s="52">
        <f t="shared" si="1"/>
        <v>165</v>
      </c>
    </row>
    <row r="17" spans="1:43" ht="13.5" customHeight="1" x14ac:dyDescent="0.2">
      <c r="A17" s="44" t="s">
        <v>497</v>
      </c>
      <c r="B17" s="50"/>
      <c r="C17" s="50"/>
      <c r="D17" s="50"/>
      <c r="E17" s="50"/>
      <c r="F17" s="50"/>
      <c r="G17" s="50"/>
      <c r="H17" s="50"/>
      <c r="I17" s="50"/>
      <c r="J17" s="46">
        <v>5</v>
      </c>
      <c r="K17" s="47">
        <v>11</v>
      </c>
      <c r="L17" s="47">
        <v>11</v>
      </c>
      <c r="M17" s="47">
        <v>11</v>
      </c>
      <c r="N17" s="47">
        <v>11</v>
      </c>
      <c r="O17" s="47">
        <v>11</v>
      </c>
      <c r="P17" s="47">
        <v>11</v>
      </c>
      <c r="Q17" s="47">
        <v>11</v>
      </c>
      <c r="R17" s="47">
        <v>11</v>
      </c>
      <c r="S17" s="47">
        <v>11</v>
      </c>
      <c r="T17" s="47">
        <v>11</v>
      </c>
      <c r="U17" s="47">
        <v>11</v>
      </c>
      <c r="V17" s="47">
        <v>11</v>
      </c>
      <c r="W17" s="47">
        <v>11</v>
      </c>
      <c r="X17" s="46">
        <v>6</v>
      </c>
      <c r="Y17" s="53"/>
      <c r="Z17" s="53"/>
      <c r="AA17" s="53"/>
      <c r="AB17" s="53"/>
      <c r="AC17" s="53"/>
      <c r="AD17" s="53"/>
      <c r="AE17" s="53"/>
      <c r="AF17" s="53"/>
      <c r="AG17" s="43">
        <f t="shared" si="1"/>
        <v>154</v>
      </c>
    </row>
    <row r="18" spans="1:43" x14ac:dyDescent="0.2">
      <c r="A18" s="40" t="s">
        <v>258</v>
      </c>
      <c r="B18" s="32"/>
      <c r="C18" s="32"/>
      <c r="D18" s="32"/>
      <c r="E18" s="32"/>
      <c r="F18" s="32"/>
      <c r="G18" s="32"/>
      <c r="H18" s="32"/>
      <c r="I18" s="32"/>
      <c r="J18" s="51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42">
        <v>6</v>
      </c>
      <c r="Y18" s="41">
        <v>11</v>
      </c>
      <c r="Z18" s="41">
        <v>5</v>
      </c>
      <c r="AA18" s="41">
        <v>11</v>
      </c>
      <c r="AB18" s="41">
        <v>11</v>
      </c>
      <c r="AC18" s="41">
        <v>11</v>
      </c>
      <c r="AD18" s="41">
        <v>11</v>
      </c>
      <c r="AE18" s="32"/>
      <c r="AF18" s="32"/>
      <c r="AG18" s="52">
        <f t="shared" si="1"/>
        <v>66</v>
      </c>
    </row>
    <row r="19" spans="1:43" x14ac:dyDescent="0.2">
      <c r="A19" s="44" t="s">
        <v>315</v>
      </c>
      <c r="B19" s="47">
        <v>11</v>
      </c>
      <c r="C19" s="47">
        <v>11</v>
      </c>
      <c r="D19" s="47">
        <v>11</v>
      </c>
      <c r="E19" s="47">
        <v>5</v>
      </c>
      <c r="F19" s="47">
        <v>11</v>
      </c>
      <c r="G19" s="47">
        <v>11</v>
      </c>
      <c r="H19" s="47">
        <v>11</v>
      </c>
      <c r="I19" s="47">
        <v>11</v>
      </c>
      <c r="J19" s="47">
        <v>11</v>
      </c>
      <c r="K19" s="47">
        <v>11</v>
      </c>
      <c r="L19" s="47">
        <v>5</v>
      </c>
      <c r="M19" s="47">
        <v>11</v>
      </c>
      <c r="N19" s="47">
        <v>11</v>
      </c>
      <c r="O19" s="47">
        <v>11</v>
      </c>
      <c r="P19" s="47">
        <v>11</v>
      </c>
      <c r="Q19" s="47">
        <v>11</v>
      </c>
      <c r="R19" s="47">
        <v>11</v>
      </c>
      <c r="S19" s="47">
        <v>5</v>
      </c>
      <c r="T19" s="47">
        <v>11</v>
      </c>
      <c r="U19" s="47">
        <v>11</v>
      </c>
      <c r="V19" s="47">
        <v>11</v>
      </c>
      <c r="W19" s="47">
        <v>11</v>
      </c>
      <c r="X19" s="46">
        <v>5</v>
      </c>
      <c r="Y19" s="45"/>
      <c r="Z19" s="45"/>
      <c r="AA19" s="45"/>
      <c r="AB19" s="45"/>
      <c r="AC19" s="45"/>
      <c r="AD19" s="45"/>
      <c r="AE19" s="45"/>
      <c r="AF19" s="45"/>
      <c r="AG19" s="43">
        <f t="shared" si="1"/>
        <v>229</v>
      </c>
    </row>
    <row r="20" spans="1:43" s="31" customFormat="1" ht="13.5" customHeight="1" x14ac:dyDescent="0.2">
      <c r="A20" s="173" t="s">
        <v>499</v>
      </c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P20" s="74"/>
      <c r="AQ20" s="74"/>
    </row>
    <row r="21" spans="1:43" ht="13.5" customHeight="1" x14ac:dyDescent="0.2">
      <c r="A21" s="32"/>
      <c r="B21" s="34">
        <v>1</v>
      </c>
      <c r="C21" s="34">
        <v>2</v>
      </c>
      <c r="D21" s="36">
        <v>3</v>
      </c>
      <c r="E21" s="34">
        <v>4</v>
      </c>
      <c r="F21" s="34">
        <v>5</v>
      </c>
      <c r="G21" s="34">
        <v>6</v>
      </c>
      <c r="H21" s="35">
        <v>7</v>
      </c>
      <c r="I21" s="33">
        <v>8</v>
      </c>
      <c r="J21" s="34">
        <v>9</v>
      </c>
      <c r="K21" s="36">
        <v>10</v>
      </c>
      <c r="L21" s="34">
        <v>11</v>
      </c>
      <c r="M21" s="34">
        <v>12</v>
      </c>
      <c r="N21" s="34">
        <v>13</v>
      </c>
      <c r="O21" s="34">
        <v>14</v>
      </c>
      <c r="P21" s="49">
        <v>15</v>
      </c>
      <c r="Q21" s="49">
        <v>16</v>
      </c>
      <c r="R21" s="54">
        <v>17</v>
      </c>
      <c r="S21" s="34">
        <v>18</v>
      </c>
      <c r="T21" s="34">
        <v>19</v>
      </c>
      <c r="U21" s="34">
        <v>20</v>
      </c>
      <c r="V21" s="33">
        <v>21</v>
      </c>
      <c r="W21" s="33">
        <v>22</v>
      </c>
      <c r="X21" s="33">
        <v>23</v>
      </c>
      <c r="Y21" s="36">
        <v>24</v>
      </c>
      <c r="Z21" s="34">
        <v>25</v>
      </c>
      <c r="AA21" s="34">
        <v>26</v>
      </c>
      <c r="AB21" s="34">
        <v>27</v>
      </c>
      <c r="AC21" s="34">
        <v>28</v>
      </c>
      <c r="AD21" s="34">
        <v>29</v>
      </c>
      <c r="AE21" s="34">
        <v>30</v>
      </c>
      <c r="AF21" s="36">
        <v>31</v>
      </c>
      <c r="AG21" s="39" t="s">
        <v>495</v>
      </c>
    </row>
    <row r="22" spans="1:43" ht="13.5" customHeight="1" x14ac:dyDescent="0.2">
      <c r="A22" s="40" t="s">
        <v>235</v>
      </c>
      <c r="B22" s="41">
        <v>11</v>
      </c>
      <c r="C22" s="41">
        <v>11</v>
      </c>
      <c r="D22" s="41">
        <v>5</v>
      </c>
      <c r="E22" s="41">
        <v>11</v>
      </c>
      <c r="F22" s="41">
        <v>11</v>
      </c>
      <c r="G22" s="41">
        <v>11</v>
      </c>
      <c r="H22" s="42">
        <v>5</v>
      </c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1"/>
      <c r="AD22" s="51"/>
      <c r="AE22" s="51"/>
      <c r="AF22" s="51"/>
      <c r="AG22" s="52">
        <f t="shared" ref="AG22:AG27" si="2">SUM(B22:AF22)</f>
        <v>65</v>
      </c>
    </row>
    <row r="23" spans="1:43" x14ac:dyDescent="0.2">
      <c r="A23" s="44" t="s">
        <v>237</v>
      </c>
      <c r="B23" s="55"/>
      <c r="C23" s="55"/>
      <c r="D23" s="55"/>
      <c r="E23" s="55"/>
      <c r="F23" s="55"/>
      <c r="G23" s="55"/>
      <c r="H23" s="46">
        <v>6</v>
      </c>
      <c r="I23" s="47">
        <v>11</v>
      </c>
      <c r="J23" s="47">
        <v>11</v>
      </c>
      <c r="K23" s="47">
        <v>5</v>
      </c>
      <c r="L23" s="47">
        <v>11</v>
      </c>
      <c r="M23" s="47">
        <v>11</v>
      </c>
      <c r="N23" s="47">
        <v>11</v>
      </c>
      <c r="O23" s="47">
        <v>11</v>
      </c>
      <c r="P23" s="47">
        <v>11</v>
      </c>
      <c r="Q23" s="47">
        <v>11</v>
      </c>
      <c r="R23" s="47">
        <v>5</v>
      </c>
      <c r="S23" s="47">
        <v>11</v>
      </c>
      <c r="T23" s="47">
        <v>11</v>
      </c>
      <c r="U23" s="47">
        <v>11</v>
      </c>
      <c r="V23" s="47">
        <v>11</v>
      </c>
      <c r="W23" s="47">
        <v>11</v>
      </c>
      <c r="X23" s="47">
        <v>11</v>
      </c>
      <c r="Y23" s="47">
        <v>5</v>
      </c>
      <c r="Z23" s="47">
        <v>11</v>
      </c>
      <c r="AA23" s="47">
        <v>11</v>
      </c>
      <c r="AB23" s="47">
        <v>11</v>
      </c>
      <c r="AC23" s="47">
        <v>11</v>
      </c>
      <c r="AD23" s="47">
        <v>11</v>
      </c>
      <c r="AE23" s="47">
        <v>11</v>
      </c>
      <c r="AF23" s="47">
        <v>5</v>
      </c>
      <c r="AG23" s="43">
        <f t="shared" si="2"/>
        <v>246</v>
      </c>
    </row>
    <row r="24" spans="1:43" ht="13.5" customHeight="1" x14ac:dyDescent="0.2">
      <c r="A24" s="40" t="s">
        <v>496</v>
      </c>
      <c r="B24" s="41">
        <v>11</v>
      </c>
      <c r="C24" s="41">
        <v>11</v>
      </c>
      <c r="D24" s="41">
        <v>11</v>
      </c>
      <c r="E24" s="41">
        <v>11</v>
      </c>
      <c r="F24" s="41">
        <v>11</v>
      </c>
      <c r="G24" s="41">
        <v>11</v>
      </c>
      <c r="H24" s="42">
        <v>6</v>
      </c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42">
        <v>5</v>
      </c>
      <c r="W24" s="41">
        <v>11</v>
      </c>
      <c r="X24" s="41">
        <v>11</v>
      </c>
      <c r="Y24" s="41">
        <v>11</v>
      </c>
      <c r="Z24" s="41">
        <v>11</v>
      </c>
      <c r="AA24" s="41">
        <v>11</v>
      </c>
      <c r="AB24" s="41">
        <v>11</v>
      </c>
      <c r="AC24" s="41">
        <v>11</v>
      </c>
      <c r="AD24" s="41">
        <v>11</v>
      </c>
      <c r="AE24" s="41">
        <v>11</v>
      </c>
      <c r="AF24" s="41">
        <v>11</v>
      </c>
      <c r="AG24" s="52">
        <f t="shared" si="2"/>
        <v>187</v>
      </c>
    </row>
    <row r="25" spans="1:43" x14ac:dyDescent="0.2">
      <c r="A25" s="44" t="s">
        <v>497</v>
      </c>
      <c r="B25" s="50"/>
      <c r="C25" s="50"/>
      <c r="D25" s="50"/>
      <c r="E25" s="50"/>
      <c r="F25" s="50"/>
      <c r="G25" s="50"/>
      <c r="H25" s="46">
        <v>5</v>
      </c>
      <c r="I25" s="47">
        <v>11</v>
      </c>
      <c r="J25" s="47">
        <v>11</v>
      </c>
      <c r="K25" s="47">
        <v>11</v>
      </c>
      <c r="L25" s="47">
        <v>11</v>
      </c>
      <c r="M25" s="47">
        <v>11</v>
      </c>
      <c r="N25" s="47">
        <v>11</v>
      </c>
      <c r="O25" s="47">
        <v>11</v>
      </c>
      <c r="P25" s="47">
        <v>11</v>
      </c>
      <c r="Q25" s="47">
        <v>11</v>
      </c>
      <c r="R25" s="47">
        <v>11</v>
      </c>
      <c r="S25" s="47">
        <v>11</v>
      </c>
      <c r="T25" s="47">
        <v>11</v>
      </c>
      <c r="U25" s="47">
        <v>11</v>
      </c>
      <c r="V25" s="46">
        <v>6</v>
      </c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43">
        <f t="shared" si="2"/>
        <v>154</v>
      </c>
    </row>
    <row r="26" spans="1:43" x14ac:dyDescent="0.2">
      <c r="A26" s="40" t="s">
        <v>258</v>
      </c>
      <c r="B26" s="41">
        <v>11</v>
      </c>
      <c r="C26" s="41">
        <v>11</v>
      </c>
      <c r="D26" s="41">
        <v>5</v>
      </c>
      <c r="E26" s="41">
        <v>11</v>
      </c>
      <c r="F26" s="41">
        <v>11</v>
      </c>
      <c r="G26" s="41">
        <v>11</v>
      </c>
      <c r="H26" s="41">
        <v>11</v>
      </c>
      <c r="I26" s="41">
        <v>11</v>
      </c>
      <c r="J26" s="41">
        <v>11</v>
      </c>
      <c r="K26" s="41">
        <v>5</v>
      </c>
      <c r="L26" s="41">
        <v>11</v>
      </c>
      <c r="M26" s="41">
        <v>11</v>
      </c>
      <c r="N26" s="41">
        <v>11</v>
      </c>
      <c r="O26" s="41">
        <v>11</v>
      </c>
      <c r="P26" s="41">
        <v>11</v>
      </c>
      <c r="Q26" s="41">
        <v>11</v>
      </c>
      <c r="R26" s="41">
        <v>5</v>
      </c>
      <c r="S26" s="41">
        <v>11</v>
      </c>
      <c r="T26" s="41">
        <v>11</v>
      </c>
      <c r="U26" s="41">
        <v>11</v>
      </c>
      <c r="V26" s="42">
        <v>5</v>
      </c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2">
        <f t="shared" si="2"/>
        <v>207</v>
      </c>
    </row>
    <row r="27" spans="1:43" x14ac:dyDescent="0.2">
      <c r="A27" s="44" t="s">
        <v>315</v>
      </c>
      <c r="B27" s="55"/>
      <c r="C27" s="55"/>
      <c r="D27" s="55"/>
      <c r="E27" s="55"/>
      <c r="F27" s="55"/>
      <c r="G27" s="55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6">
        <v>6</v>
      </c>
      <c r="W27" s="57">
        <v>11</v>
      </c>
      <c r="X27" s="57">
        <v>11</v>
      </c>
      <c r="Y27" s="57">
        <v>5</v>
      </c>
      <c r="Z27" s="57">
        <v>11</v>
      </c>
      <c r="AA27" s="57">
        <v>11</v>
      </c>
      <c r="AB27" s="57">
        <v>11</v>
      </c>
      <c r="AC27" s="57">
        <v>11</v>
      </c>
      <c r="AD27" s="57">
        <v>11</v>
      </c>
      <c r="AE27" s="57">
        <v>11</v>
      </c>
      <c r="AF27" s="57">
        <v>5</v>
      </c>
      <c r="AG27" s="43">
        <f t="shared" si="2"/>
        <v>104</v>
      </c>
    </row>
    <row r="28" spans="1:43" s="31" customFormat="1" x14ac:dyDescent="0.2">
      <c r="A28" s="173" t="s">
        <v>500</v>
      </c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P28" s="74"/>
      <c r="AQ28" s="74"/>
    </row>
    <row r="29" spans="1:43" x14ac:dyDescent="0.2">
      <c r="A29" s="32"/>
      <c r="B29" s="34">
        <v>1</v>
      </c>
      <c r="C29" s="34">
        <v>2</v>
      </c>
      <c r="D29" s="34">
        <v>3</v>
      </c>
      <c r="E29" s="34">
        <v>4</v>
      </c>
      <c r="F29" s="35">
        <v>5</v>
      </c>
      <c r="G29" s="34">
        <v>6</v>
      </c>
      <c r="H29" s="36">
        <v>7</v>
      </c>
      <c r="I29" s="34">
        <v>8</v>
      </c>
      <c r="J29" s="34">
        <v>9</v>
      </c>
      <c r="K29" s="34">
        <v>10</v>
      </c>
      <c r="L29" s="34">
        <v>11</v>
      </c>
      <c r="M29" s="34">
        <v>12</v>
      </c>
      <c r="N29" s="34">
        <v>13</v>
      </c>
      <c r="O29" s="36">
        <v>14</v>
      </c>
      <c r="P29" s="49">
        <v>15</v>
      </c>
      <c r="Q29" s="49">
        <v>16</v>
      </c>
      <c r="R29" s="49">
        <v>17</v>
      </c>
      <c r="S29" s="34">
        <v>18</v>
      </c>
      <c r="T29" s="38">
        <v>19</v>
      </c>
      <c r="U29" s="34">
        <v>20</v>
      </c>
      <c r="V29" s="36">
        <v>21</v>
      </c>
      <c r="W29" s="34">
        <v>22</v>
      </c>
      <c r="X29" s="34">
        <v>23</v>
      </c>
      <c r="Y29" s="34">
        <v>24</v>
      </c>
      <c r="Z29" s="34">
        <v>25</v>
      </c>
      <c r="AA29" s="34">
        <v>26</v>
      </c>
      <c r="AB29" s="34">
        <v>27</v>
      </c>
      <c r="AC29" s="36">
        <v>28</v>
      </c>
      <c r="AD29" s="34">
        <v>29</v>
      </c>
      <c r="AE29" s="34">
        <v>30</v>
      </c>
      <c r="AF29" s="32"/>
      <c r="AG29" s="39" t="s">
        <v>495</v>
      </c>
      <c r="AI29" s="29"/>
      <c r="AJ29" s="29"/>
      <c r="AK29" s="29"/>
      <c r="AL29" s="29"/>
      <c r="AM29" s="29"/>
      <c r="AN29" s="29"/>
      <c r="AO29" s="29"/>
    </row>
    <row r="30" spans="1:43" x14ac:dyDescent="0.2">
      <c r="A30" s="40" t="s">
        <v>235</v>
      </c>
      <c r="B30" s="50"/>
      <c r="C30" s="50"/>
      <c r="D30" s="50"/>
      <c r="E30" s="50"/>
      <c r="F30" s="42">
        <v>6</v>
      </c>
      <c r="G30" s="41">
        <v>11</v>
      </c>
      <c r="H30" s="41">
        <v>5</v>
      </c>
      <c r="I30" s="41">
        <v>11</v>
      </c>
      <c r="J30" s="41">
        <v>11</v>
      </c>
      <c r="K30" s="41">
        <v>11</v>
      </c>
      <c r="L30" s="41">
        <v>11</v>
      </c>
      <c r="M30" s="41">
        <v>11</v>
      </c>
      <c r="N30" s="41">
        <v>11</v>
      </c>
      <c r="O30" s="41">
        <v>5</v>
      </c>
      <c r="P30" s="41">
        <v>11</v>
      </c>
      <c r="Q30" s="41">
        <v>11</v>
      </c>
      <c r="R30" s="41">
        <v>11</v>
      </c>
      <c r="S30" s="41">
        <v>11</v>
      </c>
      <c r="T30" s="41">
        <v>11</v>
      </c>
      <c r="U30" s="41">
        <v>11</v>
      </c>
      <c r="V30" s="41">
        <v>5</v>
      </c>
      <c r="W30" s="41">
        <v>11</v>
      </c>
      <c r="X30" s="41">
        <v>11</v>
      </c>
      <c r="Y30" s="41">
        <v>11</v>
      </c>
      <c r="Z30" s="41">
        <v>11</v>
      </c>
      <c r="AA30" s="41">
        <v>11</v>
      </c>
      <c r="AB30" s="41">
        <v>11</v>
      </c>
      <c r="AC30" s="41">
        <v>5</v>
      </c>
      <c r="AD30" s="41">
        <v>11</v>
      </c>
      <c r="AE30" s="41">
        <v>11</v>
      </c>
      <c r="AF30" s="51"/>
      <c r="AG30" s="52">
        <f t="shared" ref="AG30:AG35" si="3">SUM(B30:AF30)</f>
        <v>257</v>
      </c>
      <c r="AI30" s="29"/>
      <c r="AJ30" s="29"/>
      <c r="AK30" s="29"/>
      <c r="AL30" s="29"/>
      <c r="AM30" s="29"/>
      <c r="AN30" s="29"/>
      <c r="AO30" s="29"/>
    </row>
    <row r="31" spans="1:43" x14ac:dyDescent="0.2">
      <c r="A31" s="44" t="s">
        <v>237</v>
      </c>
      <c r="B31" s="47">
        <v>11</v>
      </c>
      <c r="C31" s="47">
        <v>11</v>
      </c>
      <c r="D31" s="47">
        <v>11</v>
      </c>
      <c r="E31" s="47">
        <v>11</v>
      </c>
      <c r="F31" s="46">
        <v>5</v>
      </c>
      <c r="G31" s="55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43">
        <f t="shared" si="3"/>
        <v>49</v>
      </c>
    </row>
    <row r="32" spans="1:43" x14ac:dyDescent="0.2">
      <c r="A32" s="40" t="s">
        <v>496</v>
      </c>
      <c r="B32" s="41">
        <v>11</v>
      </c>
      <c r="C32" s="41">
        <v>11</v>
      </c>
      <c r="D32" s="41">
        <v>11</v>
      </c>
      <c r="E32" s="41">
        <v>11</v>
      </c>
      <c r="F32" s="42">
        <v>6</v>
      </c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42">
        <v>5</v>
      </c>
      <c r="U32" s="41">
        <v>11</v>
      </c>
      <c r="V32" s="41">
        <v>11</v>
      </c>
      <c r="W32" s="41">
        <v>11</v>
      </c>
      <c r="X32" s="41">
        <v>11</v>
      </c>
      <c r="Y32" s="41">
        <v>11</v>
      </c>
      <c r="Z32" s="41">
        <v>11</v>
      </c>
      <c r="AA32" s="41">
        <v>11</v>
      </c>
      <c r="AB32" s="41">
        <v>11</v>
      </c>
      <c r="AC32" s="41">
        <v>11</v>
      </c>
      <c r="AD32" s="41">
        <v>11</v>
      </c>
      <c r="AE32" s="41">
        <v>11</v>
      </c>
      <c r="AF32" s="51"/>
      <c r="AG32" s="52">
        <f t="shared" si="3"/>
        <v>176</v>
      </c>
    </row>
    <row r="33" spans="1:43" x14ac:dyDescent="0.2">
      <c r="A33" s="44" t="s">
        <v>497</v>
      </c>
      <c r="B33" s="50"/>
      <c r="C33" s="50"/>
      <c r="D33" s="50"/>
      <c r="E33" s="50"/>
      <c r="F33" s="46">
        <v>5</v>
      </c>
      <c r="G33" s="47">
        <v>11</v>
      </c>
      <c r="H33" s="47">
        <v>11</v>
      </c>
      <c r="I33" s="47">
        <v>11</v>
      </c>
      <c r="J33" s="47">
        <v>11</v>
      </c>
      <c r="K33" s="47">
        <v>11</v>
      </c>
      <c r="L33" s="47">
        <v>11</v>
      </c>
      <c r="M33" s="47">
        <v>11</v>
      </c>
      <c r="N33" s="47">
        <v>11</v>
      </c>
      <c r="O33" s="47">
        <v>11</v>
      </c>
      <c r="P33" s="47">
        <v>11</v>
      </c>
      <c r="Q33" s="47">
        <v>11</v>
      </c>
      <c r="R33" s="47">
        <v>11</v>
      </c>
      <c r="S33" s="47">
        <v>11</v>
      </c>
      <c r="T33" s="46">
        <v>6</v>
      </c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3"/>
      <c r="AG33" s="43">
        <f t="shared" si="3"/>
        <v>154</v>
      </c>
    </row>
    <row r="34" spans="1:43" x14ac:dyDescent="0.2">
      <c r="A34" s="40" t="s">
        <v>258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1"/>
      <c r="Q34" s="51"/>
      <c r="R34" s="51"/>
      <c r="S34" s="51"/>
      <c r="T34" s="42">
        <v>6</v>
      </c>
      <c r="U34" s="41">
        <v>11</v>
      </c>
      <c r="V34" s="41">
        <v>5</v>
      </c>
      <c r="W34" s="41">
        <v>11</v>
      </c>
      <c r="X34" s="41">
        <v>11</v>
      </c>
      <c r="Y34" s="41">
        <v>11</v>
      </c>
      <c r="Z34" s="41">
        <v>11</v>
      </c>
      <c r="AA34" s="41">
        <v>11</v>
      </c>
      <c r="AB34" s="41">
        <v>11</v>
      </c>
      <c r="AC34" s="41">
        <v>5</v>
      </c>
      <c r="AD34" s="41">
        <v>11</v>
      </c>
      <c r="AE34" s="41">
        <v>11</v>
      </c>
      <c r="AF34" s="51"/>
      <c r="AG34" s="52">
        <f t="shared" si="3"/>
        <v>115</v>
      </c>
    </row>
    <row r="35" spans="1:43" x14ac:dyDescent="0.2">
      <c r="A35" s="44" t="s">
        <v>315</v>
      </c>
      <c r="B35" s="57">
        <v>11</v>
      </c>
      <c r="C35" s="57">
        <v>11</v>
      </c>
      <c r="D35" s="57">
        <v>11</v>
      </c>
      <c r="E35" s="57">
        <v>11</v>
      </c>
      <c r="F35" s="57">
        <v>11</v>
      </c>
      <c r="G35" s="57">
        <v>11</v>
      </c>
      <c r="H35" s="57">
        <v>5</v>
      </c>
      <c r="I35" s="57">
        <v>11</v>
      </c>
      <c r="J35" s="57">
        <v>11</v>
      </c>
      <c r="K35" s="57">
        <v>11</v>
      </c>
      <c r="L35" s="57">
        <v>11</v>
      </c>
      <c r="M35" s="57">
        <v>11</v>
      </c>
      <c r="N35" s="57">
        <v>11</v>
      </c>
      <c r="O35" s="57">
        <v>5</v>
      </c>
      <c r="P35" s="57">
        <v>11</v>
      </c>
      <c r="Q35" s="57">
        <v>11</v>
      </c>
      <c r="R35" s="57">
        <v>11</v>
      </c>
      <c r="S35" s="57">
        <v>11</v>
      </c>
      <c r="T35" s="56">
        <v>5</v>
      </c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43">
        <f t="shared" si="3"/>
        <v>191</v>
      </c>
    </row>
    <row r="36" spans="1:43" s="31" customFormat="1" x14ac:dyDescent="0.2">
      <c r="A36" s="173" t="s">
        <v>501</v>
      </c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I36" s="75"/>
      <c r="AJ36" s="74"/>
      <c r="AK36" s="74"/>
      <c r="AL36" s="74"/>
      <c r="AM36" s="74"/>
      <c r="AN36" s="74"/>
      <c r="AO36" s="74"/>
      <c r="AP36" s="74"/>
      <c r="AQ36" s="74"/>
    </row>
    <row r="37" spans="1:43" x14ac:dyDescent="0.2">
      <c r="A37" s="32"/>
      <c r="B37" s="33">
        <v>1</v>
      </c>
      <c r="C37" s="34">
        <v>2</v>
      </c>
      <c r="D37" s="35">
        <v>3</v>
      </c>
      <c r="E37" s="34">
        <v>4</v>
      </c>
      <c r="F37" s="36">
        <v>5</v>
      </c>
      <c r="G37" s="34">
        <v>6</v>
      </c>
      <c r="H37" s="33">
        <v>7</v>
      </c>
      <c r="I37" s="34">
        <v>8</v>
      </c>
      <c r="J37" s="33">
        <v>9</v>
      </c>
      <c r="K37" s="34">
        <v>10</v>
      </c>
      <c r="L37" s="34">
        <v>11</v>
      </c>
      <c r="M37" s="36">
        <v>12</v>
      </c>
      <c r="N37" s="34">
        <v>13</v>
      </c>
      <c r="O37" s="34">
        <v>14</v>
      </c>
      <c r="P37" s="34">
        <v>15</v>
      </c>
      <c r="Q37" s="34">
        <v>16</v>
      </c>
      <c r="R37" s="58">
        <v>17</v>
      </c>
      <c r="S37" s="34">
        <v>18</v>
      </c>
      <c r="T37" s="36">
        <v>19</v>
      </c>
      <c r="U37" s="34">
        <v>20</v>
      </c>
      <c r="V37" s="34">
        <v>21</v>
      </c>
      <c r="W37" s="34">
        <v>22</v>
      </c>
      <c r="X37" s="34">
        <v>23</v>
      </c>
      <c r="Y37" s="34">
        <v>24</v>
      </c>
      <c r="Z37" s="34">
        <v>25</v>
      </c>
      <c r="AA37" s="36">
        <v>26</v>
      </c>
      <c r="AB37" s="34">
        <v>27</v>
      </c>
      <c r="AC37" s="34">
        <v>28</v>
      </c>
      <c r="AD37" s="34">
        <v>29</v>
      </c>
      <c r="AE37" s="34">
        <v>30</v>
      </c>
      <c r="AF37" s="38">
        <v>31</v>
      </c>
      <c r="AG37" s="39" t="s">
        <v>495</v>
      </c>
    </row>
    <row r="38" spans="1:43" x14ac:dyDescent="0.2">
      <c r="A38" s="40" t="s">
        <v>235</v>
      </c>
      <c r="B38" s="41">
        <v>11</v>
      </c>
      <c r="C38" s="41">
        <v>11</v>
      </c>
      <c r="D38" s="42">
        <v>5</v>
      </c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1"/>
      <c r="AD38" s="51"/>
      <c r="AE38" s="51"/>
      <c r="AF38" s="42">
        <v>6</v>
      </c>
      <c r="AG38" s="52">
        <f t="shared" ref="AG38:AG43" si="4">SUM(B38:AF38)</f>
        <v>33</v>
      </c>
    </row>
    <row r="39" spans="1:43" x14ac:dyDescent="0.2">
      <c r="A39" s="44" t="s">
        <v>237</v>
      </c>
      <c r="B39" s="55"/>
      <c r="C39" s="55"/>
      <c r="D39" s="46">
        <v>6</v>
      </c>
      <c r="E39" s="47">
        <v>11</v>
      </c>
      <c r="F39" s="47">
        <v>5</v>
      </c>
      <c r="G39" s="47">
        <v>11</v>
      </c>
      <c r="H39" s="47">
        <v>11</v>
      </c>
      <c r="I39" s="47">
        <v>11</v>
      </c>
      <c r="J39" s="47">
        <v>11</v>
      </c>
      <c r="K39" s="47">
        <v>11</v>
      </c>
      <c r="L39" s="47">
        <v>11</v>
      </c>
      <c r="M39" s="47">
        <v>5</v>
      </c>
      <c r="N39" s="47">
        <v>11</v>
      </c>
      <c r="O39" s="47">
        <v>11</v>
      </c>
      <c r="P39" s="47">
        <v>11</v>
      </c>
      <c r="Q39" s="47">
        <v>11</v>
      </c>
      <c r="R39" s="47">
        <v>11</v>
      </c>
      <c r="S39" s="47">
        <v>11</v>
      </c>
      <c r="T39" s="47">
        <v>5</v>
      </c>
      <c r="U39" s="47">
        <v>11</v>
      </c>
      <c r="V39" s="47">
        <v>11</v>
      </c>
      <c r="W39" s="47">
        <v>11</v>
      </c>
      <c r="X39" s="47">
        <v>11</v>
      </c>
      <c r="Y39" s="47">
        <v>11</v>
      </c>
      <c r="Z39" s="47">
        <v>11</v>
      </c>
      <c r="AA39" s="47">
        <v>5</v>
      </c>
      <c r="AB39" s="47">
        <v>11</v>
      </c>
      <c r="AC39" s="47">
        <v>11</v>
      </c>
      <c r="AD39" s="47">
        <v>11</v>
      </c>
      <c r="AE39" s="47">
        <v>11</v>
      </c>
      <c r="AF39" s="46">
        <v>5</v>
      </c>
      <c r="AG39" s="43">
        <f t="shared" si="4"/>
        <v>284</v>
      </c>
    </row>
    <row r="40" spans="1:43" x14ac:dyDescent="0.2">
      <c r="A40" s="40" t="s">
        <v>496</v>
      </c>
      <c r="B40" s="41">
        <v>11</v>
      </c>
      <c r="C40" s="41">
        <v>11</v>
      </c>
      <c r="D40" s="42">
        <v>6</v>
      </c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42">
        <v>5</v>
      </c>
      <c r="S40" s="41">
        <v>11</v>
      </c>
      <c r="T40" s="41">
        <v>11</v>
      </c>
      <c r="U40" s="41">
        <v>11</v>
      </c>
      <c r="V40" s="41">
        <v>11</v>
      </c>
      <c r="W40" s="41">
        <v>11</v>
      </c>
      <c r="X40" s="41">
        <v>11</v>
      </c>
      <c r="Y40" s="41">
        <v>11</v>
      </c>
      <c r="Z40" s="41">
        <v>11</v>
      </c>
      <c r="AA40" s="41">
        <v>11</v>
      </c>
      <c r="AB40" s="41">
        <v>11</v>
      </c>
      <c r="AC40" s="41">
        <v>11</v>
      </c>
      <c r="AD40" s="41">
        <v>11</v>
      </c>
      <c r="AE40" s="41">
        <v>11</v>
      </c>
      <c r="AF40" s="42">
        <v>6</v>
      </c>
      <c r="AG40" s="52">
        <f t="shared" si="4"/>
        <v>182</v>
      </c>
    </row>
    <row r="41" spans="1:43" x14ac:dyDescent="0.2">
      <c r="A41" s="44" t="s">
        <v>497</v>
      </c>
      <c r="B41" s="50"/>
      <c r="C41" s="50"/>
      <c r="D41" s="46">
        <v>5</v>
      </c>
      <c r="E41" s="47">
        <v>11</v>
      </c>
      <c r="F41" s="47">
        <v>11</v>
      </c>
      <c r="G41" s="47">
        <v>11</v>
      </c>
      <c r="H41" s="47">
        <v>11</v>
      </c>
      <c r="I41" s="47">
        <v>11</v>
      </c>
      <c r="J41" s="47">
        <v>11</v>
      </c>
      <c r="K41" s="47">
        <v>11</v>
      </c>
      <c r="L41" s="47">
        <v>11</v>
      </c>
      <c r="M41" s="47">
        <v>11</v>
      </c>
      <c r="N41" s="47">
        <v>11</v>
      </c>
      <c r="O41" s="47">
        <v>11</v>
      </c>
      <c r="P41" s="47">
        <v>11</v>
      </c>
      <c r="Q41" s="47">
        <v>11</v>
      </c>
      <c r="R41" s="46">
        <v>6</v>
      </c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46">
        <v>5</v>
      </c>
      <c r="AG41" s="43">
        <f t="shared" si="4"/>
        <v>159</v>
      </c>
    </row>
    <row r="42" spans="1:43" x14ac:dyDescent="0.2">
      <c r="A42" s="40" t="s">
        <v>258</v>
      </c>
      <c r="B42" s="41">
        <v>11</v>
      </c>
      <c r="C42" s="41">
        <v>11</v>
      </c>
      <c r="D42" s="41">
        <v>11</v>
      </c>
      <c r="E42" s="41">
        <v>11</v>
      </c>
      <c r="F42" s="41">
        <v>5</v>
      </c>
      <c r="G42" s="41">
        <v>11</v>
      </c>
      <c r="H42" s="41">
        <v>11</v>
      </c>
      <c r="I42" s="41">
        <v>11</v>
      </c>
      <c r="J42" s="41">
        <v>11</v>
      </c>
      <c r="K42" s="41">
        <v>11</v>
      </c>
      <c r="L42" s="41">
        <v>11</v>
      </c>
      <c r="M42" s="41">
        <v>5</v>
      </c>
      <c r="N42" s="41">
        <v>11</v>
      </c>
      <c r="O42" s="41">
        <v>11</v>
      </c>
      <c r="P42" s="41">
        <v>11</v>
      </c>
      <c r="Q42" s="41">
        <v>11</v>
      </c>
      <c r="R42" s="42">
        <v>5</v>
      </c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2">
        <f t="shared" si="4"/>
        <v>169</v>
      </c>
    </row>
    <row r="43" spans="1:43" x14ac:dyDescent="0.2">
      <c r="A43" s="44" t="s">
        <v>315</v>
      </c>
      <c r="B43" s="55"/>
      <c r="C43" s="55"/>
      <c r="D43" s="55"/>
      <c r="E43" s="55"/>
      <c r="F43" s="55"/>
      <c r="G43" s="55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6">
        <v>6</v>
      </c>
      <c r="S43" s="57">
        <v>11</v>
      </c>
      <c r="T43" s="57">
        <v>5</v>
      </c>
      <c r="U43" s="57">
        <v>11</v>
      </c>
      <c r="V43" s="57">
        <v>11</v>
      </c>
      <c r="W43" s="57">
        <v>11</v>
      </c>
      <c r="X43" s="57">
        <v>11</v>
      </c>
      <c r="Y43" s="57">
        <v>11</v>
      </c>
      <c r="Z43" s="57">
        <v>11</v>
      </c>
      <c r="AA43" s="57">
        <v>5</v>
      </c>
      <c r="AB43" s="57">
        <v>11</v>
      </c>
      <c r="AC43" s="57">
        <v>11</v>
      </c>
      <c r="AD43" s="57">
        <v>11</v>
      </c>
      <c r="AE43" s="57">
        <v>11</v>
      </c>
      <c r="AF43" s="57">
        <v>11</v>
      </c>
      <c r="AG43" s="43">
        <f t="shared" si="4"/>
        <v>148</v>
      </c>
    </row>
    <row r="44" spans="1:43" s="31" customFormat="1" x14ac:dyDescent="0.2">
      <c r="A44" s="173" t="s">
        <v>502</v>
      </c>
      <c r="B44" s="173"/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I44" s="75"/>
      <c r="AJ44" s="74"/>
      <c r="AK44" s="74"/>
      <c r="AL44" s="74"/>
      <c r="AM44" s="74"/>
      <c r="AN44" s="74"/>
      <c r="AO44" s="74"/>
      <c r="AP44" s="74"/>
      <c r="AQ44" s="74"/>
    </row>
    <row r="45" spans="1:43" x14ac:dyDescent="0.2">
      <c r="A45" s="32"/>
      <c r="B45" s="34">
        <v>1</v>
      </c>
      <c r="C45" s="36">
        <v>2</v>
      </c>
      <c r="D45" s="34">
        <v>3</v>
      </c>
      <c r="E45" s="34">
        <v>4</v>
      </c>
      <c r="F45" s="34">
        <v>5</v>
      </c>
      <c r="G45" s="34">
        <v>6</v>
      </c>
      <c r="H45" s="34">
        <v>7</v>
      </c>
      <c r="I45" s="34">
        <v>8</v>
      </c>
      <c r="J45" s="36">
        <v>9</v>
      </c>
      <c r="K45" s="34">
        <v>10</v>
      </c>
      <c r="L45" s="34">
        <v>11</v>
      </c>
      <c r="M45" s="34">
        <v>12</v>
      </c>
      <c r="N45" s="38">
        <v>13</v>
      </c>
      <c r="O45" s="34">
        <v>14</v>
      </c>
      <c r="P45" s="34">
        <v>15</v>
      </c>
      <c r="Q45" s="59">
        <v>16</v>
      </c>
      <c r="R45" s="60">
        <v>17</v>
      </c>
      <c r="S45" s="34">
        <v>18</v>
      </c>
      <c r="T45" s="34">
        <v>19</v>
      </c>
      <c r="U45" s="34">
        <v>20</v>
      </c>
      <c r="V45" s="34">
        <v>21</v>
      </c>
      <c r="W45" s="34">
        <v>22</v>
      </c>
      <c r="X45" s="36">
        <v>23</v>
      </c>
      <c r="Y45" s="34">
        <v>24</v>
      </c>
      <c r="Z45" s="34">
        <v>25</v>
      </c>
      <c r="AA45" s="34">
        <v>26</v>
      </c>
      <c r="AB45" s="35">
        <v>27</v>
      </c>
      <c r="AC45" s="34">
        <v>28</v>
      </c>
      <c r="AD45" s="34">
        <v>29</v>
      </c>
      <c r="AE45" s="36">
        <v>30</v>
      </c>
      <c r="AF45" s="32"/>
      <c r="AG45" s="39" t="s">
        <v>495</v>
      </c>
    </row>
    <row r="46" spans="1:43" x14ac:dyDescent="0.2">
      <c r="A46" s="40" t="s">
        <v>235</v>
      </c>
      <c r="B46" s="41">
        <v>11</v>
      </c>
      <c r="C46" s="41">
        <v>5</v>
      </c>
      <c r="D46" s="41">
        <v>11</v>
      </c>
      <c r="E46" s="41">
        <v>11</v>
      </c>
      <c r="F46" s="41">
        <v>11</v>
      </c>
      <c r="G46" s="41">
        <v>11</v>
      </c>
      <c r="H46" s="41">
        <v>11</v>
      </c>
      <c r="I46" s="41">
        <v>11</v>
      </c>
      <c r="J46" s="41">
        <v>5</v>
      </c>
      <c r="K46" s="41">
        <v>11</v>
      </c>
      <c r="L46" s="41">
        <v>11</v>
      </c>
      <c r="M46" s="41">
        <v>11</v>
      </c>
      <c r="N46" s="41">
        <v>11</v>
      </c>
      <c r="O46" s="41">
        <v>11</v>
      </c>
      <c r="P46" s="41">
        <v>11</v>
      </c>
      <c r="Q46" s="41">
        <v>5</v>
      </c>
      <c r="R46" s="41">
        <v>11</v>
      </c>
      <c r="S46" s="41">
        <v>11</v>
      </c>
      <c r="T46" s="41">
        <v>11</v>
      </c>
      <c r="U46" s="41">
        <v>11</v>
      </c>
      <c r="V46" s="41">
        <v>11</v>
      </c>
      <c r="W46" s="41">
        <v>11</v>
      </c>
      <c r="X46" s="41">
        <v>5</v>
      </c>
      <c r="Y46" s="41">
        <v>11</v>
      </c>
      <c r="Z46" s="41">
        <v>11</v>
      </c>
      <c r="AA46" s="41">
        <v>11</v>
      </c>
      <c r="AB46" s="42">
        <v>5</v>
      </c>
      <c r="AC46" s="51"/>
      <c r="AD46" s="51"/>
      <c r="AE46" s="51"/>
      <c r="AF46" s="51"/>
      <c r="AG46" s="52">
        <f t="shared" ref="AG46:AG51" si="5">SUM(B46:AF46)</f>
        <v>267</v>
      </c>
    </row>
    <row r="47" spans="1:43" x14ac:dyDescent="0.2">
      <c r="A47" s="44" t="s">
        <v>237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46">
        <v>6</v>
      </c>
      <c r="AC47" s="47">
        <v>11</v>
      </c>
      <c r="AD47" s="47">
        <v>11</v>
      </c>
      <c r="AE47" s="47">
        <v>5</v>
      </c>
      <c r="AF47" s="53"/>
      <c r="AG47" s="43">
        <f t="shared" si="5"/>
        <v>33</v>
      </c>
    </row>
    <row r="48" spans="1:43" x14ac:dyDescent="0.2">
      <c r="A48" s="40" t="s">
        <v>496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42">
        <v>5</v>
      </c>
      <c r="O48" s="41">
        <v>11</v>
      </c>
      <c r="P48" s="41">
        <v>11</v>
      </c>
      <c r="Q48" s="41">
        <v>11</v>
      </c>
      <c r="R48" s="41">
        <v>11</v>
      </c>
      <c r="S48" s="41">
        <v>11</v>
      </c>
      <c r="T48" s="41">
        <v>11</v>
      </c>
      <c r="U48" s="41">
        <v>11</v>
      </c>
      <c r="V48" s="41">
        <v>11</v>
      </c>
      <c r="W48" s="41">
        <v>11</v>
      </c>
      <c r="X48" s="41">
        <v>11</v>
      </c>
      <c r="Y48" s="41">
        <v>11</v>
      </c>
      <c r="Z48" s="41">
        <v>11</v>
      </c>
      <c r="AA48" s="41">
        <v>11</v>
      </c>
      <c r="AB48" s="42">
        <v>6</v>
      </c>
      <c r="AC48" s="50"/>
      <c r="AD48" s="50"/>
      <c r="AE48" s="50"/>
      <c r="AF48" s="51"/>
      <c r="AG48" s="52">
        <f t="shared" si="5"/>
        <v>154</v>
      </c>
    </row>
    <row r="49" spans="1:43" x14ac:dyDescent="0.2">
      <c r="A49" s="44" t="s">
        <v>497</v>
      </c>
      <c r="B49" s="47">
        <v>11</v>
      </c>
      <c r="C49" s="47">
        <v>11</v>
      </c>
      <c r="D49" s="47">
        <v>11</v>
      </c>
      <c r="E49" s="47">
        <v>11</v>
      </c>
      <c r="F49" s="47">
        <v>11</v>
      </c>
      <c r="G49" s="47">
        <v>11</v>
      </c>
      <c r="H49" s="47">
        <v>11</v>
      </c>
      <c r="I49" s="47">
        <v>11</v>
      </c>
      <c r="J49" s="47">
        <v>11</v>
      </c>
      <c r="K49" s="47">
        <v>11</v>
      </c>
      <c r="L49" s="47">
        <v>11</v>
      </c>
      <c r="M49" s="47">
        <v>11</v>
      </c>
      <c r="N49" s="46">
        <v>6</v>
      </c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46">
        <v>5</v>
      </c>
      <c r="AC49" s="47">
        <v>11</v>
      </c>
      <c r="AD49" s="47">
        <v>11</v>
      </c>
      <c r="AE49" s="47">
        <v>11</v>
      </c>
      <c r="AF49" s="53"/>
      <c r="AG49" s="43">
        <f t="shared" si="5"/>
        <v>176</v>
      </c>
    </row>
    <row r="50" spans="1:43" x14ac:dyDescent="0.2">
      <c r="A50" s="40" t="s">
        <v>258</v>
      </c>
      <c r="B50" s="50"/>
      <c r="C50" s="50"/>
      <c r="D50" s="50"/>
      <c r="E50" s="50"/>
      <c r="F50" s="50"/>
      <c r="G50" s="50"/>
      <c r="H50" s="50"/>
      <c r="I50" s="51"/>
      <c r="J50" s="51"/>
      <c r="K50" s="51"/>
      <c r="L50" s="51"/>
      <c r="M50" s="51"/>
      <c r="N50" s="42">
        <v>6</v>
      </c>
      <c r="O50" s="41">
        <v>11</v>
      </c>
      <c r="P50" s="41">
        <v>11</v>
      </c>
      <c r="Q50" s="41">
        <v>5</v>
      </c>
      <c r="R50" s="41">
        <v>11</v>
      </c>
      <c r="S50" s="41">
        <v>11</v>
      </c>
      <c r="T50" s="41">
        <v>11</v>
      </c>
      <c r="U50" s="41">
        <v>11</v>
      </c>
      <c r="V50" s="41">
        <v>11</v>
      </c>
      <c r="W50" s="41">
        <v>11</v>
      </c>
      <c r="X50" s="41">
        <v>5</v>
      </c>
      <c r="Y50" s="41">
        <v>11</v>
      </c>
      <c r="Z50" s="41">
        <v>11</v>
      </c>
      <c r="AA50" s="41">
        <v>11</v>
      </c>
      <c r="AB50" s="41">
        <v>11</v>
      </c>
      <c r="AC50" s="41">
        <v>11</v>
      </c>
      <c r="AD50" s="41">
        <v>11</v>
      </c>
      <c r="AE50" s="41">
        <v>5</v>
      </c>
      <c r="AF50" s="51"/>
      <c r="AG50" s="52">
        <f t="shared" si="5"/>
        <v>175</v>
      </c>
    </row>
    <row r="51" spans="1:43" x14ac:dyDescent="0.2">
      <c r="A51" s="44" t="s">
        <v>315</v>
      </c>
      <c r="B51" s="57">
        <v>11</v>
      </c>
      <c r="C51" s="57">
        <v>5</v>
      </c>
      <c r="D51" s="57">
        <v>11</v>
      </c>
      <c r="E51" s="57">
        <v>11</v>
      </c>
      <c r="F51" s="57">
        <v>11</v>
      </c>
      <c r="G51" s="57">
        <v>11</v>
      </c>
      <c r="H51" s="57">
        <v>11</v>
      </c>
      <c r="I51" s="57">
        <v>11</v>
      </c>
      <c r="J51" s="57">
        <v>5</v>
      </c>
      <c r="K51" s="57">
        <v>11</v>
      </c>
      <c r="L51" s="57">
        <v>11</v>
      </c>
      <c r="M51" s="57">
        <v>11</v>
      </c>
      <c r="N51" s="56">
        <v>5</v>
      </c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43">
        <f t="shared" si="5"/>
        <v>125</v>
      </c>
    </row>
    <row r="52" spans="1:43" s="31" customFormat="1" x14ac:dyDescent="0.2">
      <c r="A52" s="173" t="s">
        <v>503</v>
      </c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I52" s="75"/>
      <c r="AJ52" s="74"/>
      <c r="AK52" s="74"/>
      <c r="AL52" s="74"/>
      <c r="AM52" s="74"/>
      <c r="AN52" s="74"/>
      <c r="AO52" s="74"/>
      <c r="AP52" s="74"/>
      <c r="AQ52" s="74"/>
    </row>
    <row r="53" spans="1:43" x14ac:dyDescent="0.2">
      <c r="A53" s="32"/>
      <c r="B53" s="34">
        <v>1</v>
      </c>
      <c r="C53" s="34">
        <v>2</v>
      </c>
      <c r="D53" s="34">
        <v>3</v>
      </c>
      <c r="E53" s="34">
        <v>4</v>
      </c>
      <c r="F53" s="34">
        <v>5</v>
      </c>
      <c r="G53" s="33">
        <v>6</v>
      </c>
      <c r="H53" s="36">
        <v>7</v>
      </c>
      <c r="I53" s="34">
        <v>8</v>
      </c>
      <c r="J53" s="34">
        <v>9</v>
      </c>
      <c r="K53" s="34">
        <v>10</v>
      </c>
      <c r="L53" s="38">
        <v>11</v>
      </c>
      <c r="M53" s="34">
        <v>12</v>
      </c>
      <c r="N53" s="34">
        <v>13</v>
      </c>
      <c r="O53" s="36">
        <v>14</v>
      </c>
      <c r="P53" s="37">
        <v>15</v>
      </c>
      <c r="Q53" s="37">
        <v>15</v>
      </c>
      <c r="R53" s="37">
        <v>15</v>
      </c>
      <c r="S53" s="34">
        <v>18</v>
      </c>
      <c r="T53" s="34">
        <v>19</v>
      </c>
      <c r="U53" s="34">
        <v>20</v>
      </c>
      <c r="V53" s="36">
        <v>21</v>
      </c>
      <c r="W53" s="34">
        <v>22</v>
      </c>
      <c r="X53" s="34">
        <v>23</v>
      </c>
      <c r="Y53" s="34">
        <v>24</v>
      </c>
      <c r="Z53" s="35">
        <v>25</v>
      </c>
      <c r="AA53" s="34">
        <v>26</v>
      </c>
      <c r="AB53" s="34">
        <v>27</v>
      </c>
      <c r="AC53" s="36">
        <v>28</v>
      </c>
      <c r="AD53" s="34">
        <v>29</v>
      </c>
      <c r="AE53" s="34">
        <v>30</v>
      </c>
      <c r="AF53" s="34">
        <v>31</v>
      </c>
      <c r="AG53" s="39" t="s">
        <v>495</v>
      </c>
    </row>
    <row r="54" spans="1:43" x14ac:dyDescent="0.2">
      <c r="A54" s="40" t="s">
        <v>235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42">
        <v>6</v>
      </c>
      <c r="AA54" s="41">
        <v>11</v>
      </c>
      <c r="AB54" s="41">
        <v>11</v>
      </c>
      <c r="AC54" s="41">
        <v>5</v>
      </c>
      <c r="AD54" s="41">
        <v>11</v>
      </c>
      <c r="AE54" s="41">
        <v>11</v>
      </c>
      <c r="AF54" s="41">
        <v>11</v>
      </c>
      <c r="AG54" s="52">
        <f t="shared" ref="AG54:AG59" si="6">SUM(B54:AF54)</f>
        <v>66</v>
      </c>
    </row>
    <row r="55" spans="1:43" x14ac:dyDescent="0.2">
      <c r="A55" s="44" t="s">
        <v>237</v>
      </c>
      <c r="B55" s="47">
        <v>11</v>
      </c>
      <c r="C55" s="47">
        <v>11</v>
      </c>
      <c r="D55" s="47">
        <v>11</v>
      </c>
      <c r="E55" s="47">
        <v>11</v>
      </c>
      <c r="F55" s="47">
        <v>11</v>
      </c>
      <c r="G55" s="47">
        <v>11</v>
      </c>
      <c r="H55" s="47">
        <v>5</v>
      </c>
      <c r="I55" s="47">
        <v>11</v>
      </c>
      <c r="J55" s="47">
        <v>11</v>
      </c>
      <c r="K55" s="47">
        <v>11</v>
      </c>
      <c r="L55" s="47">
        <v>11</v>
      </c>
      <c r="M55" s="47">
        <v>11</v>
      </c>
      <c r="N55" s="47">
        <v>11</v>
      </c>
      <c r="O55" s="47">
        <v>5</v>
      </c>
      <c r="P55" s="47">
        <v>11</v>
      </c>
      <c r="Q55" s="47">
        <v>11</v>
      </c>
      <c r="R55" s="47">
        <v>11</v>
      </c>
      <c r="S55" s="47">
        <v>11</v>
      </c>
      <c r="T55" s="47">
        <v>11</v>
      </c>
      <c r="U55" s="47">
        <v>11</v>
      </c>
      <c r="V55" s="47">
        <v>5</v>
      </c>
      <c r="W55" s="47">
        <v>11</v>
      </c>
      <c r="X55" s="47">
        <v>11</v>
      </c>
      <c r="Y55" s="47">
        <v>11</v>
      </c>
      <c r="Z55" s="46">
        <v>5</v>
      </c>
      <c r="AA55" s="53"/>
      <c r="AB55" s="53"/>
      <c r="AC55" s="53"/>
      <c r="AD55" s="53"/>
      <c r="AE55" s="53"/>
      <c r="AF55" s="53"/>
      <c r="AG55" s="43">
        <f t="shared" si="6"/>
        <v>251</v>
      </c>
    </row>
    <row r="56" spans="1:43" x14ac:dyDescent="0.2">
      <c r="A56" s="40" t="s">
        <v>496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42">
        <v>5</v>
      </c>
      <c r="M56" s="41">
        <v>11</v>
      </c>
      <c r="N56" s="41">
        <v>11</v>
      </c>
      <c r="O56" s="41">
        <v>11</v>
      </c>
      <c r="P56" s="41">
        <v>11</v>
      </c>
      <c r="Q56" s="41">
        <v>11</v>
      </c>
      <c r="R56" s="41">
        <v>11</v>
      </c>
      <c r="S56" s="41">
        <v>11</v>
      </c>
      <c r="T56" s="41">
        <v>11</v>
      </c>
      <c r="U56" s="41">
        <v>11</v>
      </c>
      <c r="V56" s="41">
        <v>11</v>
      </c>
      <c r="W56" s="41">
        <v>11</v>
      </c>
      <c r="X56" s="41">
        <v>11</v>
      </c>
      <c r="Y56" s="41">
        <v>11</v>
      </c>
      <c r="Z56" s="42">
        <v>6</v>
      </c>
      <c r="AA56" s="50"/>
      <c r="AB56" s="50"/>
      <c r="AC56" s="50"/>
      <c r="AD56" s="50"/>
      <c r="AE56" s="50"/>
      <c r="AF56" s="50"/>
      <c r="AG56" s="52">
        <f t="shared" si="6"/>
        <v>154</v>
      </c>
    </row>
    <row r="57" spans="1:43" x14ac:dyDescent="0.2">
      <c r="A57" s="44" t="s">
        <v>497</v>
      </c>
      <c r="B57" s="47">
        <v>11</v>
      </c>
      <c r="C57" s="47">
        <v>11</v>
      </c>
      <c r="D57" s="47">
        <v>11</v>
      </c>
      <c r="E57" s="47">
        <v>11</v>
      </c>
      <c r="F57" s="47">
        <v>11</v>
      </c>
      <c r="G57" s="47">
        <v>11</v>
      </c>
      <c r="H57" s="47">
        <v>11</v>
      </c>
      <c r="I57" s="47">
        <v>11</v>
      </c>
      <c r="J57" s="47">
        <v>11</v>
      </c>
      <c r="K57" s="47">
        <v>11</v>
      </c>
      <c r="L57" s="46">
        <v>6</v>
      </c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46">
        <v>5</v>
      </c>
      <c r="AA57" s="47">
        <v>11</v>
      </c>
      <c r="AB57" s="47">
        <v>11</v>
      </c>
      <c r="AC57" s="47">
        <v>11</v>
      </c>
      <c r="AD57" s="47">
        <v>11</v>
      </c>
      <c r="AE57" s="47">
        <v>11</v>
      </c>
      <c r="AF57" s="47">
        <v>11</v>
      </c>
      <c r="AG57" s="43">
        <f t="shared" si="6"/>
        <v>187</v>
      </c>
    </row>
    <row r="58" spans="1:43" x14ac:dyDescent="0.2">
      <c r="A58" s="40" t="s">
        <v>258</v>
      </c>
      <c r="B58" s="41">
        <v>11</v>
      </c>
      <c r="C58" s="41">
        <v>11</v>
      </c>
      <c r="D58" s="41">
        <v>11</v>
      </c>
      <c r="E58" s="41">
        <v>11</v>
      </c>
      <c r="F58" s="41">
        <v>11</v>
      </c>
      <c r="G58" s="41">
        <v>11</v>
      </c>
      <c r="H58" s="41">
        <v>5</v>
      </c>
      <c r="I58" s="41">
        <v>11</v>
      </c>
      <c r="J58" s="41">
        <v>11</v>
      </c>
      <c r="K58" s="41">
        <v>11</v>
      </c>
      <c r="L58" s="42">
        <v>5</v>
      </c>
      <c r="M58" s="50"/>
      <c r="N58" s="50"/>
      <c r="O58" s="50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2">
        <f t="shared" si="6"/>
        <v>109</v>
      </c>
    </row>
    <row r="59" spans="1:43" x14ac:dyDescent="0.2">
      <c r="A59" s="44" t="s">
        <v>315</v>
      </c>
      <c r="B59" s="55"/>
      <c r="C59" s="55"/>
      <c r="D59" s="55"/>
      <c r="E59" s="55"/>
      <c r="F59" s="55"/>
      <c r="G59" s="55"/>
      <c r="H59" s="53"/>
      <c r="I59" s="53"/>
      <c r="J59" s="53"/>
      <c r="K59" s="53"/>
      <c r="L59" s="56">
        <v>6</v>
      </c>
      <c r="M59" s="57">
        <v>11</v>
      </c>
      <c r="N59" s="57">
        <v>11</v>
      </c>
      <c r="O59" s="57">
        <v>5</v>
      </c>
      <c r="P59" s="57">
        <v>11</v>
      </c>
      <c r="Q59" s="57">
        <v>11</v>
      </c>
      <c r="R59" s="57">
        <v>11</v>
      </c>
      <c r="S59" s="57">
        <v>11</v>
      </c>
      <c r="T59" s="57">
        <v>11</v>
      </c>
      <c r="U59" s="57">
        <v>11</v>
      </c>
      <c r="V59" s="57">
        <v>5</v>
      </c>
      <c r="W59" s="57">
        <v>11</v>
      </c>
      <c r="X59" s="57">
        <v>11</v>
      </c>
      <c r="Y59" s="57">
        <v>11</v>
      </c>
      <c r="Z59" s="57">
        <v>11</v>
      </c>
      <c r="AA59" s="57">
        <v>11</v>
      </c>
      <c r="AB59" s="57">
        <v>11</v>
      </c>
      <c r="AC59" s="57">
        <v>5</v>
      </c>
      <c r="AD59" s="57">
        <v>11</v>
      </c>
      <c r="AE59" s="57">
        <v>11</v>
      </c>
      <c r="AF59" s="57">
        <v>11</v>
      </c>
      <c r="AG59" s="43">
        <f t="shared" si="6"/>
        <v>208</v>
      </c>
    </row>
    <row r="60" spans="1:43" s="31" customFormat="1" x14ac:dyDescent="0.2">
      <c r="A60" s="173" t="s">
        <v>504</v>
      </c>
      <c r="B60" s="173"/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I60" s="75"/>
      <c r="AJ60" s="74"/>
      <c r="AK60" s="74"/>
      <c r="AL60" s="74"/>
      <c r="AM60" s="74"/>
      <c r="AN60" s="74"/>
      <c r="AO60" s="74"/>
      <c r="AP60" s="74"/>
      <c r="AQ60" s="74"/>
    </row>
    <row r="61" spans="1:43" x14ac:dyDescent="0.2">
      <c r="A61" s="32"/>
      <c r="B61" s="34">
        <v>1</v>
      </c>
      <c r="C61" s="34">
        <v>2</v>
      </c>
      <c r="D61" s="34">
        <v>3</v>
      </c>
      <c r="E61" s="36">
        <v>4</v>
      </c>
      <c r="F61" s="34">
        <v>5</v>
      </c>
      <c r="G61" s="34">
        <v>6</v>
      </c>
      <c r="H61" s="34">
        <v>7</v>
      </c>
      <c r="I61" s="34">
        <v>8</v>
      </c>
      <c r="J61" s="38">
        <v>9</v>
      </c>
      <c r="K61" s="34">
        <v>10</v>
      </c>
      <c r="L61" s="36">
        <v>11</v>
      </c>
      <c r="M61" s="34">
        <v>12</v>
      </c>
      <c r="N61" s="34">
        <v>13</v>
      </c>
      <c r="O61" s="34">
        <v>14</v>
      </c>
      <c r="P61" s="34">
        <v>15</v>
      </c>
      <c r="Q61" s="34">
        <v>16</v>
      </c>
      <c r="R61" s="34">
        <v>17</v>
      </c>
      <c r="S61" s="36">
        <v>18</v>
      </c>
      <c r="T61" s="34">
        <v>19</v>
      </c>
      <c r="U61" s="34">
        <v>20</v>
      </c>
      <c r="V61" s="34">
        <v>21</v>
      </c>
      <c r="W61" s="34">
        <v>22</v>
      </c>
      <c r="X61" s="35">
        <v>23</v>
      </c>
      <c r="Y61" s="34">
        <v>24</v>
      </c>
      <c r="Z61" s="36">
        <v>25</v>
      </c>
      <c r="AA61" s="34">
        <v>26</v>
      </c>
      <c r="AB61" s="34">
        <v>27</v>
      </c>
      <c r="AC61" s="34">
        <v>28</v>
      </c>
      <c r="AD61" s="34">
        <v>29</v>
      </c>
      <c r="AE61" s="33">
        <v>30</v>
      </c>
      <c r="AF61" s="34">
        <v>31</v>
      </c>
      <c r="AG61" s="39" t="s">
        <v>495</v>
      </c>
    </row>
    <row r="62" spans="1:43" x14ac:dyDescent="0.2">
      <c r="A62" s="40" t="s">
        <v>235</v>
      </c>
      <c r="B62" s="41">
        <v>11</v>
      </c>
      <c r="C62" s="41">
        <v>11</v>
      </c>
      <c r="D62" s="41">
        <v>11</v>
      </c>
      <c r="E62" s="41">
        <v>5</v>
      </c>
      <c r="F62" s="41">
        <v>11</v>
      </c>
      <c r="G62" s="41">
        <v>11</v>
      </c>
      <c r="H62" s="41">
        <v>11</v>
      </c>
      <c r="I62" s="41">
        <v>11</v>
      </c>
      <c r="J62" s="41">
        <v>11</v>
      </c>
      <c r="K62" s="41">
        <v>11</v>
      </c>
      <c r="L62" s="41">
        <v>5</v>
      </c>
      <c r="M62" s="41">
        <v>11</v>
      </c>
      <c r="N62" s="41">
        <v>11</v>
      </c>
      <c r="O62" s="41">
        <v>11</v>
      </c>
      <c r="P62" s="41">
        <v>11</v>
      </c>
      <c r="Q62" s="41">
        <v>11</v>
      </c>
      <c r="R62" s="41">
        <v>11</v>
      </c>
      <c r="S62" s="41">
        <v>5</v>
      </c>
      <c r="T62" s="41">
        <v>11</v>
      </c>
      <c r="U62" s="41">
        <v>11</v>
      </c>
      <c r="V62" s="41">
        <v>11</v>
      </c>
      <c r="W62" s="41">
        <v>11</v>
      </c>
      <c r="X62" s="42">
        <v>5</v>
      </c>
      <c r="Y62" s="50"/>
      <c r="Z62" s="50"/>
      <c r="AA62" s="50"/>
      <c r="AB62" s="50"/>
      <c r="AC62" s="51"/>
      <c r="AD62" s="51"/>
      <c r="AE62" s="51"/>
      <c r="AF62" s="51"/>
      <c r="AG62" s="52">
        <f t="shared" ref="AG62:AG67" si="7">SUM(B62:AF62)</f>
        <v>229</v>
      </c>
    </row>
    <row r="63" spans="1:43" x14ac:dyDescent="0.2">
      <c r="A63" s="44" t="s">
        <v>237</v>
      </c>
      <c r="B63" s="55"/>
      <c r="C63" s="55"/>
      <c r="D63" s="55"/>
      <c r="E63" s="55"/>
      <c r="F63" s="55"/>
      <c r="G63" s="55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46">
        <v>6</v>
      </c>
      <c r="Y63" s="47">
        <v>11</v>
      </c>
      <c r="Z63" s="47">
        <v>5</v>
      </c>
      <c r="AA63" s="47">
        <v>11</v>
      </c>
      <c r="AB63" s="47">
        <v>11</v>
      </c>
      <c r="AC63" s="47">
        <v>11</v>
      </c>
      <c r="AD63" s="47">
        <v>11</v>
      </c>
      <c r="AE63" s="47">
        <v>11</v>
      </c>
      <c r="AF63" s="47">
        <v>11</v>
      </c>
      <c r="AG63" s="43">
        <f t="shared" si="7"/>
        <v>88</v>
      </c>
    </row>
    <row r="64" spans="1:43" x14ac:dyDescent="0.2">
      <c r="A64" s="40" t="s">
        <v>496</v>
      </c>
      <c r="B64" s="50"/>
      <c r="C64" s="50"/>
      <c r="D64" s="50"/>
      <c r="E64" s="50"/>
      <c r="F64" s="50"/>
      <c r="G64" s="50"/>
      <c r="H64" s="50"/>
      <c r="I64" s="50"/>
      <c r="J64" s="42">
        <v>5</v>
      </c>
      <c r="K64" s="41">
        <v>11</v>
      </c>
      <c r="L64" s="41">
        <v>11</v>
      </c>
      <c r="M64" s="41">
        <v>11</v>
      </c>
      <c r="N64" s="41">
        <v>11</v>
      </c>
      <c r="O64" s="41">
        <v>11</v>
      </c>
      <c r="P64" s="41">
        <v>11</v>
      </c>
      <c r="Q64" s="41">
        <v>11</v>
      </c>
      <c r="R64" s="41">
        <v>11</v>
      </c>
      <c r="S64" s="41">
        <v>11</v>
      </c>
      <c r="T64" s="41">
        <v>11</v>
      </c>
      <c r="U64" s="41">
        <v>11</v>
      </c>
      <c r="V64" s="41">
        <v>11</v>
      </c>
      <c r="W64" s="41">
        <v>11</v>
      </c>
      <c r="X64" s="42">
        <v>6</v>
      </c>
      <c r="Y64" s="50"/>
      <c r="Z64" s="50"/>
      <c r="AA64" s="50"/>
      <c r="AB64" s="50"/>
      <c r="AC64" s="50"/>
      <c r="AD64" s="50"/>
      <c r="AE64" s="50"/>
      <c r="AF64" s="50"/>
      <c r="AG64" s="52">
        <f t="shared" si="7"/>
        <v>154</v>
      </c>
    </row>
    <row r="65" spans="1:43" x14ac:dyDescent="0.2">
      <c r="A65" s="44" t="s">
        <v>497</v>
      </c>
      <c r="B65" s="47">
        <v>11</v>
      </c>
      <c r="C65" s="47">
        <v>11</v>
      </c>
      <c r="D65" s="47">
        <v>11</v>
      </c>
      <c r="E65" s="47">
        <v>11</v>
      </c>
      <c r="F65" s="47">
        <v>11</v>
      </c>
      <c r="G65" s="47">
        <v>11</v>
      </c>
      <c r="H65" s="47">
        <v>11</v>
      </c>
      <c r="I65" s="47">
        <v>11</v>
      </c>
      <c r="J65" s="46">
        <v>6</v>
      </c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46">
        <v>5</v>
      </c>
      <c r="Y65" s="47">
        <v>11</v>
      </c>
      <c r="Z65" s="47">
        <v>11</v>
      </c>
      <c r="AA65" s="47">
        <v>11</v>
      </c>
      <c r="AB65" s="47">
        <v>11</v>
      </c>
      <c r="AC65" s="47">
        <v>11</v>
      </c>
      <c r="AD65" s="47">
        <v>11</v>
      </c>
      <c r="AE65" s="47">
        <v>11</v>
      </c>
      <c r="AF65" s="47">
        <v>11</v>
      </c>
      <c r="AG65" s="43">
        <f t="shared" si="7"/>
        <v>187</v>
      </c>
    </row>
    <row r="66" spans="1:43" x14ac:dyDescent="0.2">
      <c r="A66" s="40" t="s">
        <v>258</v>
      </c>
      <c r="B66" s="50"/>
      <c r="C66" s="50"/>
      <c r="D66" s="50"/>
      <c r="E66" s="50"/>
      <c r="F66" s="50"/>
      <c r="G66" s="50"/>
      <c r="H66" s="50"/>
      <c r="I66" s="50"/>
      <c r="J66" s="42">
        <v>6</v>
      </c>
      <c r="K66" s="41">
        <v>11</v>
      </c>
      <c r="L66" s="41">
        <v>5</v>
      </c>
      <c r="M66" s="41">
        <v>11</v>
      </c>
      <c r="N66" s="41">
        <v>11</v>
      </c>
      <c r="O66" s="41">
        <v>11</v>
      </c>
      <c r="P66" s="41">
        <v>11</v>
      </c>
      <c r="Q66" s="41">
        <v>11</v>
      </c>
      <c r="R66" s="41">
        <v>11</v>
      </c>
      <c r="S66" s="41">
        <v>5</v>
      </c>
      <c r="T66" s="41">
        <v>11</v>
      </c>
      <c r="U66" s="41">
        <v>11</v>
      </c>
      <c r="V66" s="41">
        <v>11</v>
      </c>
      <c r="W66" s="41">
        <v>11</v>
      </c>
      <c r="X66" s="41">
        <v>11</v>
      </c>
      <c r="Y66" s="41">
        <v>11</v>
      </c>
      <c r="Z66" s="41">
        <v>5</v>
      </c>
      <c r="AA66" s="41">
        <v>11</v>
      </c>
      <c r="AB66" s="41">
        <v>11</v>
      </c>
      <c r="AC66" s="41">
        <v>11</v>
      </c>
      <c r="AD66" s="41">
        <v>11</v>
      </c>
      <c r="AE66" s="41">
        <v>11</v>
      </c>
      <c r="AF66" s="41">
        <v>11</v>
      </c>
      <c r="AG66" s="52">
        <f t="shared" si="7"/>
        <v>230</v>
      </c>
    </row>
    <row r="67" spans="1:43" x14ac:dyDescent="0.2">
      <c r="A67" s="44" t="s">
        <v>315</v>
      </c>
      <c r="B67" s="57">
        <v>11</v>
      </c>
      <c r="C67" s="57">
        <v>11</v>
      </c>
      <c r="D67" s="57">
        <v>11</v>
      </c>
      <c r="E67" s="57">
        <v>5</v>
      </c>
      <c r="F67" s="57">
        <v>11</v>
      </c>
      <c r="G67" s="57">
        <v>11</v>
      </c>
      <c r="H67" s="57">
        <v>11</v>
      </c>
      <c r="I67" s="57">
        <v>11</v>
      </c>
      <c r="J67" s="56">
        <v>5</v>
      </c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43">
        <f t="shared" si="7"/>
        <v>87</v>
      </c>
    </row>
    <row r="68" spans="1:43" s="31" customFormat="1" x14ac:dyDescent="0.2">
      <c r="A68" s="173" t="s">
        <v>505</v>
      </c>
      <c r="B68" s="173"/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I68" s="75"/>
      <c r="AJ68" s="74"/>
      <c r="AK68" s="74"/>
      <c r="AL68" s="74"/>
      <c r="AM68" s="74"/>
      <c r="AN68" s="74"/>
      <c r="AO68" s="74"/>
      <c r="AP68" s="74"/>
      <c r="AQ68" s="74"/>
    </row>
    <row r="69" spans="1:43" x14ac:dyDescent="0.2">
      <c r="A69" s="32"/>
      <c r="B69" s="36">
        <v>1</v>
      </c>
      <c r="C69" s="34">
        <v>2</v>
      </c>
      <c r="D69" s="34">
        <v>3</v>
      </c>
      <c r="E69" s="34">
        <v>4</v>
      </c>
      <c r="F69" s="38">
        <v>5</v>
      </c>
      <c r="G69" s="34">
        <v>6</v>
      </c>
      <c r="H69" s="34">
        <v>7</v>
      </c>
      <c r="I69" s="36">
        <v>8</v>
      </c>
      <c r="J69" s="34">
        <v>9</v>
      </c>
      <c r="K69" s="34">
        <v>10</v>
      </c>
      <c r="L69" s="34">
        <v>11</v>
      </c>
      <c r="M69" s="34">
        <v>12</v>
      </c>
      <c r="N69" s="34">
        <v>13</v>
      </c>
      <c r="O69" s="34">
        <v>14</v>
      </c>
      <c r="P69" s="59">
        <v>15</v>
      </c>
      <c r="Q69" s="38">
        <v>16</v>
      </c>
      <c r="R69" s="34">
        <v>17</v>
      </c>
      <c r="S69" s="34">
        <v>18</v>
      </c>
      <c r="T69" s="35">
        <v>19</v>
      </c>
      <c r="U69" s="34">
        <v>20</v>
      </c>
      <c r="V69" s="34">
        <v>21</v>
      </c>
      <c r="W69" s="36">
        <v>22</v>
      </c>
      <c r="X69" s="34">
        <v>23</v>
      </c>
      <c r="Y69" s="34">
        <v>24</v>
      </c>
      <c r="Z69" s="34">
        <v>25</v>
      </c>
      <c r="AA69" s="34">
        <v>26</v>
      </c>
      <c r="AB69" s="34">
        <v>27</v>
      </c>
      <c r="AC69" s="34">
        <v>28</v>
      </c>
      <c r="AD69" s="36">
        <v>29</v>
      </c>
      <c r="AE69" s="34">
        <v>30</v>
      </c>
      <c r="AF69" s="32"/>
      <c r="AG69" s="39" t="s">
        <v>495</v>
      </c>
    </row>
    <row r="70" spans="1:43" x14ac:dyDescent="0.2">
      <c r="A70" s="40" t="s">
        <v>235</v>
      </c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42">
        <v>6</v>
      </c>
      <c r="U70" s="41">
        <v>11</v>
      </c>
      <c r="V70" s="41">
        <v>11</v>
      </c>
      <c r="W70" s="41">
        <v>5</v>
      </c>
      <c r="X70" s="41">
        <v>11</v>
      </c>
      <c r="Y70" s="41">
        <v>11</v>
      </c>
      <c r="Z70" s="41">
        <v>11</v>
      </c>
      <c r="AA70" s="41">
        <v>11</v>
      </c>
      <c r="AB70" s="41">
        <v>11</v>
      </c>
      <c r="AC70" s="41">
        <v>11</v>
      </c>
      <c r="AD70" s="41">
        <v>5</v>
      </c>
      <c r="AE70" s="41">
        <v>11</v>
      </c>
      <c r="AF70" s="51"/>
      <c r="AG70" s="52">
        <f t="shared" ref="AG70:AG75" si="8">SUM(B70:AF70)</f>
        <v>115</v>
      </c>
    </row>
    <row r="71" spans="1:43" x14ac:dyDescent="0.2">
      <c r="A71" s="44" t="s">
        <v>237</v>
      </c>
      <c r="B71" s="47">
        <v>5</v>
      </c>
      <c r="C71" s="47">
        <v>11</v>
      </c>
      <c r="D71" s="47">
        <v>11</v>
      </c>
      <c r="E71" s="47">
        <v>11</v>
      </c>
      <c r="F71" s="47">
        <v>11</v>
      </c>
      <c r="G71" s="47">
        <v>11</v>
      </c>
      <c r="H71" s="47">
        <v>11</v>
      </c>
      <c r="I71" s="47">
        <v>5</v>
      </c>
      <c r="J71" s="47">
        <v>11</v>
      </c>
      <c r="K71" s="47">
        <v>11</v>
      </c>
      <c r="L71" s="47">
        <v>11</v>
      </c>
      <c r="M71" s="47">
        <v>11</v>
      </c>
      <c r="N71" s="47">
        <v>11</v>
      </c>
      <c r="O71" s="47">
        <v>11</v>
      </c>
      <c r="P71" s="47">
        <v>5</v>
      </c>
      <c r="Q71" s="47">
        <v>11</v>
      </c>
      <c r="R71" s="47">
        <v>11</v>
      </c>
      <c r="S71" s="47">
        <v>11</v>
      </c>
      <c r="T71" s="46">
        <v>5</v>
      </c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43">
        <f t="shared" si="8"/>
        <v>185</v>
      </c>
    </row>
    <row r="72" spans="1:43" x14ac:dyDescent="0.2">
      <c r="A72" s="40" t="s">
        <v>496</v>
      </c>
      <c r="B72" s="50"/>
      <c r="C72" s="50"/>
      <c r="D72" s="50"/>
      <c r="E72" s="50"/>
      <c r="F72" s="42">
        <v>5</v>
      </c>
      <c r="G72" s="41">
        <v>11</v>
      </c>
      <c r="H72" s="41">
        <v>11</v>
      </c>
      <c r="I72" s="41">
        <v>11</v>
      </c>
      <c r="J72" s="41">
        <v>11</v>
      </c>
      <c r="K72" s="41">
        <v>11</v>
      </c>
      <c r="L72" s="41">
        <v>11</v>
      </c>
      <c r="M72" s="41">
        <v>11</v>
      </c>
      <c r="N72" s="41">
        <v>11</v>
      </c>
      <c r="O72" s="41">
        <v>11</v>
      </c>
      <c r="P72" s="41">
        <v>11</v>
      </c>
      <c r="Q72" s="41">
        <v>11</v>
      </c>
      <c r="R72" s="41">
        <v>11</v>
      </c>
      <c r="S72" s="41">
        <v>11</v>
      </c>
      <c r="T72" s="42">
        <v>6</v>
      </c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1"/>
      <c r="AG72" s="52">
        <f t="shared" si="8"/>
        <v>154</v>
      </c>
    </row>
    <row r="73" spans="1:43" x14ac:dyDescent="0.2">
      <c r="A73" s="44" t="s">
        <v>497</v>
      </c>
      <c r="B73" s="47">
        <v>11</v>
      </c>
      <c r="C73" s="47">
        <v>11</v>
      </c>
      <c r="D73" s="47">
        <v>11</v>
      </c>
      <c r="E73" s="47">
        <v>11</v>
      </c>
      <c r="F73" s="46">
        <v>6</v>
      </c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46">
        <v>5</v>
      </c>
      <c r="U73" s="47">
        <v>11</v>
      </c>
      <c r="V73" s="47">
        <v>11</v>
      </c>
      <c r="W73" s="47">
        <v>11</v>
      </c>
      <c r="X73" s="47">
        <v>11</v>
      </c>
      <c r="Y73" s="47">
        <v>11</v>
      </c>
      <c r="Z73" s="47">
        <v>11</v>
      </c>
      <c r="AA73" s="47">
        <v>11</v>
      </c>
      <c r="AB73" s="47">
        <v>11</v>
      </c>
      <c r="AC73" s="47">
        <v>11</v>
      </c>
      <c r="AD73" s="47">
        <v>11</v>
      </c>
      <c r="AE73" s="47">
        <v>11</v>
      </c>
      <c r="AF73" s="53"/>
      <c r="AG73" s="43">
        <f t="shared" si="8"/>
        <v>176</v>
      </c>
    </row>
    <row r="74" spans="1:43" x14ac:dyDescent="0.2">
      <c r="A74" s="40" t="s">
        <v>258</v>
      </c>
      <c r="B74" s="41">
        <v>5</v>
      </c>
      <c r="C74" s="41">
        <v>11</v>
      </c>
      <c r="D74" s="41">
        <v>11</v>
      </c>
      <c r="E74" s="41">
        <v>11</v>
      </c>
      <c r="F74" s="42">
        <v>5</v>
      </c>
      <c r="G74" s="50"/>
      <c r="H74" s="50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2">
        <f t="shared" si="8"/>
        <v>43</v>
      </c>
    </row>
    <row r="75" spans="1:43" x14ac:dyDescent="0.2">
      <c r="A75" s="44" t="s">
        <v>315</v>
      </c>
      <c r="B75" s="55"/>
      <c r="C75" s="55"/>
      <c r="D75" s="55"/>
      <c r="E75" s="55"/>
      <c r="F75" s="56">
        <v>6</v>
      </c>
      <c r="G75" s="47">
        <v>11</v>
      </c>
      <c r="H75" s="47">
        <v>11</v>
      </c>
      <c r="I75" s="47">
        <v>5</v>
      </c>
      <c r="J75" s="47">
        <v>11</v>
      </c>
      <c r="K75" s="47">
        <v>11</v>
      </c>
      <c r="L75" s="47">
        <v>11</v>
      </c>
      <c r="M75" s="47">
        <v>11</v>
      </c>
      <c r="N75" s="47">
        <v>11</v>
      </c>
      <c r="O75" s="47">
        <v>11</v>
      </c>
      <c r="P75" s="47">
        <v>5</v>
      </c>
      <c r="Q75" s="47">
        <v>11</v>
      </c>
      <c r="R75" s="47">
        <v>11</v>
      </c>
      <c r="S75" s="47">
        <v>11</v>
      </c>
      <c r="T75" s="47">
        <v>11</v>
      </c>
      <c r="U75" s="47">
        <v>11</v>
      </c>
      <c r="V75" s="47">
        <v>11</v>
      </c>
      <c r="W75" s="47">
        <v>5</v>
      </c>
      <c r="X75" s="47">
        <v>11</v>
      </c>
      <c r="Y75" s="47">
        <v>11</v>
      </c>
      <c r="Z75" s="47">
        <v>11</v>
      </c>
      <c r="AA75" s="47">
        <v>11</v>
      </c>
      <c r="AB75" s="47">
        <v>11</v>
      </c>
      <c r="AC75" s="47">
        <v>11</v>
      </c>
      <c r="AD75" s="47">
        <v>5</v>
      </c>
      <c r="AE75" s="47">
        <v>11</v>
      </c>
      <c r="AF75" s="53"/>
      <c r="AG75" s="43">
        <f t="shared" si="8"/>
        <v>257</v>
      </c>
    </row>
    <row r="76" spans="1:43" s="31" customFormat="1" x14ac:dyDescent="0.2">
      <c r="A76" s="173" t="s">
        <v>506</v>
      </c>
      <c r="B76" s="173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73"/>
      <c r="AF76" s="173"/>
      <c r="AG76" s="173"/>
      <c r="AI76" s="75"/>
      <c r="AJ76" s="74"/>
      <c r="AK76" s="74"/>
      <c r="AL76" s="74"/>
      <c r="AM76" s="74"/>
      <c r="AN76" s="74"/>
      <c r="AO76" s="74"/>
      <c r="AP76" s="74"/>
      <c r="AQ76" s="74"/>
    </row>
    <row r="77" spans="1:43" x14ac:dyDescent="0.2">
      <c r="A77" s="32"/>
      <c r="B77" s="34">
        <v>1</v>
      </c>
      <c r="C77" s="34">
        <v>2</v>
      </c>
      <c r="D77" s="38">
        <v>3</v>
      </c>
      <c r="E77" s="34">
        <v>4</v>
      </c>
      <c r="F77" s="34">
        <v>5</v>
      </c>
      <c r="G77" s="36">
        <v>6</v>
      </c>
      <c r="H77" s="34">
        <v>7</v>
      </c>
      <c r="I77" s="34">
        <v>8</v>
      </c>
      <c r="J77" s="34">
        <v>9</v>
      </c>
      <c r="K77" s="34">
        <v>10</v>
      </c>
      <c r="L77" s="34">
        <v>11</v>
      </c>
      <c r="M77" s="34">
        <v>12</v>
      </c>
      <c r="N77" s="36">
        <v>13</v>
      </c>
      <c r="O77" s="34">
        <v>14</v>
      </c>
      <c r="P77" s="34">
        <v>15</v>
      </c>
      <c r="Q77" s="34">
        <v>16</v>
      </c>
      <c r="R77" s="61">
        <v>17</v>
      </c>
      <c r="S77" s="34">
        <v>18</v>
      </c>
      <c r="T77" s="34">
        <v>19</v>
      </c>
      <c r="U77" s="36">
        <v>20</v>
      </c>
      <c r="V77" s="34">
        <v>21</v>
      </c>
      <c r="W77" s="34">
        <v>22</v>
      </c>
      <c r="X77" s="34">
        <v>23</v>
      </c>
      <c r="Y77" s="34">
        <v>24</v>
      </c>
      <c r="Z77" s="33">
        <v>25</v>
      </c>
      <c r="AA77" s="34">
        <v>26</v>
      </c>
      <c r="AB77" s="36">
        <v>27</v>
      </c>
      <c r="AC77" s="34">
        <v>28</v>
      </c>
      <c r="AD77" s="34">
        <v>29</v>
      </c>
      <c r="AE77" s="34">
        <v>30</v>
      </c>
      <c r="AF77" s="38">
        <v>31</v>
      </c>
      <c r="AG77" s="39" t="s">
        <v>495</v>
      </c>
    </row>
    <row r="78" spans="1:43" x14ac:dyDescent="0.2">
      <c r="A78" s="40" t="s">
        <v>235</v>
      </c>
      <c r="B78" s="41">
        <v>11</v>
      </c>
      <c r="C78" s="41">
        <v>11</v>
      </c>
      <c r="D78" s="41">
        <v>5</v>
      </c>
      <c r="E78" s="41">
        <v>11</v>
      </c>
      <c r="F78" s="41">
        <v>11</v>
      </c>
      <c r="G78" s="41">
        <v>11</v>
      </c>
      <c r="H78" s="41">
        <v>11</v>
      </c>
      <c r="I78" s="41">
        <v>11</v>
      </c>
      <c r="J78" s="41">
        <v>11</v>
      </c>
      <c r="K78" s="41">
        <v>5</v>
      </c>
      <c r="L78" s="41">
        <v>11</v>
      </c>
      <c r="M78" s="41">
        <v>11</v>
      </c>
      <c r="N78" s="41">
        <v>11</v>
      </c>
      <c r="O78" s="41">
        <v>11</v>
      </c>
      <c r="P78" s="41">
        <v>11</v>
      </c>
      <c r="Q78" s="41">
        <v>11</v>
      </c>
      <c r="R78" s="42">
        <v>5</v>
      </c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1"/>
      <c r="AD78" s="51"/>
      <c r="AE78" s="51"/>
      <c r="AF78" s="51"/>
      <c r="AG78" s="52">
        <f t="shared" ref="AG78:AG83" si="9">SUM(B78:AF78)</f>
        <v>169</v>
      </c>
    </row>
    <row r="79" spans="1:43" x14ac:dyDescent="0.2">
      <c r="A79" s="44" t="s">
        <v>237</v>
      </c>
      <c r="B79" s="55"/>
      <c r="C79" s="55"/>
      <c r="D79" s="55"/>
      <c r="E79" s="55"/>
      <c r="F79" s="55"/>
      <c r="G79" s="55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46">
        <v>6</v>
      </c>
      <c r="S79" s="47">
        <v>11</v>
      </c>
      <c r="T79" s="47">
        <v>11</v>
      </c>
      <c r="U79" s="47">
        <v>11</v>
      </c>
      <c r="V79" s="47">
        <v>5</v>
      </c>
      <c r="W79" s="47">
        <v>11</v>
      </c>
      <c r="X79" s="47">
        <v>11</v>
      </c>
      <c r="Y79" s="47">
        <v>11</v>
      </c>
      <c r="Z79" s="47">
        <v>11</v>
      </c>
      <c r="AA79" s="47">
        <v>11</v>
      </c>
      <c r="AB79" s="47">
        <v>11</v>
      </c>
      <c r="AC79" s="47">
        <v>5</v>
      </c>
      <c r="AD79" s="47">
        <v>11</v>
      </c>
      <c r="AE79" s="47">
        <v>11</v>
      </c>
      <c r="AF79" s="47">
        <v>11</v>
      </c>
      <c r="AG79" s="43">
        <f t="shared" si="9"/>
        <v>148</v>
      </c>
    </row>
    <row r="80" spans="1:43" x14ac:dyDescent="0.2">
      <c r="A80" s="40" t="s">
        <v>496</v>
      </c>
      <c r="B80" s="50"/>
      <c r="C80" s="50"/>
      <c r="D80" s="42">
        <v>5</v>
      </c>
      <c r="E80" s="41">
        <v>11</v>
      </c>
      <c r="F80" s="41">
        <v>11</v>
      </c>
      <c r="G80" s="41">
        <v>11</v>
      </c>
      <c r="H80" s="41">
        <v>11</v>
      </c>
      <c r="I80" s="41">
        <v>11</v>
      </c>
      <c r="J80" s="41">
        <v>11</v>
      </c>
      <c r="K80" s="41">
        <v>11</v>
      </c>
      <c r="L80" s="41">
        <v>11</v>
      </c>
      <c r="M80" s="41">
        <v>11</v>
      </c>
      <c r="N80" s="41">
        <v>11</v>
      </c>
      <c r="O80" s="41">
        <v>11</v>
      </c>
      <c r="P80" s="41">
        <v>11</v>
      </c>
      <c r="Q80" s="41">
        <v>11</v>
      </c>
      <c r="R80" s="42">
        <v>6</v>
      </c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42">
        <v>5</v>
      </c>
      <c r="AG80" s="52">
        <f t="shared" si="9"/>
        <v>159</v>
      </c>
    </row>
    <row r="81" spans="1:43" x14ac:dyDescent="0.2">
      <c r="A81" s="44" t="s">
        <v>497</v>
      </c>
      <c r="B81" s="47">
        <v>11</v>
      </c>
      <c r="C81" s="47">
        <v>11</v>
      </c>
      <c r="D81" s="46">
        <v>6</v>
      </c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46">
        <v>5</v>
      </c>
      <c r="S81" s="47">
        <v>11</v>
      </c>
      <c r="T81" s="47">
        <v>11</v>
      </c>
      <c r="U81" s="47">
        <v>11</v>
      </c>
      <c r="V81" s="47">
        <v>11</v>
      </c>
      <c r="W81" s="47">
        <v>11</v>
      </c>
      <c r="X81" s="47">
        <v>11</v>
      </c>
      <c r="Y81" s="47">
        <v>11</v>
      </c>
      <c r="Z81" s="47">
        <v>11</v>
      </c>
      <c r="AA81" s="47">
        <v>11</v>
      </c>
      <c r="AB81" s="47">
        <v>11</v>
      </c>
      <c r="AC81" s="47">
        <v>11</v>
      </c>
      <c r="AD81" s="47">
        <v>11</v>
      </c>
      <c r="AE81" s="47">
        <v>11</v>
      </c>
      <c r="AF81" s="46">
        <v>6</v>
      </c>
      <c r="AG81" s="43">
        <f t="shared" si="9"/>
        <v>182</v>
      </c>
    </row>
    <row r="82" spans="1:43" x14ac:dyDescent="0.2">
      <c r="A82" s="40" t="s">
        <v>258</v>
      </c>
      <c r="B82" s="50"/>
      <c r="C82" s="50"/>
      <c r="D82" s="42">
        <v>6</v>
      </c>
      <c r="E82" s="41">
        <v>11</v>
      </c>
      <c r="F82" s="41">
        <v>11</v>
      </c>
      <c r="G82" s="41">
        <v>5</v>
      </c>
      <c r="H82" s="41">
        <v>11</v>
      </c>
      <c r="I82" s="41">
        <v>11</v>
      </c>
      <c r="J82" s="41">
        <v>11</v>
      </c>
      <c r="K82" s="41">
        <v>11</v>
      </c>
      <c r="L82" s="41">
        <v>11</v>
      </c>
      <c r="M82" s="41">
        <v>11</v>
      </c>
      <c r="N82" s="41">
        <v>5</v>
      </c>
      <c r="O82" s="41">
        <v>11</v>
      </c>
      <c r="P82" s="41">
        <v>11</v>
      </c>
      <c r="Q82" s="41">
        <v>11</v>
      </c>
      <c r="R82" s="41">
        <v>11</v>
      </c>
      <c r="S82" s="41">
        <v>11</v>
      </c>
      <c r="T82" s="41">
        <v>11</v>
      </c>
      <c r="U82" s="41">
        <v>5</v>
      </c>
      <c r="V82" s="41">
        <v>11</v>
      </c>
      <c r="W82" s="41">
        <v>11</v>
      </c>
      <c r="X82" s="41">
        <v>11</v>
      </c>
      <c r="Y82" s="41">
        <v>11</v>
      </c>
      <c r="Z82" s="41">
        <v>11</v>
      </c>
      <c r="AA82" s="41">
        <v>11</v>
      </c>
      <c r="AB82" s="41">
        <v>5</v>
      </c>
      <c r="AC82" s="41">
        <v>11</v>
      </c>
      <c r="AD82" s="41">
        <v>11</v>
      </c>
      <c r="AE82" s="41">
        <v>11</v>
      </c>
      <c r="AF82" s="42">
        <v>5</v>
      </c>
      <c r="AG82" s="52">
        <f t="shared" si="9"/>
        <v>284</v>
      </c>
    </row>
    <row r="83" spans="1:43" x14ac:dyDescent="0.2">
      <c r="A83" s="44" t="s">
        <v>315</v>
      </c>
      <c r="B83" s="47">
        <v>11</v>
      </c>
      <c r="C83" s="47">
        <v>11</v>
      </c>
      <c r="D83" s="56">
        <v>5</v>
      </c>
      <c r="E83" s="55"/>
      <c r="F83" s="55"/>
      <c r="G83" s="55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6">
        <v>6</v>
      </c>
      <c r="AG83" s="43">
        <f t="shared" si="9"/>
        <v>33</v>
      </c>
    </row>
    <row r="84" spans="1:43" s="31" customFormat="1" x14ac:dyDescent="0.2">
      <c r="A84" s="173" t="s">
        <v>507</v>
      </c>
      <c r="B84" s="173"/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I84" s="75"/>
      <c r="AJ84" s="74"/>
      <c r="AK84" s="74"/>
      <c r="AL84" s="74"/>
      <c r="AM84" s="74"/>
      <c r="AN84" s="74"/>
      <c r="AO84" s="74"/>
      <c r="AP84" s="74"/>
      <c r="AQ84" s="74"/>
    </row>
    <row r="85" spans="1:43" x14ac:dyDescent="0.2">
      <c r="A85" s="32"/>
      <c r="B85" s="38">
        <v>1</v>
      </c>
      <c r="C85" s="34">
        <v>2</v>
      </c>
      <c r="D85" s="36">
        <v>3</v>
      </c>
      <c r="E85" s="34">
        <v>4</v>
      </c>
      <c r="F85" s="34">
        <v>5</v>
      </c>
      <c r="G85" s="34">
        <v>6</v>
      </c>
      <c r="H85" s="34">
        <v>7</v>
      </c>
      <c r="I85" s="34">
        <v>8</v>
      </c>
      <c r="J85" s="34">
        <v>9</v>
      </c>
      <c r="K85" s="36">
        <v>10</v>
      </c>
      <c r="L85" s="34">
        <v>11</v>
      </c>
      <c r="M85" s="34">
        <v>12</v>
      </c>
      <c r="N85" s="34">
        <v>13</v>
      </c>
      <c r="O85" s="34">
        <v>14</v>
      </c>
      <c r="P85" s="35">
        <v>15</v>
      </c>
      <c r="Q85" s="34">
        <v>16</v>
      </c>
      <c r="R85" s="62">
        <v>17</v>
      </c>
      <c r="S85" s="34">
        <v>18</v>
      </c>
      <c r="T85" s="34">
        <v>19</v>
      </c>
      <c r="U85" s="34">
        <v>20</v>
      </c>
      <c r="V85" s="34">
        <v>21</v>
      </c>
      <c r="W85" s="34">
        <v>22</v>
      </c>
      <c r="X85" s="34">
        <v>23</v>
      </c>
      <c r="Y85" s="36">
        <v>24</v>
      </c>
      <c r="Z85" s="34">
        <v>25</v>
      </c>
      <c r="AA85" s="34">
        <v>26</v>
      </c>
      <c r="AB85" s="34">
        <v>27</v>
      </c>
      <c r="AC85" s="34">
        <v>28</v>
      </c>
      <c r="AD85" s="38">
        <v>29</v>
      </c>
      <c r="AE85" s="34">
        <v>30</v>
      </c>
      <c r="AF85" s="32"/>
      <c r="AG85" s="39" t="s">
        <v>495</v>
      </c>
    </row>
    <row r="86" spans="1:43" x14ac:dyDescent="0.2">
      <c r="A86" s="40" t="s">
        <v>235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42">
        <v>6</v>
      </c>
      <c r="Q86" s="41">
        <v>11</v>
      </c>
      <c r="R86" s="41">
        <v>5</v>
      </c>
      <c r="S86" s="41">
        <v>11</v>
      </c>
      <c r="T86" s="41">
        <v>11</v>
      </c>
      <c r="U86" s="41">
        <v>11</v>
      </c>
      <c r="V86" s="41">
        <v>11</v>
      </c>
      <c r="W86" s="41">
        <v>11</v>
      </c>
      <c r="X86" s="41">
        <v>11</v>
      </c>
      <c r="Y86" s="41">
        <v>5</v>
      </c>
      <c r="Z86" s="41">
        <v>11</v>
      </c>
      <c r="AA86" s="41">
        <v>11</v>
      </c>
      <c r="AB86" s="41">
        <v>11</v>
      </c>
      <c r="AC86" s="41">
        <v>11</v>
      </c>
      <c r="AD86" s="41">
        <v>11</v>
      </c>
      <c r="AE86" s="41">
        <v>11</v>
      </c>
      <c r="AF86" s="51"/>
      <c r="AG86" s="52">
        <f t="shared" ref="AG86:AG91" si="10">SUM(B86:AF86)</f>
        <v>159</v>
      </c>
    </row>
    <row r="87" spans="1:43" x14ac:dyDescent="0.2">
      <c r="A87" s="44" t="s">
        <v>237</v>
      </c>
      <c r="B87" s="47">
        <v>11</v>
      </c>
      <c r="C87" s="47">
        <v>11</v>
      </c>
      <c r="D87" s="47">
        <v>11</v>
      </c>
      <c r="E87" s="47">
        <v>5</v>
      </c>
      <c r="F87" s="47">
        <v>11</v>
      </c>
      <c r="G87" s="47">
        <v>11</v>
      </c>
      <c r="H87" s="47">
        <v>11</v>
      </c>
      <c r="I87" s="47">
        <v>11</v>
      </c>
      <c r="J87" s="47">
        <v>11</v>
      </c>
      <c r="K87" s="47">
        <v>11</v>
      </c>
      <c r="L87" s="47">
        <v>5</v>
      </c>
      <c r="M87" s="47">
        <v>11</v>
      </c>
      <c r="N87" s="47">
        <v>11</v>
      </c>
      <c r="O87" s="47">
        <v>11</v>
      </c>
      <c r="P87" s="46">
        <v>5</v>
      </c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43">
        <f t="shared" si="10"/>
        <v>147</v>
      </c>
    </row>
    <row r="88" spans="1:43" x14ac:dyDescent="0.2">
      <c r="A88" s="40" t="s">
        <v>496</v>
      </c>
      <c r="B88" s="41">
        <v>11</v>
      </c>
      <c r="C88" s="41">
        <v>11</v>
      </c>
      <c r="D88" s="41">
        <v>11</v>
      </c>
      <c r="E88" s="41">
        <v>11</v>
      </c>
      <c r="F88" s="41">
        <v>11</v>
      </c>
      <c r="G88" s="41">
        <v>11</v>
      </c>
      <c r="H88" s="41">
        <v>11</v>
      </c>
      <c r="I88" s="41">
        <v>11</v>
      </c>
      <c r="J88" s="41">
        <v>11</v>
      </c>
      <c r="K88" s="41">
        <v>11</v>
      </c>
      <c r="L88" s="41">
        <v>11</v>
      </c>
      <c r="M88" s="41">
        <v>11</v>
      </c>
      <c r="N88" s="41">
        <v>11</v>
      </c>
      <c r="O88" s="41">
        <v>11</v>
      </c>
      <c r="P88" s="42">
        <v>6</v>
      </c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42">
        <v>5</v>
      </c>
      <c r="AE88" s="41">
        <v>11</v>
      </c>
      <c r="AF88" s="51"/>
      <c r="AG88" s="52">
        <f t="shared" si="10"/>
        <v>176</v>
      </c>
    </row>
    <row r="89" spans="1:43" x14ac:dyDescent="0.2">
      <c r="A89" s="44" t="s">
        <v>497</v>
      </c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46">
        <v>5</v>
      </c>
      <c r="Q89" s="47">
        <v>11</v>
      </c>
      <c r="R89" s="47">
        <v>11</v>
      </c>
      <c r="S89" s="47">
        <v>11</v>
      </c>
      <c r="T89" s="47">
        <v>11</v>
      </c>
      <c r="U89" s="47">
        <v>11</v>
      </c>
      <c r="V89" s="47">
        <v>11</v>
      </c>
      <c r="W89" s="47">
        <v>11</v>
      </c>
      <c r="X89" s="47">
        <v>11</v>
      </c>
      <c r="Y89" s="47">
        <v>11</v>
      </c>
      <c r="Z89" s="47">
        <v>11</v>
      </c>
      <c r="AA89" s="47">
        <v>11</v>
      </c>
      <c r="AB89" s="47">
        <v>11</v>
      </c>
      <c r="AC89" s="47">
        <v>11</v>
      </c>
      <c r="AD89" s="46">
        <v>6</v>
      </c>
      <c r="AE89" s="50"/>
      <c r="AF89" s="53"/>
      <c r="AG89" s="43">
        <f t="shared" si="10"/>
        <v>154</v>
      </c>
    </row>
    <row r="90" spans="1:43" x14ac:dyDescent="0.2">
      <c r="A90" s="40" t="s">
        <v>258</v>
      </c>
      <c r="B90" s="50"/>
      <c r="C90" s="50"/>
      <c r="D90" s="50"/>
      <c r="E90" s="50"/>
      <c r="F90" s="50"/>
      <c r="G90" s="50"/>
      <c r="H90" s="50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42">
        <v>6</v>
      </c>
      <c r="AE90" s="41">
        <v>11</v>
      </c>
      <c r="AF90" s="51"/>
      <c r="AG90" s="52">
        <f t="shared" si="10"/>
        <v>17</v>
      </c>
    </row>
    <row r="91" spans="1:43" x14ac:dyDescent="0.2">
      <c r="A91" s="44" t="s">
        <v>315</v>
      </c>
      <c r="B91" s="47">
        <v>11</v>
      </c>
      <c r="C91" s="47">
        <v>11</v>
      </c>
      <c r="D91" s="47">
        <v>5</v>
      </c>
      <c r="E91" s="47">
        <v>11</v>
      </c>
      <c r="F91" s="47">
        <v>11</v>
      </c>
      <c r="G91" s="47">
        <v>11</v>
      </c>
      <c r="H91" s="47">
        <v>11</v>
      </c>
      <c r="I91" s="47">
        <v>11</v>
      </c>
      <c r="J91" s="47">
        <v>11</v>
      </c>
      <c r="K91" s="47">
        <v>5</v>
      </c>
      <c r="L91" s="47">
        <v>11</v>
      </c>
      <c r="M91" s="47">
        <v>11</v>
      </c>
      <c r="N91" s="47">
        <v>11</v>
      </c>
      <c r="O91" s="47">
        <v>11</v>
      </c>
      <c r="P91" s="47">
        <v>11</v>
      </c>
      <c r="Q91" s="47">
        <v>11</v>
      </c>
      <c r="R91" s="47">
        <v>5</v>
      </c>
      <c r="S91" s="47">
        <v>11</v>
      </c>
      <c r="T91" s="47">
        <v>11</v>
      </c>
      <c r="U91" s="47">
        <v>11</v>
      </c>
      <c r="V91" s="47">
        <v>11</v>
      </c>
      <c r="W91" s="47">
        <v>11</v>
      </c>
      <c r="X91" s="47">
        <v>11</v>
      </c>
      <c r="Y91" s="47">
        <v>5</v>
      </c>
      <c r="Z91" s="47">
        <v>11</v>
      </c>
      <c r="AA91" s="47">
        <v>11</v>
      </c>
      <c r="AB91" s="47">
        <v>11</v>
      </c>
      <c r="AC91" s="47">
        <v>11</v>
      </c>
      <c r="AD91" s="56">
        <v>5</v>
      </c>
      <c r="AE91" s="55"/>
      <c r="AF91" s="63"/>
      <c r="AG91" s="43">
        <f t="shared" si="10"/>
        <v>289</v>
      </c>
    </row>
    <row r="92" spans="1:43" s="31" customFormat="1" x14ac:dyDescent="0.2">
      <c r="A92" s="173" t="s">
        <v>508</v>
      </c>
      <c r="B92" s="173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  <c r="AG92" s="173"/>
      <c r="AI92" s="75"/>
      <c r="AJ92" s="74"/>
      <c r="AK92" s="74"/>
      <c r="AL92" s="74"/>
      <c r="AM92" s="74"/>
      <c r="AN92" s="74"/>
      <c r="AO92" s="74"/>
      <c r="AP92" s="74"/>
      <c r="AQ92" s="74"/>
    </row>
    <row r="93" spans="1:43" x14ac:dyDescent="0.2">
      <c r="A93" s="32"/>
      <c r="B93" s="59">
        <v>1</v>
      </c>
      <c r="C93" s="34">
        <v>2</v>
      </c>
      <c r="D93" s="34">
        <v>3</v>
      </c>
      <c r="E93" s="34">
        <v>4</v>
      </c>
      <c r="F93" s="34">
        <v>5</v>
      </c>
      <c r="G93" s="34">
        <v>6</v>
      </c>
      <c r="H93" s="34">
        <v>7</v>
      </c>
      <c r="I93" s="36">
        <v>8</v>
      </c>
      <c r="J93" s="34">
        <v>9</v>
      </c>
      <c r="K93" s="34">
        <v>10</v>
      </c>
      <c r="L93" s="34">
        <v>11</v>
      </c>
      <c r="M93" s="34">
        <v>12</v>
      </c>
      <c r="N93" s="35">
        <v>13</v>
      </c>
      <c r="O93" s="34">
        <v>14</v>
      </c>
      <c r="P93" s="64">
        <v>15</v>
      </c>
      <c r="Q93" s="65">
        <v>16</v>
      </c>
      <c r="R93" s="66">
        <v>17</v>
      </c>
      <c r="S93" s="34">
        <v>18</v>
      </c>
      <c r="T93" s="34">
        <v>19</v>
      </c>
      <c r="U93" s="34">
        <v>20</v>
      </c>
      <c r="V93" s="34">
        <v>21</v>
      </c>
      <c r="W93" s="36">
        <v>22</v>
      </c>
      <c r="X93" s="34">
        <v>23</v>
      </c>
      <c r="Y93" s="34">
        <v>24</v>
      </c>
      <c r="Z93" s="34">
        <v>25</v>
      </c>
      <c r="AA93" s="34">
        <v>26</v>
      </c>
      <c r="AB93" s="38">
        <v>27</v>
      </c>
      <c r="AC93" s="34">
        <v>28</v>
      </c>
      <c r="AD93" s="36">
        <v>29</v>
      </c>
      <c r="AE93" s="34">
        <v>30</v>
      </c>
      <c r="AF93" s="34">
        <v>31</v>
      </c>
      <c r="AG93" s="39" t="s">
        <v>495</v>
      </c>
    </row>
    <row r="94" spans="1:43" x14ac:dyDescent="0.2">
      <c r="A94" s="40" t="s">
        <v>235</v>
      </c>
      <c r="B94" s="41">
        <v>5</v>
      </c>
      <c r="C94" s="41">
        <v>11</v>
      </c>
      <c r="D94" s="41">
        <v>11</v>
      </c>
      <c r="E94" s="41">
        <v>11</v>
      </c>
      <c r="F94" s="41">
        <v>11</v>
      </c>
      <c r="G94" s="41">
        <v>11</v>
      </c>
      <c r="H94" s="41">
        <v>11</v>
      </c>
      <c r="I94" s="41">
        <v>5</v>
      </c>
      <c r="J94" s="41">
        <v>11</v>
      </c>
      <c r="K94" s="41">
        <v>11</v>
      </c>
      <c r="L94" s="41">
        <v>11</v>
      </c>
      <c r="M94" s="41">
        <v>11</v>
      </c>
      <c r="N94" s="42">
        <v>5</v>
      </c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1"/>
      <c r="AD94" s="51"/>
      <c r="AE94" s="51"/>
      <c r="AF94" s="51"/>
      <c r="AG94" s="52">
        <f t="shared" ref="AG94:AG99" si="11">SUM(B94:AF94)</f>
        <v>125</v>
      </c>
    </row>
    <row r="95" spans="1:43" x14ac:dyDescent="0.2">
      <c r="A95" s="44" t="s">
        <v>237</v>
      </c>
      <c r="B95" s="55"/>
      <c r="C95" s="55"/>
      <c r="D95" s="55"/>
      <c r="E95" s="55"/>
      <c r="F95" s="55"/>
      <c r="G95" s="55"/>
      <c r="H95" s="53"/>
      <c r="I95" s="53"/>
      <c r="J95" s="53"/>
      <c r="K95" s="53"/>
      <c r="L95" s="53"/>
      <c r="M95" s="53"/>
      <c r="N95" s="46">
        <v>6</v>
      </c>
      <c r="O95" s="47">
        <v>11</v>
      </c>
      <c r="P95" s="47">
        <v>5</v>
      </c>
      <c r="Q95" s="47">
        <v>11</v>
      </c>
      <c r="R95" s="47">
        <v>11</v>
      </c>
      <c r="S95" s="47">
        <v>11</v>
      </c>
      <c r="T95" s="47">
        <v>11</v>
      </c>
      <c r="U95" s="47">
        <v>11</v>
      </c>
      <c r="V95" s="47">
        <v>11</v>
      </c>
      <c r="W95" s="47">
        <v>5</v>
      </c>
      <c r="X95" s="47">
        <v>11</v>
      </c>
      <c r="Y95" s="47">
        <v>11</v>
      </c>
      <c r="Z95" s="47">
        <v>11</v>
      </c>
      <c r="AA95" s="47">
        <v>11</v>
      </c>
      <c r="AB95" s="47">
        <v>11</v>
      </c>
      <c r="AC95" s="47">
        <v>11</v>
      </c>
      <c r="AD95" s="47">
        <v>5</v>
      </c>
      <c r="AE95" s="47">
        <v>11</v>
      </c>
      <c r="AF95" s="47">
        <v>11</v>
      </c>
      <c r="AG95" s="43">
        <f t="shared" si="11"/>
        <v>186</v>
      </c>
    </row>
    <row r="96" spans="1:43" x14ac:dyDescent="0.2">
      <c r="A96" s="67" t="s">
        <v>496</v>
      </c>
      <c r="B96" s="68">
        <v>11</v>
      </c>
      <c r="C96" s="68">
        <v>11</v>
      </c>
      <c r="D96" s="68">
        <v>11</v>
      </c>
      <c r="E96" s="68">
        <v>11</v>
      </c>
      <c r="F96" s="68">
        <v>11</v>
      </c>
      <c r="G96" s="68">
        <v>11</v>
      </c>
      <c r="H96" s="68">
        <v>11</v>
      </c>
      <c r="I96" s="68">
        <v>11</v>
      </c>
      <c r="J96" s="68">
        <v>11</v>
      </c>
      <c r="K96" s="68">
        <v>11</v>
      </c>
      <c r="L96" s="68">
        <v>11</v>
      </c>
      <c r="M96" s="68">
        <v>11</v>
      </c>
      <c r="N96" s="69">
        <v>6</v>
      </c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9">
        <v>5</v>
      </c>
      <c r="AC96" s="68">
        <v>11</v>
      </c>
      <c r="AD96" s="68">
        <v>11</v>
      </c>
      <c r="AE96" s="68">
        <v>11</v>
      </c>
      <c r="AF96" s="68">
        <v>11</v>
      </c>
      <c r="AG96" s="43">
        <f t="shared" si="11"/>
        <v>187</v>
      </c>
    </row>
    <row r="97" spans="1:33" x14ac:dyDescent="0.2">
      <c r="A97" s="70" t="s">
        <v>497</v>
      </c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71">
        <v>5</v>
      </c>
      <c r="O97" s="72">
        <v>11</v>
      </c>
      <c r="P97" s="72">
        <v>11</v>
      </c>
      <c r="Q97" s="72">
        <v>11</v>
      </c>
      <c r="R97" s="72">
        <v>11</v>
      </c>
      <c r="S97" s="72">
        <v>11</v>
      </c>
      <c r="T97" s="72">
        <v>11</v>
      </c>
      <c r="U97" s="72">
        <v>11</v>
      </c>
      <c r="V97" s="72">
        <v>11</v>
      </c>
      <c r="W97" s="72">
        <v>11</v>
      </c>
      <c r="X97" s="72">
        <v>11</v>
      </c>
      <c r="Y97" s="72">
        <v>11</v>
      </c>
      <c r="Z97" s="72">
        <v>11</v>
      </c>
      <c r="AA97" s="72">
        <v>11</v>
      </c>
      <c r="AB97" s="71">
        <v>6</v>
      </c>
      <c r="AC97" s="63"/>
      <c r="AD97" s="63"/>
      <c r="AE97" s="63"/>
      <c r="AF97" s="63"/>
      <c r="AG97" s="43">
        <f t="shared" si="11"/>
        <v>154</v>
      </c>
    </row>
    <row r="98" spans="1:33" x14ac:dyDescent="0.2">
      <c r="A98" s="40" t="s">
        <v>258</v>
      </c>
      <c r="B98" s="41">
        <v>5</v>
      </c>
      <c r="C98" s="41">
        <v>11</v>
      </c>
      <c r="D98" s="41">
        <v>11</v>
      </c>
      <c r="E98" s="41">
        <v>11</v>
      </c>
      <c r="F98" s="41">
        <v>11</v>
      </c>
      <c r="G98" s="41">
        <v>11</v>
      </c>
      <c r="H98" s="41">
        <v>11</v>
      </c>
      <c r="I98" s="41">
        <v>5</v>
      </c>
      <c r="J98" s="41">
        <v>11</v>
      </c>
      <c r="K98" s="41">
        <v>11</v>
      </c>
      <c r="L98" s="41">
        <v>11</v>
      </c>
      <c r="M98" s="41">
        <v>11</v>
      </c>
      <c r="N98" s="41">
        <v>11</v>
      </c>
      <c r="O98" s="41">
        <v>11</v>
      </c>
      <c r="P98" s="41">
        <v>5</v>
      </c>
      <c r="Q98" s="41">
        <v>11</v>
      </c>
      <c r="R98" s="41">
        <v>11</v>
      </c>
      <c r="S98" s="41">
        <v>11</v>
      </c>
      <c r="T98" s="41">
        <v>11</v>
      </c>
      <c r="U98" s="41">
        <v>11</v>
      </c>
      <c r="V98" s="41">
        <v>11</v>
      </c>
      <c r="W98" s="41">
        <v>5</v>
      </c>
      <c r="X98" s="41">
        <v>11</v>
      </c>
      <c r="Y98" s="41">
        <v>11</v>
      </c>
      <c r="Z98" s="41">
        <v>11</v>
      </c>
      <c r="AA98" s="41">
        <v>11</v>
      </c>
      <c r="AB98" s="42">
        <v>5</v>
      </c>
      <c r="AC98" s="51"/>
      <c r="AD98" s="51"/>
      <c r="AE98" s="51"/>
      <c r="AF98" s="51"/>
      <c r="AG98" s="52">
        <f t="shared" si="11"/>
        <v>267</v>
      </c>
    </row>
    <row r="99" spans="1:33" x14ac:dyDescent="0.2">
      <c r="A99" s="44" t="s">
        <v>315</v>
      </c>
      <c r="B99" s="55"/>
      <c r="C99" s="55"/>
      <c r="D99" s="55"/>
      <c r="E99" s="55"/>
      <c r="F99" s="55"/>
      <c r="G99" s="55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6">
        <v>6</v>
      </c>
      <c r="AC99" s="47">
        <v>11</v>
      </c>
      <c r="AD99" s="47">
        <v>5</v>
      </c>
      <c r="AE99" s="47">
        <v>11</v>
      </c>
      <c r="AF99" s="47">
        <v>11</v>
      </c>
      <c r="AG99" s="43">
        <f t="shared" si="11"/>
        <v>44</v>
      </c>
    </row>
    <row r="100" spans="1:33" x14ac:dyDescent="0.2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</row>
    <row r="101" spans="1:33" x14ac:dyDescent="0.2">
      <c r="A101" s="174" t="s">
        <v>509</v>
      </c>
      <c r="B101" s="174"/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  <c r="Y101" s="174"/>
      <c r="Z101" s="174"/>
      <c r="AA101" s="174"/>
      <c r="AB101" s="174"/>
      <c r="AC101" s="174"/>
      <c r="AD101" s="174"/>
      <c r="AE101" s="174"/>
      <c r="AF101" s="174"/>
      <c r="AG101" s="174"/>
    </row>
  </sheetData>
  <mergeCells count="15">
    <mergeCell ref="A76:AG76"/>
    <mergeCell ref="A84:AG84"/>
    <mergeCell ref="A92:AG92"/>
    <mergeCell ref="A101:AG101"/>
    <mergeCell ref="A28:AG28"/>
    <mergeCell ref="A36:AG36"/>
    <mergeCell ref="A44:AG44"/>
    <mergeCell ref="A52:AG52"/>
    <mergeCell ref="A60:AG60"/>
    <mergeCell ref="A68:AG68"/>
    <mergeCell ref="A1:AG1"/>
    <mergeCell ref="A2:AG2"/>
    <mergeCell ref="A4:AG4"/>
    <mergeCell ref="A12:AG12"/>
    <mergeCell ref="A20:AG20"/>
  </mergeCells>
  <printOptions gridLines="1"/>
  <pageMargins left="0.75" right="0.75" top="1" bottom="1" header="0.511811023622047" footer="0.511811023622047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52"/>
  <sheetViews>
    <sheetView zoomScale="80" zoomScaleNormal="80" workbookViewId="0">
      <selection activeCell="B451" sqref="B451"/>
    </sheetView>
  </sheetViews>
  <sheetFormatPr defaultColWidth="8.85546875" defaultRowHeight="15" x14ac:dyDescent="0.25"/>
  <cols>
    <col min="1" max="1" width="5.7109375" style="112" customWidth="1"/>
    <col min="2" max="2" width="44.7109375" style="113" customWidth="1"/>
    <col min="3" max="3" width="14.85546875" style="115" bestFit="1" customWidth="1"/>
    <col min="4" max="4" width="17.7109375" style="97" customWidth="1"/>
    <col min="5" max="5" width="3.7109375" style="97" customWidth="1"/>
    <col min="6" max="6" width="5.7109375" style="99" customWidth="1"/>
    <col min="7" max="7" width="47.42578125" style="99" bestFit="1" customWidth="1"/>
    <col min="8" max="8" width="3.7109375" style="99" customWidth="1"/>
    <col min="9" max="9" width="17.7109375" style="97" customWidth="1"/>
    <col min="10" max="15" width="12.7109375" style="97" customWidth="1"/>
    <col min="16" max="16384" width="8.85546875" style="97"/>
  </cols>
  <sheetData>
    <row r="1" spans="1:15" s="91" customFormat="1" x14ac:dyDescent="0.25">
      <c r="A1" s="89" t="s">
        <v>228</v>
      </c>
      <c r="B1" s="90" t="s">
        <v>3</v>
      </c>
      <c r="C1" s="89" t="s">
        <v>486</v>
      </c>
      <c r="D1" s="89" t="s">
        <v>4</v>
      </c>
      <c r="F1" s="92" t="s">
        <v>228</v>
      </c>
      <c r="G1" s="92" t="s">
        <v>222</v>
      </c>
      <c r="H1" s="92"/>
      <c r="I1" s="93" t="s">
        <v>513</v>
      </c>
      <c r="J1" s="94" t="s">
        <v>235</v>
      </c>
      <c r="K1" s="94" t="s">
        <v>237</v>
      </c>
      <c r="L1" s="94" t="s">
        <v>241</v>
      </c>
      <c r="M1" s="94" t="s">
        <v>240</v>
      </c>
      <c r="N1" s="94" t="s">
        <v>258</v>
      </c>
      <c r="O1" s="95" t="s">
        <v>315</v>
      </c>
    </row>
    <row r="2" spans="1:15" x14ac:dyDescent="0.25">
      <c r="A2" s="96">
        <f>ROW()-ROW(СПР_ФИО[[#Headers],[ФИО]])</f>
        <v>1</v>
      </c>
      <c r="B2" s="9" t="s">
        <v>161</v>
      </c>
      <c r="C2" s="3" t="s">
        <v>235</v>
      </c>
      <c r="D2" s="18">
        <v>16107531</v>
      </c>
      <c r="F2" s="98">
        <f>ROW()-ROW(СПР_Отъезд[[#Headers],[Отъезд]])</f>
        <v>1</v>
      </c>
      <c r="G2" s="99" t="s">
        <v>155</v>
      </c>
      <c r="I2" s="100">
        <v>45302</v>
      </c>
      <c r="J2" s="101" t="s">
        <v>514</v>
      </c>
      <c r="K2" s="101" t="s">
        <v>514</v>
      </c>
      <c r="L2" s="101" t="s">
        <v>514</v>
      </c>
      <c r="M2" s="101" t="s">
        <v>514</v>
      </c>
      <c r="N2" s="101" t="s">
        <v>515</v>
      </c>
      <c r="O2" s="101" t="s">
        <v>515</v>
      </c>
    </row>
    <row r="3" spans="1:15" x14ac:dyDescent="0.25">
      <c r="A3" s="96">
        <f>ROW()-ROW(СПР_ФИО[[#Headers],[ФИО]])</f>
        <v>2</v>
      </c>
      <c r="B3" s="4" t="s">
        <v>10</v>
      </c>
      <c r="C3" s="3" t="s">
        <v>235</v>
      </c>
      <c r="D3" s="19">
        <v>16055399</v>
      </c>
      <c r="F3" s="99">
        <f>ROW()-ROW(СПР_Отъезд[[#Headers],[Отъезд]])</f>
        <v>2</v>
      </c>
      <c r="G3" s="99" t="s">
        <v>8</v>
      </c>
      <c r="I3" s="100">
        <v>45316</v>
      </c>
      <c r="J3" s="101" t="s">
        <v>515</v>
      </c>
      <c r="K3" s="101" t="s">
        <v>515</v>
      </c>
      <c r="L3" s="101" t="s">
        <v>514</v>
      </c>
      <c r="M3" s="101" t="s">
        <v>514</v>
      </c>
      <c r="N3" s="101" t="s">
        <v>514</v>
      </c>
      <c r="O3" s="101" t="s">
        <v>514</v>
      </c>
    </row>
    <row r="4" spans="1:15" x14ac:dyDescent="0.25">
      <c r="A4" s="102">
        <f>ROW()-ROW(СПР_ФИО[[#Headers],[ФИО]])</f>
        <v>3</v>
      </c>
      <c r="B4" s="5" t="s">
        <v>236</v>
      </c>
      <c r="C4" s="6" t="s">
        <v>237</v>
      </c>
      <c r="D4" s="77">
        <v>14494451</v>
      </c>
      <c r="F4" s="99">
        <f>ROW()-ROW(СПР_Отъезд[[#Headers],[Отъезд]])</f>
        <v>3</v>
      </c>
      <c r="G4" s="99" t="s">
        <v>158</v>
      </c>
      <c r="I4" s="100">
        <v>45331</v>
      </c>
      <c r="J4" s="101" t="s">
        <v>514</v>
      </c>
      <c r="K4" s="101" t="s">
        <v>514</v>
      </c>
      <c r="L4" s="101" t="s">
        <v>514</v>
      </c>
      <c r="M4" s="101" t="s">
        <v>514</v>
      </c>
      <c r="N4" s="101" t="s">
        <v>515</v>
      </c>
      <c r="O4" s="101" t="s">
        <v>515</v>
      </c>
    </row>
    <row r="5" spans="1:15" x14ac:dyDescent="0.25">
      <c r="A5" s="96">
        <f>ROW()-ROW(СПР_ФИО[[#Headers],[ФИО]])</f>
        <v>4</v>
      </c>
      <c r="B5" s="5" t="s">
        <v>238</v>
      </c>
      <c r="C5" s="3" t="s">
        <v>237</v>
      </c>
      <c r="D5" s="77">
        <v>13692608</v>
      </c>
      <c r="F5" s="99">
        <f>ROW()-ROW(СПР_Отъезд[[#Headers],[Отъезд]])</f>
        <v>4</v>
      </c>
      <c r="G5" s="99" t="s">
        <v>224</v>
      </c>
      <c r="I5" s="100">
        <v>45345</v>
      </c>
      <c r="J5" s="101" t="s">
        <v>515</v>
      </c>
      <c r="K5" s="101" t="s">
        <v>515</v>
      </c>
      <c r="L5" s="101" t="s">
        <v>514</v>
      </c>
      <c r="M5" s="101" t="s">
        <v>514</v>
      </c>
      <c r="N5" s="101" t="s">
        <v>514</v>
      </c>
      <c r="O5" s="101" t="s">
        <v>514</v>
      </c>
    </row>
    <row r="6" spans="1:15" x14ac:dyDescent="0.25">
      <c r="A6" s="103">
        <f>ROW()-ROW(СПР_ФИО[[#Headers],[ФИО]])</f>
        <v>5</v>
      </c>
      <c r="B6" s="4" t="s">
        <v>239</v>
      </c>
      <c r="C6" s="3" t="s">
        <v>240</v>
      </c>
      <c r="D6" s="19">
        <v>16852697</v>
      </c>
      <c r="F6" s="99">
        <f>ROW()-ROW(СПР_Отъезд[[#Headers],[Отъезд]])</f>
        <v>5</v>
      </c>
      <c r="G6" s="99" t="s">
        <v>234</v>
      </c>
      <c r="I6" s="100">
        <v>45358</v>
      </c>
      <c r="J6" s="101" t="s">
        <v>514</v>
      </c>
      <c r="K6" s="101" t="s">
        <v>514</v>
      </c>
      <c r="L6" s="101" t="s">
        <v>514</v>
      </c>
      <c r="M6" s="101" t="s">
        <v>514</v>
      </c>
      <c r="N6" s="101" t="s">
        <v>515</v>
      </c>
      <c r="O6" s="101" t="s">
        <v>515</v>
      </c>
    </row>
    <row r="7" spans="1:15" x14ac:dyDescent="0.25">
      <c r="A7" s="103">
        <f>ROW()-ROW(СПР_ФИО[[#Headers],[ФИО]])</f>
        <v>6</v>
      </c>
      <c r="B7" s="4" t="s">
        <v>162</v>
      </c>
      <c r="C7" s="3" t="s">
        <v>235</v>
      </c>
      <c r="D7" s="19">
        <v>15618444</v>
      </c>
      <c r="F7" s="99">
        <f>ROW()-ROW(СПР_Отъезд[[#Headers],[Отъезд]])</f>
        <v>6</v>
      </c>
      <c r="G7" s="99" t="s">
        <v>156</v>
      </c>
      <c r="I7" s="100">
        <v>45372</v>
      </c>
      <c r="J7" s="101" t="s">
        <v>515</v>
      </c>
      <c r="K7" s="101" t="s">
        <v>515</v>
      </c>
      <c r="L7" s="101" t="s">
        <v>514</v>
      </c>
      <c r="M7" s="101" t="s">
        <v>514</v>
      </c>
      <c r="N7" s="101" t="s">
        <v>514</v>
      </c>
      <c r="O7" s="101" t="s">
        <v>514</v>
      </c>
    </row>
    <row r="8" spans="1:15" x14ac:dyDescent="0.25">
      <c r="A8" s="103">
        <f>ROW()-ROW(СПР_ФИО[[#Headers],[ФИО]])</f>
        <v>7</v>
      </c>
      <c r="B8" s="7" t="s">
        <v>242</v>
      </c>
      <c r="C8" s="3" t="s">
        <v>237</v>
      </c>
      <c r="D8" s="18">
        <v>14450601</v>
      </c>
      <c r="F8" s="99">
        <f>ROW()-ROW(СПР_Отъезд[[#Headers],[Отъезд]])</f>
        <v>7</v>
      </c>
      <c r="G8" s="99" t="s">
        <v>219</v>
      </c>
      <c r="I8" s="100">
        <v>45387</v>
      </c>
      <c r="J8" s="101" t="s">
        <v>514</v>
      </c>
      <c r="K8" s="101" t="s">
        <v>514</v>
      </c>
      <c r="L8" s="101" t="s">
        <v>514</v>
      </c>
      <c r="M8" s="101" t="s">
        <v>514</v>
      </c>
      <c r="N8" s="101" t="s">
        <v>515</v>
      </c>
      <c r="O8" s="101" t="s">
        <v>515</v>
      </c>
    </row>
    <row r="9" spans="1:15" x14ac:dyDescent="0.25">
      <c r="A9" s="96">
        <f>ROW()-ROW(СПР_ФИО[[#Headers],[ФИО]])</f>
        <v>8</v>
      </c>
      <c r="B9" s="7" t="s">
        <v>243</v>
      </c>
      <c r="C9" s="3" t="s">
        <v>240</v>
      </c>
      <c r="D9" s="18">
        <v>16568400</v>
      </c>
      <c r="F9" s="99">
        <f>ROW()-ROW(СПР_Отъезд[[#Headers],[Отъезд]])</f>
        <v>8</v>
      </c>
      <c r="G9" s="99" t="s">
        <v>221</v>
      </c>
      <c r="I9" s="100">
        <v>45401</v>
      </c>
      <c r="J9" s="101" t="s">
        <v>515</v>
      </c>
      <c r="K9" s="101" t="s">
        <v>515</v>
      </c>
      <c r="L9" s="101" t="s">
        <v>514</v>
      </c>
      <c r="M9" s="101" t="s">
        <v>514</v>
      </c>
      <c r="N9" s="101" t="s">
        <v>514</v>
      </c>
      <c r="O9" s="101" t="s">
        <v>514</v>
      </c>
    </row>
    <row r="10" spans="1:15" x14ac:dyDescent="0.25">
      <c r="A10" s="96">
        <f>ROW()-ROW(СПР_ФИО[[#Headers],[ФИО]])</f>
        <v>9</v>
      </c>
      <c r="B10" s="7" t="s">
        <v>11</v>
      </c>
      <c r="C10" s="3" t="s">
        <v>235</v>
      </c>
      <c r="D10" s="18">
        <v>16568899</v>
      </c>
      <c r="I10" s="100">
        <v>45415</v>
      </c>
      <c r="J10" s="101" t="s">
        <v>514</v>
      </c>
      <c r="K10" s="101" t="s">
        <v>514</v>
      </c>
      <c r="L10" s="101" t="s">
        <v>514</v>
      </c>
      <c r="M10" s="101" t="s">
        <v>514</v>
      </c>
      <c r="N10" s="101" t="s">
        <v>515</v>
      </c>
      <c r="O10" s="101" t="s">
        <v>515</v>
      </c>
    </row>
    <row r="11" spans="1:15" x14ac:dyDescent="0.25">
      <c r="A11" s="104">
        <f>ROW()-ROW(СПР_ФИО[[#Headers],[ФИО]])</f>
        <v>10</v>
      </c>
      <c r="B11" s="7" t="s">
        <v>244</v>
      </c>
      <c r="C11" s="3" t="s">
        <v>237</v>
      </c>
      <c r="D11" s="81">
        <v>16835782</v>
      </c>
      <c r="F11" s="92" t="s">
        <v>228</v>
      </c>
      <c r="G11" s="92" t="s">
        <v>223</v>
      </c>
      <c r="I11" s="100">
        <v>45429</v>
      </c>
      <c r="J11" s="101" t="s">
        <v>515</v>
      </c>
      <c r="K11" s="101" t="s">
        <v>515</v>
      </c>
      <c r="L11" s="101" t="s">
        <v>514</v>
      </c>
      <c r="M11" s="101" t="s">
        <v>514</v>
      </c>
      <c r="N11" s="101" t="s">
        <v>514</v>
      </c>
      <c r="O11" s="101" t="s">
        <v>514</v>
      </c>
    </row>
    <row r="12" spans="1:15" x14ac:dyDescent="0.25">
      <c r="A12" s="104">
        <f>ROW()-ROW(СПР_ФИО[[#Headers],[ФИО]])</f>
        <v>11</v>
      </c>
      <c r="B12" s="7" t="s">
        <v>245</v>
      </c>
      <c r="C12" s="6" t="s">
        <v>237</v>
      </c>
      <c r="D12" s="81">
        <v>14457301</v>
      </c>
      <c r="F12" s="105">
        <f>ROW()-ROW(СПР_Приезд[[#Headers],[Приезд]])</f>
        <v>1</v>
      </c>
      <c r="G12" s="105" t="s">
        <v>157</v>
      </c>
      <c r="I12" s="100">
        <v>45443</v>
      </c>
      <c r="J12" s="101" t="s">
        <v>514</v>
      </c>
      <c r="K12" s="101" t="s">
        <v>514</v>
      </c>
      <c r="L12" s="101" t="s">
        <v>514</v>
      </c>
      <c r="M12" s="101" t="s">
        <v>514</v>
      </c>
      <c r="N12" s="101" t="s">
        <v>515</v>
      </c>
      <c r="O12" s="101" t="s">
        <v>515</v>
      </c>
    </row>
    <row r="13" spans="1:15" x14ac:dyDescent="0.25">
      <c r="A13" s="103">
        <f>ROW()-ROW(СПР_ФИО[[#Headers],[ФИО]])</f>
        <v>12</v>
      </c>
      <c r="B13" s="7" t="s">
        <v>12</v>
      </c>
      <c r="C13" s="3" t="s">
        <v>235</v>
      </c>
      <c r="D13" s="81">
        <v>10815650</v>
      </c>
      <c r="F13" s="105">
        <f>ROW()-ROW(СПР_Приезд[[#Headers],[Приезд]])</f>
        <v>2</v>
      </c>
      <c r="G13" s="105" t="s">
        <v>9</v>
      </c>
      <c r="I13" s="100">
        <v>45456</v>
      </c>
      <c r="J13" s="101" t="s">
        <v>515</v>
      </c>
      <c r="K13" s="101" t="s">
        <v>515</v>
      </c>
      <c r="L13" s="101" t="s">
        <v>514</v>
      </c>
      <c r="M13" s="101" t="s">
        <v>514</v>
      </c>
      <c r="N13" s="101" t="s">
        <v>514</v>
      </c>
      <c r="O13" s="101" t="s">
        <v>514</v>
      </c>
    </row>
    <row r="14" spans="1:15" x14ac:dyDescent="0.25">
      <c r="A14" s="102">
        <f>ROW()-ROW(СПР_ФИО[[#Headers],[ФИО]])</f>
        <v>13</v>
      </c>
      <c r="B14" s="7" t="s">
        <v>163</v>
      </c>
      <c r="C14" s="3" t="s">
        <v>235</v>
      </c>
      <c r="D14" s="18">
        <v>16195720</v>
      </c>
      <c r="F14" s="105">
        <f>ROW()-ROW(СПР_Приезд[[#Headers],[Приезд]])</f>
        <v>3</v>
      </c>
      <c r="G14" s="105" t="s">
        <v>160</v>
      </c>
      <c r="I14" s="100">
        <v>45470</v>
      </c>
      <c r="J14" s="101" t="s">
        <v>514</v>
      </c>
      <c r="K14" s="101" t="s">
        <v>514</v>
      </c>
      <c r="L14" s="101" t="s">
        <v>514</v>
      </c>
      <c r="M14" s="101" t="s">
        <v>514</v>
      </c>
      <c r="N14" s="101" t="s">
        <v>515</v>
      </c>
      <c r="O14" s="101" t="s">
        <v>515</v>
      </c>
    </row>
    <row r="15" spans="1:15" x14ac:dyDescent="0.25">
      <c r="A15" s="96">
        <f>ROW()-ROW(СПР_ФИО[[#Headers],[ФИО]])</f>
        <v>14</v>
      </c>
      <c r="B15" s="7" t="s">
        <v>13</v>
      </c>
      <c r="C15" s="3" t="s">
        <v>235</v>
      </c>
      <c r="D15" s="20">
        <v>16461856</v>
      </c>
      <c r="F15" s="105">
        <f>ROW()-ROW(СПР_Приезд[[#Headers],[Приезд]])</f>
        <v>4</v>
      </c>
      <c r="G15" s="105" t="s">
        <v>159</v>
      </c>
      <c r="I15" s="100">
        <v>45484</v>
      </c>
      <c r="J15" s="101" t="s">
        <v>515</v>
      </c>
      <c r="K15" s="101" t="s">
        <v>515</v>
      </c>
      <c r="L15" s="101" t="s">
        <v>514</v>
      </c>
      <c r="M15" s="101" t="s">
        <v>514</v>
      </c>
      <c r="N15" s="101" t="s">
        <v>514</v>
      </c>
      <c r="O15" s="101" t="s">
        <v>514</v>
      </c>
    </row>
    <row r="16" spans="1:15" x14ac:dyDescent="0.25">
      <c r="A16" s="102">
        <f>ROW()-ROW(СПР_ФИО[[#Headers],[ФИО]])</f>
        <v>15</v>
      </c>
      <c r="B16" s="4" t="s">
        <v>164</v>
      </c>
      <c r="C16" s="3" t="s">
        <v>235</v>
      </c>
      <c r="D16" s="19">
        <v>16528361</v>
      </c>
      <c r="F16" s="105">
        <f>ROW()-ROW(СПР_Приезд[[#Headers],[Приезд]])</f>
        <v>5</v>
      </c>
      <c r="G16" s="105" t="s">
        <v>233</v>
      </c>
      <c r="I16" s="100">
        <v>45498</v>
      </c>
      <c r="J16" s="101" t="s">
        <v>514</v>
      </c>
      <c r="K16" s="101" t="s">
        <v>514</v>
      </c>
      <c r="L16" s="101" t="s">
        <v>514</v>
      </c>
      <c r="M16" s="101" t="s">
        <v>514</v>
      </c>
      <c r="N16" s="101" t="s">
        <v>515</v>
      </c>
      <c r="O16" s="101" t="s">
        <v>515</v>
      </c>
    </row>
    <row r="17" spans="1:15" x14ac:dyDescent="0.25">
      <c r="A17" s="103">
        <f>ROW()-ROW(СПР_ФИО[[#Headers],[ФИО]])</f>
        <v>16</v>
      </c>
      <c r="B17" s="8" t="s">
        <v>246</v>
      </c>
      <c r="C17" s="3" t="s">
        <v>237</v>
      </c>
      <c r="D17" s="78">
        <v>16836751</v>
      </c>
      <c r="F17" s="99">
        <f>ROW()-ROW(СПР_Приезд[[#Headers],[Приезд]])</f>
        <v>6</v>
      </c>
      <c r="G17" s="99" t="s">
        <v>156</v>
      </c>
      <c r="I17" s="100">
        <v>45513</v>
      </c>
      <c r="J17" s="101" t="s">
        <v>515</v>
      </c>
      <c r="K17" s="101" t="s">
        <v>515</v>
      </c>
      <c r="L17" s="101" t="s">
        <v>514</v>
      </c>
      <c r="M17" s="101" t="s">
        <v>514</v>
      </c>
      <c r="N17" s="101" t="s">
        <v>514</v>
      </c>
      <c r="O17" s="101" t="s">
        <v>514</v>
      </c>
    </row>
    <row r="18" spans="1:15" x14ac:dyDescent="0.25">
      <c r="A18" s="102">
        <f>ROW()-ROW(СПР_ФИО[[#Headers],[ФИО]])</f>
        <v>17</v>
      </c>
      <c r="B18" s="5" t="s">
        <v>247</v>
      </c>
      <c r="C18" s="3" t="s">
        <v>237</v>
      </c>
      <c r="D18" s="20">
        <v>14971158</v>
      </c>
      <c r="F18" s="99">
        <f>ROW()-ROW(СПР_Приезд[[#Headers],[Приезд]])</f>
        <v>7</v>
      </c>
      <c r="G18" s="99" t="s">
        <v>220</v>
      </c>
      <c r="I18" s="100">
        <v>45527</v>
      </c>
      <c r="J18" s="101" t="s">
        <v>514</v>
      </c>
      <c r="K18" s="101" t="s">
        <v>514</v>
      </c>
      <c r="L18" s="101" t="s">
        <v>514</v>
      </c>
      <c r="M18" s="101" t="s">
        <v>514</v>
      </c>
      <c r="N18" s="101" t="s">
        <v>515</v>
      </c>
      <c r="O18" s="101" t="s">
        <v>515</v>
      </c>
    </row>
    <row r="19" spans="1:15" x14ac:dyDescent="0.25">
      <c r="A19" s="103">
        <f>ROW()-ROW(СПР_ФИО[[#Headers],[ФИО]])</f>
        <v>18</v>
      </c>
      <c r="B19" s="7" t="s">
        <v>248</v>
      </c>
      <c r="C19" s="3" t="s">
        <v>237</v>
      </c>
      <c r="D19" s="20">
        <v>15638381</v>
      </c>
      <c r="F19" s="99">
        <f>ROW()-ROW(СПР_Приезд[[#Headers],[Приезд]])</f>
        <v>8</v>
      </c>
      <c r="G19" s="99" t="s">
        <v>221</v>
      </c>
      <c r="I19" s="100">
        <v>45540</v>
      </c>
      <c r="J19" s="101" t="s">
        <v>515</v>
      </c>
      <c r="K19" s="101" t="s">
        <v>515</v>
      </c>
      <c r="L19" s="101" t="s">
        <v>514</v>
      </c>
      <c r="M19" s="101" t="s">
        <v>514</v>
      </c>
      <c r="N19" s="101" t="s">
        <v>514</v>
      </c>
      <c r="O19" s="101" t="s">
        <v>514</v>
      </c>
    </row>
    <row r="20" spans="1:15" x14ac:dyDescent="0.25">
      <c r="A20" s="103">
        <f>ROW()-ROW(СПР_ФИО[[#Headers],[ФИО]])</f>
        <v>19</v>
      </c>
      <c r="B20" s="7" t="s">
        <v>249</v>
      </c>
      <c r="C20" s="3" t="s">
        <v>237</v>
      </c>
      <c r="D20" s="78">
        <v>13951850</v>
      </c>
      <c r="I20" s="100">
        <v>45554</v>
      </c>
      <c r="J20" s="101" t="s">
        <v>514</v>
      </c>
      <c r="K20" s="101" t="s">
        <v>514</v>
      </c>
      <c r="L20" s="101" t="s">
        <v>514</v>
      </c>
      <c r="M20" s="101" t="s">
        <v>514</v>
      </c>
      <c r="N20" s="101" t="s">
        <v>515</v>
      </c>
      <c r="O20" s="101" t="s">
        <v>515</v>
      </c>
    </row>
    <row r="21" spans="1:15" x14ac:dyDescent="0.25">
      <c r="A21" s="102">
        <f>ROW()-ROW(СПР_ФИО[[#Headers],[ФИО]])</f>
        <v>20</v>
      </c>
      <c r="B21" s="4" t="s">
        <v>165</v>
      </c>
      <c r="C21" s="3" t="s">
        <v>241</v>
      </c>
      <c r="D21" s="19">
        <v>14402588</v>
      </c>
      <c r="F21" s="92" t="s">
        <v>228</v>
      </c>
      <c r="G21" s="92" t="s">
        <v>7</v>
      </c>
      <c r="I21" s="100">
        <v>45568</v>
      </c>
      <c r="J21" s="101" t="s">
        <v>515</v>
      </c>
      <c r="K21" s="101" t="s">
        <v>515</v>
      </c>
      <c r="L21" s="101" t="s">
        <v>514</v>
      </c>
      <c r="M21" s="101" t="s">
        <v>514</v>
      </c>
      <c r="N21" s="101" t="s">
        <v>514</v>
      </c>
      <c r="O21" s="101" t="s">
        <v>514</v>
      </c>
    </row>
    <row r="22" spans="1:15" x14ac:dyDescent="0.25">
      <c r="A22" s="102">
        <f>ROW()-ROW(СПР_ФИО[[#Headers],[ФИО]])</f>
        <v>21</v>
      </c>
      <c r="B22" s="8" t="s">
        <v>188</v>
      </c>
      <c r="C22" s="3" t="s">
        <v>235</v>
      </c>
      <c r="D22" s="81">
        <v>16794001</v>
      </c>
      <c r="F22" s="105">
        <f>ROW()-ROW(СПР_Примечание[[#Headers],[Примечание]])</f>
        <v>1</v>
      </c>
      <c r="G22" s="105" t="s">
        <v>510</v>
      </c>
      <c r="I22" s="100">
        <v>45582</v>
      </c>
      <c r="J22" s="101" t="s">
        <v>514</v>
      </c>
      <c r="K22" s="101" t="s">
        <v>514</v>
      </c>
      <c r="L22" s="101" t="s">
        <v>514</v>
      </c>
      <c r="M22" s="101" t="s">
        <v>514</v>
      </c>
      <c r="N22" s="101" t="s">
        <v>515</v>
      </c>
      <c r="O22" s="101" t="s">
        <v>515</v>
      </c>
    </row>
    <row r="23" spans="1:15" x14ac:dyDescent="0.25">
      <c r="A23" s="102">
        <f>ROW()-ROW(СПР_ФИО[[#Headers],[ФИО]])</f>
        <v>22</v>
      </c>
      <c r="B23" s="8" t="s">
        <v>14</v>
      </c>
      <c r="C23" s="3" t="s">
        <v>235</v>
      </c>
      <c r="D23" s="81">
        <v>16154266</v>
      </c>
      <c r="F23" s="105">
        <f>ROW()-ROW(СПР_Примечание[[#Headers],[Примечание]])</f>
        <v>2</v>
      </c>
      <c r="G23" s="105" t="s">
        <v>511</v>
      </c>
      <c r="I23" s="100">
        <v>45596</v>
      </c>
      <c r="J23" s="101" t="s">
        <v>515</v>
      </c>
      <c r="K23" s="101" t="s">
        <v>515</v>
      </c>
      <c r="L23" s="101" t="s">
        <v>514</v>
      </c>
      <c r="M23" s="101" t="s">
        <v>514</v>
      </c>
      <c r="N23" s="101" t="s">
        <v>514</v>
      </c>
      <c r="O23" s="101" t="s">
        <v>514</v>
      </c>
    </row>
    <row r="24" spans="1:15" x14ac:dyDescent="0.25">
      <c r="A24" s="96">
        <f>ROW()-ROW(СПР_ФИО[[#Headers],[ФИО]])</f>
        <v>23</v>
      </c>
      <c r="B24" s="7" t="s">
        <v>15</v>
      </c>
      <c r="C24" s="3" t="s">
        <v>235</v>
      </c>
      <c r="D24" s="81">
        <v>15315232</v>
      </c>
      <c r="F24" s="105">
        <f>ROW()-ROW(СПР_Примечание[[#Headers],[Примечание]])</f>
        <v>3</v>
      </c>
      <c r="G24" s="105" t="s">
        <v>512</v>
      </c>
      <c r="I24" s="100">
        <v>45611</v>
      </c>
      <c r="J24" s="101" t="s">
        <v>514</v>
      </c>
      <c r="K24" s="101" t="s">
        <v>514</v>
      </c>
      <c r="L24" s="101" t="s">
        <v>514</v>
      </c>
      <c r="M24" s="101" t="s">
        <v>514</v>
      </c>
      <c r="N24" s="101" t="s">
        <v>515</v>
      </c>
      <c r="O24" s="101" t="s">
        <v>515</v>
      </c>
    </row>
    <row r="25" spans="1:15" x14ac:dyDescent="0.25">
      <c r="A25" s="102">
        <f>ROW()-ROW(СПР_ФИО[[#Headers],[ФИО]])</f>
        <v>24</v>
      </c>
      <c r="B25" s="5" t="s">
        <v>16</v>
      </c>
      <c r="C25" s="3" t="s">
        <v>235</v>
      </c>
      <c r="D25" s="20">
        <v>16493479</v>
      </c>
      <c r="F25" s="105">
        <f>ROW()-ROW(СПР_Примечание[[#Headers],[Примечание]])</f>
        <v>4</v>
      </c>
      <c r="G25" s="105" t="s">
        <v>518</v>
      </c>
      <c r="I25" s="100">
        <v>45625</v>
      </c>
      <c r="J25" s="101" t="s">
        <v>515</v>
      </c>
      <c r="K25" s="101" t="s">
        <v>515</v>
      </c>
      <c r="L25" s="101" t="s">
        <v>514</v>
      </c>
      <c r="M25" s="101" t="s">
        <v>514</v>
      </c>
      <c r="N25" s="101" t="s">
        <v>514</v>
      </c>
      <c r="O25" s="101" t="s">
        <v>514</v>
      </c>
    </row>
    <row r="26" spans="1:15" x14ac:dyDescent="0.25">
      <c r="A26" s="102">
        <f>ROW()-ROW(СПР_ФИО[[#Headers],[ФИО]])</f>
        <v>25</v>
      </c>
      <c r="B26" s="4" t="s">
        <v>250</v>
      </c>
      <c r="C26" s="3" t="s">
        <v>237</v>
      </c>
      <c r="D26" s="19">
        <v>13896310</v>
      </c>
      <c r="F26" s="105">
        <f>ROW()-ROW(СПР_Примечание[[#Headers],[Примечание]])</f>
        <v>5</v>
      </c>
      <c r="G26" s="105"/>
      <c r="I26" s="100">
        <v>45639</v>
      </c>
      <c r="J26" s="101" t="s">
        <v>514</v>
      </c>
      <c r="K26" s="101" t="s">
        <v>514</v>
      </c>
      <c r="L26" s="101" t="s">
        <v>514</v>
      </c>
      <c r="M26" s="101" t="s">
        <v>514</v>
      </c>
      <c r="N26" s="101" t="s">
        <v>515</v>
      </c>
      <c r="O26" s="101" t="s">
        <v>515</v>
      </c>
    </row>
    <row r="27" spans="1:15" x14ac:dyDescent="0.25">
      <c r="A27" s="102">
        <f>ROW()-ROW(СПР_ФИО[[#Headers],[ФИО]])</f>
        <v>26</v>
      </c>
      <c r="B27" s="5" t="s">
        <v>251</v>
      </c>
      <c r="C27" s="3" t="s">
        <v>237</v>
      </c>
      <c r="D27" s="20">
        <v>12576138</v>
      </c>
      <c r="F27" s="99">
        <f>ROW()-ROW(СПР_Примечание[[#Headers],[Примечание]])</f>
        <v>6</v>
      </c>
      <c r="I27" s="106">
        <v>45653</v>
      </c>
      <c r="J27" s="101" t="s">
        <v>515</v>
      </c>
      <c r="K27" s="101" t="s">
        <v>515</v>
      </c>
      <c r="L27" s="101" t="s">
        <v>514</v>
      </c>
      <c r="M27" s="101" t="s">
        <v>514</v>
      </c>
      <c r="N27" s="101" t="s">
        <v>514</v>
      </c>
      <c r="O27" s="101" t="s">
        <v>514</v>
      </c>
    </row>
    <row r="28" spans="1:15" x14ac:dyDescent="0.25">
      <c r="A28" s="102">
        <f>ROW()-ROW(СПР_ФИО[[#Headers],[ФИО]])</f>
        <v>27</v>
      </c>
      <c r="B28" s="4" t="s">
        <v>252</v>
      </c>
      <c r="C28" s="3" t="s">
        <v>237</v>
      </c>
      <c r="D28" s="19">
        <v>16869608</v>
      </c>
      <c r="F28" s="99">
        <f>ROW()-ROW(СПР_Примечание[[#Headers],[Примечание]])</f>
        <v>7</v>
      </c>
    </row>
    <row r="29" spans="1:15" x14ac:dyDescent="0.25">
      <c r="A29" s="103">
        <f>ROW()-ROW(СПР_ФИО[[#Headers],[ФИО]])</f>
        <v>28</v>
      </c>
      <c r="B29" s="9" t="s">
        <v>166</v>
      </c>
      <c r="C29" s="3" t="s">
        <v>235</v>
      </c>
      <c r="D29" s="76">
        <v>15172471</v>
      </c>
      <c r="F29" s="99">
        <f>ROW()-ROW(СПР_Примечание[[#Headers],[Примечание]])</f>
        <v>8</v>
      </c>
    </row>
    <row r="30" spans="1:15" x14ac:dyDescent="0.25">
      <c r="A30" s="102">
        <f>ROW()-ROW(СПР_ФИО[[#Headers],[ФИО]])</f>
        <v>29</v>
      </c>
      <c r="B30" s="5" t="s">
        <v>253</v>
      </c>
      <c r="C30" s="3" t="s">
        <v>237</v>
      </c>
      <c r="D30" s="20">
        <v>15917639</v>
      </c>
    </row>
    <row r="31" spans="1:15" x14ac:dyDescent="0.25">
      <c r="A31" s="103">
        <f>ROW()-ROW(СПР_ФИО[[#Headers],[ФИО]])</f>
        <v>30</v>
      </c>
      <c r="B31" s="5" t="s">
        <v>17</v>
      </c>
      <c r="C31" s="3" t="s">
        <v>241</v>
      </c>
      <c r="D31" s="18">
        <v>16568160</v>
      </c>
    </row>
    <row r="32" spans="1:15" x14ac:dyDescent="0.25">
      <c r="A32" s="103">
        <f>ROW()-ROW(СПР_ФИО[[#Headers],[ФИО]])</f>
        <v>31</v>
      </c>
      <c r="B32" s="7" t="s">
        <v>189</v>
      </c>
      <c r="C32" s="3" t="s">
        <v>235</v>
      </c>
      <c r="D32" s="20">
        <v>14048056</v>
      </c>
      <c r="E32" s="107"/>
    </row>
    <row r="33" spans="1:5" x14ac:dyDescent="0.25">
      <c r="A33" s="103">
        <f>ROW()-ROW(СПР_ФИО[[#Headers],[ФИО]])</f>
        <v>32</v>
      </c>
      <c r="B33" s="5" t="s">
        <v>254</v>
      </c>
      <c r="C33" s="3" t="s">
        <v>237</v>
      </c>
      <c r="D33" s="20">
        <v>10297039</v>
      </c>
      <c r="E33" s="107"/>
    </row>
    <row r="34" spans="1:5" x14ac:dyDescent="0.25">
      <c r="A34" s="103">
        <f>ROW()-ROW(СПР_ФИО[[#Headers],[ФИО]])</f>
        <v>33</v>
      </c>
      <c r="B34" s="5" t="s">
        <v>18</v>
      </c>
      <c r="C34" s="3" t="s">
        <v>235</v>
      </c>
      <c r="D34" s="20">
        <v>15237537</v>
      </c>
      <c r="E34" s="107"/>
    </row>
    <row r="35" spans="1:5" x14ac:dyDescent="0.25">
      <c r="A35" s="103">
        <f>ROW()-ROW(СПР_ФИО[[#Headers],[ФИО]])</f>
        <v>34</v>
      </c>
      <c r="B35" s="5" t="s">
        <v>255</v>
      </c>
      <c r="C35" s="3" t="s">
        <v>237</v>
      </c>
      <c r="D35" s="20">
        <v>11495862</v>
      </c>
      <c r="E35" s="108"/>
    </row>
    <row r="36" spans="1:5" x14ac:dyDescent="0.25">
      <c r="A36" s="103">
        <f>ROW()-ROW(СПР_ФИО[[#Headers],[ФИО]])</f>
        <v>35</v>
      </c>
      <c r="B36" s="7" t="s">
        <v>19</v>
      </c>
      <c r="C36" s="3" t="s">
        <v>235</v>
      </c>
      <c r="D36" s="81">
        <v>16223487</v>
      </c>
      <c r="E36" s="107"/>
    </row>
    <row r="37" spans="1:5" x14ac:dyDescent="0.25">
      <c r="A37" s="103">
        <f>ROW()-ROW(СПР_ФИО[[#Headers],[ФИО]])</f>
        <v>36</v>
      </c>
      <c r="B37" s="10" t="s">
        <v>256</v>
      </c>
      <c r="C37" s="3" t="s">
        <v>240</v>
      </c>
      <c r="D37" s="20">
        <v>14513181</v>
      </c>
      <c r="E37" s="107"/>
    </row>
    <row r="38" spans="1:5" x14ac:dyDescent="0.25">
      <c r="A38" s="103">
        <f>ROW()-ROW(СПР_ФИО[[#Headers],[ФИО]])</f>
        <v>37</v>
      </c>
      <c r="B38" s="7" t="s">
        <v>257</v>
      </c>
      <c r="C38" s="82" t="s">
        <v>258</v>
      </c>
      <c r="D38" s="21">
        <v>15566744</v>
      </c>
      <c r="E38" s="107"/>
    </row>
    <row r="39" spans="1:5" x14ac:dyDescent="0.25">
      <c r="A39" s="102">
        <f>ROW()-ROW(СПР_ФИО[[#Headers],[ФИО]])</f>
        <v>38</v>
      </c>
      <c r="B39" s="7" t="s">
        <v>20</v>
      </c>
      <c r="C39" s="3" t="s">
        <v>235</v>
      </c>
      <c r="D39" s="20">
        <v>15638761</v>
      </c>
      <c r="E39" s="107"/>
    </row>
    <row r="40" spans="1:5" x14ac:dyDescent="0.25">
      <c r="A40" s="103">
        <f>ROW()-ROW(СПР_ФИО[[#Headers],[ФИО]])</f>
        <v>39</v>
      </c>
      <c r="B40" s="5" t="s">
        <v>259</v>
      </c>
      <c r="C40" s="3" t="s">
        <v>237</v>
      </c>
      <c r="D40" s="20">
        <v>14195697</v>
      </c>
      <c r="E40" s="108"/>
    </row>
    <row r="41" spans="1:5" x14ac:dyDescent="0.25">
      <c r="A41" s="102">
        <f>ROW()-ROW(СПР_ФИО[[#Headers],[ФИО]])</f>
        <v>40</v>
      </c>
      <c r="B41" s="5" t="s">
        <v>190</v>
      </c>
      <c r="C41" s="3" t="s">
        <v>235</v>
      </c>
      <c r="D41" s="20">
        <v>15723050</v>
      </c>
      <c r="E41" s="107"/>
    </row>
    <row r="42" spans="1:5" x14ac:dyDescent="0.25">
      <c r="A42" s="103">
        <f>ROW()-ROW(СПР_ФИО[[#Headers],[ФИО]])</f>
        <v>41</v>
      </c>
      <c r="B42" s="5" t="s">
        <v>22</v>
      </c>
      <c r="C42" s="3" t="s">
        <v>235</v>
      </c>
      <c r="D42" s="20">
        <v>13313840</v>
      </c>
      <c r="E42" s="107"/>
    </row>
    <row r="43" spans="1:5" x14ac:dyDescent="0.25">
      <c r="A43" s="102">
        <f>ROW()-ROW(СПР_ФИО[[#Headers],[ФИО]])</f>
        <v>42</v>
      </c>
      <c r="B43" s="5" t="s">
        <v>260</v>
      </c>
      <c r="C43" s="3" t="s">
        <v>237</v>
      </c>
      <c r="D43" s="20">
        <v>15322281</v>
      </c>
      <c r="E43" s="107"/>
    </row>
    <row r="44" spans="1:5" x14ac:dyDescent="0.25">
      <c r="A44" s="103">
        <f>ROW()-ROW(СПР_ФИО[[#Headers],[ФИО]])</f>
        <v>43</v>
      </c>
      <c r="B44" s="5" t="s">
        <v>261</v>
      </c>
      <c r="C44" s="3" t="s">
        <v>240</v>
      </c>
      <c r="D44" s="20">
        <v>16521919</v>
      </c>
      <c r="E44" s="107"/>
    </row>
    <row r="45" spans="1:5" x14ac:dyDescent="0.25">
      <c r="A45" s="103">
        <f>ROW()-ROW(СПР_ФИО[[#Headers],[ФИО]])</f>
        <v>44</v>
      </c>
      <c r="B45" s="5" t="s">
        <v>262</v>
      </c>
      <c r="C45" s="3" t="s">
        <v>237</v>
      </c>
      <c r="D45" s="20">
        <v>13951770</v>
      </c>
      <c r="E45" s="107"/>
    </row>
    <row r="46" spans="1:5" x14ac:dyDescent="0.25">
      <c r="A46" s="103">
        <f>ROW()-ROW(СПР_ФИО[[#Headers],[ФИО]])</f>
        <v>45</v>
      </c>
      <c r="B46" s="5" t="s">
        <v>191</v>
      </c>
      <c r="C46" s="3" t="s">
        <v>241</v>
      </c>
      <c r="D46" s="20">
        <v>16620642</v>
      </c>
      <c r="E46" s="108"/>
    </row>
    <row r="47" spans="1:5" x14ac:dyDescent="0.25">
      <c r="A47" s="103">
        <f>ROW()-ROW(СПР_ФИО[[#Headers],[ФИО]])</f>
        <v>46</v>
      </c>
      <c r="B47" s="4" t="s">
        <v>167</v>
      </c>
      <c r="C47" s="3" t="s">
        <v>235</v>
      </c>
      <c r="D47" s="19">
        <v>15485696</v>
      </c>
      <c r="E47" s="108"/>
    </row>
    <row r="48" spans="1:5" x14ac:dyDescent="0.25">
      <c r="A48" s="103">
        <f>ROW()-ROW(СПР_ФИО[[#Headers],[ФИО]])</f>
        <v>47</v>
      </c>
      <c r="B48" s="5" t="s">
        <v>23</v>
      </c>
      <c r="C48" s="3" t="s">
        <v>235</v>
      </c>
      <c r="D48" s="20">
        <v>16119786</v>
      </c>
      <c r="E48" s="107"/>
    </row>
    <row r="49" spans="1:5" x14ac:dyDescent="0.25">
      <c r="A49" s="103">
        <f>ROW()-ROW(СПР_ФИО[[#Headers],[ФИО]])</f>
        <v>48</v>
      </c>
      <c r="B49" s="5" t="s">
        <v>24</v>
      </c>
      <c r="C49" s="3" t="s">
        <v>235</v>
      </c>
      <c r="D49" s="20">
        <v>14758496</v>
      </c>
      <c r="E49" s="107"/>
    </row>
    <row r="50" spans="1:5" x14ac:dyDescent="0.25">
      <c r="A50" s="103">
        <f>ROW()-ROW(СПР_ФИО[[#Headers],[ФИО]])</f>
        <v>49</v>
      </c>
      <c r="B50" s="5" t="s">
        <v>263</v>
      </c>
      <c r="C50" s="3" t="s">
        <v>237</v>
      </c>
      <c r="D50" s="20">
        <v>15366179</v>
      </c>
      <c r="E50" s="108"/>
    </row>
    <row r="51" spans="1:5" x14ac:dyDescent="0.25">
      <c r="A51" s="103">
        <f>ROW()-ROW(СПР_ФИО[[#Headers],[ФИО]])</f>
        <v>50</v>
      </c>
      <c r="B51" s="5" t="s">
        <v>192</v>
      </c>
      <c r="C51" s="3" t="s">
        <v>235</v>
      </c>
      <c r="D51" s="18">
        <v>16595758</v>
      </c>
      <c r="E51" s="107"/>
    </row>
    <row r="52" spans="1:5" x14ac:dyDescent="0.25">
      <c r="A52" s="103">
        <f>ROW()-ROW(СПР_ФИО[[#Headers],[ФИО]])</f>
        <v>51</v>
      </c>
      <c r="B52" s="5" t="s">
        <v>264</v>
      </c>
      <c r="C52" s="3" t="s">
        <v>237</v>
      </c>
      <c r="D52" s="20">
        <v>13178799</v>
      </c>
      <c r="E52" s="107"/>
    </row>
    <row r="53" spans="1:5" x14ac:dyDescent="0.25">
      <c r="A53" s="103">
        <f>ROW()-ROW(СПР_ФИО[[#Headers],[ФИО]])</f>
        <v>52</v>
      </c>
      <c r="B53" s="5" t="s">
        <v>265</v>
      </c>
      <c r="C53" s="3" t="s">
        <v>237</v>
      </c>
      <c r="D53" s="20">
        <v>13162421</v>
      </c>
      <c r="E53" s="107"/>
    </row>
    <row r="54" spans="1:5" x14ac:dyDescent="0.25">
      <c r="A54" s="102">
        <f>ROW()-ROW(СПР_ФИО[[#Headers],[ФИО]])</f>
        <v>53</v>
      </c>
      <c r="B54" s="5" t="s">
        <v>266</v>
      </c>
      <c r="C54" s="3" t="s">
        <v>237</v>
      </c>
      <c r="D54" s="20">
        <v>15750939</v>
      </c>
      <c r="E54" s="108"/>
    </row>
    <row r="55" spans="1:5" x14ac:dyDescent="0.25">
      <c r="A55" s="103">
        <f>ROW()-ROW(СПР_ФИО[[#Headers],[ФИО]])</f>
        <v>54</v>
      </c>
      <c r="B55" s="5" t="s">
        <v>21</v>
      </c>
      <c r="C55" s="3" t="s">
        <v>235</v>
      </c>
      <c r="D55" s="20">
        <v>15366195</v>
      </c>
      <c r="E55" s="107"/>
    </row>
    <row r="56" spans="1:5" x14ac:dyDescent="0.25">
      <c r="A56" s="103">
        <f>ROW()-ROW(СПР_ФИО[[#Headers],[ФИО]])</f>
        <v>55</v>
      </c>
      <c r="B56" s="12" t="s">
        <v>267</v>
      </c>
      <c r="C56" s="3" t="s">
        <v>237</v>
      </c>
      <c r="D56" s="22">
        <v>10999882</v>
      </c>
      <c r="E56" s="108"/>
    </row>
    <row r="57" spans="1:5" x14ac:dyDescent="0.25">
      <c r="A57" s="96">
        <f>ROW()-ROW(СПР_ФИО[[#Headers],[ФИО]])</f>
        <v>56</v>
      </c>
      <c r="B57" s="5" t="s">
        <v>268</v>
      </c>
      <c r="C57" s="3" t="s">
        <v>237</v>
      </c>
      <c r="D57" s="20">
        <v>13052483</v>
      </c>
      <c r="E57" s="107"/>
    </row>
    <row r="58" spans="1:5" x14ac:dyDescent="0.25">
      <c r="A58" s="103">
        <f>ROW()-ROW(СПР_ФИО[[#Headers],[ФИО]])</f>
        <v>57</v>
      </c>
      <c r="B58" s="5" t="s">
        <v>269</v>
      </c>
      <c r="C58" s="3" t="s">
        <v>237</v>
      </c>
      <c r="D58" s="20">
        <v>11399918</v>
      </c>
      <c r="E58" s="107"/>
    </row>
    <row r="59" spans="1:5" x14ac:dyDescent="0.25">
      <c r="A59" s="103">
        <f>ROW()-ROW(СПР_ФИО[[#Headers],[ФИО]])</f>
        <v>58</v>
      </c>
      <c r="B59" s="7" t="s">
        <v>270</v>
      </c>
      <c r="C59" s="3" t="s">
        <v>237</v>
      </c>
      <c r="D59" s="20">
        <v>13615400</v>
      </c>
      <c r="E59" s="107"/>
    </row>
    <row r="60" spans="1:5" x14ac:dyDescent="0.25">
      <c r="A60" s="102">
        <f>ROW()-ROW(СПР_ФИО[[#Headers],[ФИО]])</f>
        <v>59</v>
      </c>
      <c r="B60" s="7" t="s">
        <v>25</v>
      </c>
      <c r="C60" s="3" t="s">
        <v>235</v>
      </c>
      <c r="D60" s="20">
        <v>16382752</v>
      </c>
      <c r="E60" s="107"/>
    </row>
    <row r="61" spans="1:5" x14ac:dyDescent="0.25">
      <c r="A61" s="103">
        <f>ROW()-ROW(СПР_ФИО[[#Headers],[ФИО]])</f>
        <v>60</v>
      </c>
      <c r="B61" s="5" t="s">
        <v>26</v>
      </c>
      <c r="C61" s="3" t="s">
        <v>235</v>
      </c>
      <c r="D61" s="20">
        <v>10006014</v>
      </c>
      <c r="E61" s="107"/>
    </row>
    <row r="62" spans="1:5" x14ac:dyDescent="0.25">
      <c r="A62" s="103">
        <f>ROW()-ROW(СПР_ФИО[[#Headers],[ФИО]])</f>
        <v>61</v>
      </c>
      <c r="B62" s="7" t="s">
        <v>271</v>
      </c>
      <c r="C62" s="3" t="s">
        <v>237</v>
      </c>
      <c r="D62" s="20">
        <v>13041573</v>
      </c>
      <c r="E62" s="107"/>
    </row>
    <row r="63" spans="1:5" x14ac:dyDescent="0.25">
      <c r="A63" s="103">
        <f>ROW()-ROW(СПР_ФИО[[#Headers],[ФИО]])</f>
        <v>62</v>
      </c>
      <c r="B63" s="7" t="s">
        <v>272</v>
      </c>
      <c r="C63" s="3" t="s">
        <v>237</v>
      </c>
      <c r="D63" s="20">
        <v>12862994</v>
      </c>
      <c r="E63" s="108"/>
    </row>
    <row r="64" spans="1:5" x14ac:dyDescent="0.25">
      <c r="A64" s="103">
        <f>ROW()-ROW(СПР_ФИО[[#Headers],[ФИО]])</f>
        <v>63</v>
      </c>
      <c r="B64" s="5" t="s">
        <v>273</v>
      </c>
      <c r="C64" s="3" t="s">
        <v>237</v>
      </c>
      <c r="D64" s="20">
        <v>16494279</v>
      </c>
      <c r="E64" s="107"/>
    </row>
    <row r="65" spans="1:5" x14ac:dyDescent="0.25">
      <c r="A65" s="103">
        <f>ROW()-ROW(СПР_ФИО[[#Headers],[ФИО]])</f>
        <v>64</v>
      </c>
      <c r="B65" s="7" t="s">
        <v>27</v>
      </c>
      <c r="C65" s="3" t="s">
        <v>235</v>
      </c>
      <c r="D65" s="23">
        <v>12994225</v>
      </c>
      <c r="E65" s="107"/>
    </row>
    <row r="66" spans="1:5" x14ac:dyDescent="0.25">
      <c r="A66" s="103">
        <f>ROW()-ROW(СПР_ФИО[[#Headers],[ФИО]])</f>
        <v>65</v>
      </c>
      <c r="B66" s="7" t="s">
        <v>274</v>
      </c>
      <c r="C66" s="3" t="s">
        <v>237</v>
      </c>
      <c r="D66" s="23">
        <v>16169118</v>
      </c>
      <c r="E66" s="108"/>
    </row>
    <row r="67" spans="1:5" x14ac:dyDescent="0.25">
      <c r="A67" s="103">
        <f>ROW()-ROW(СПР_ФИО[[#Headers],[ФИО]])</f>
        <v>66</v>
      </c>
      <c r="B67" s="7" t="s">
        <v>275</v>
      </c>
      <c r="C67" s="6" t="s">
        <v>237</v>
      </c>
      <c r="D67" s="23">
        <v>14335670</v>
      </c>
      <c r="E67" s="107"/>
    </row>
    <row r="68" spans="1:5" x14ac:dyDescent="0.25">
      <c r="A68" s="103">
        <f>ROW()-ROW(СПР_ФИО[[#Headers],[ФИО]])</f>
        <v>67</v>
      </c>
      <c r="B68" s="12" t="s">
        <v>276</v>
      </c>
      <c r="C68" s="3" t="s">
        <v>237</v>
      </c>
      <c r="D68" s="22">
        <v>15750947</v>
      </c>
      <c r="E68" s="107"/>
    </row>
    <row r="69" spans="1:5" x14ac:dyDescent="0.25">
      <c r="A69" s="96">
        <f>ROW()-ROW(СПР_ФИО[[#Headers],[ФИО]])</f>
        <v>68</v>
      </c>
      <c r="B69" s="7" t="s">
        <v>277</v>
      </c>
      <c r="C69" s="6" t="s">
        <v>237</v>
      </c>
      <c r="D69" s="23">
        <v>15311434</v>
      </c>
      <c r="E69" s="107"/>
    </row>
    <row r="70" spans="1:5" x14ac:dyDescent="0.25">
      <c r="A70" s="96">
        <f>ROW()-ROW(СПР_ФИО[[#Headers],[ФИО]])</f>
        <v>69</v>
      </c>
      <c r="B70" s="7" t="s">
        <v>28</v>
      </c>
      <c r="C70" s="6" t="s">
        <v>235</v>
      </c>
      <c r="D70" s="24">
        <v>16137001</v>
      </c>
      <c r="E70" s="107"/>
    </row>
    <row r="71" spans="1:5" x14ac:dyDescent="0.25">
      <c r="A71" s="103">
        <f>ROW()-ROW(СПР_ФИО[[#Headers],[ФИО]])</f>
        <v>70</v>
      </c>
      <c r="B71" s="7" t="s">
        <v>193</v>
      </c>
      <c r="C71" s="3" t="s">
        <v>235</v>
      </c>
      <c r="D71" s="23">
        <v>13951796</v>
      </c>
      <c r="E71" s="107"/>
    </row>
    <row r="72" spans="1:5" x14ac:dyDescent="0.25">
      <c r="A72" s="103">
        <f>ROW()-ROW(СПР_ФИО[[#Headers],[ФИО]])</f>
        <v>71</v>
      </c>
      <c r="B72" s="7" t="s">
        <v>278</v>
      </c>
      <c r="C72" s="3" t="s">
        <v>237</v>
      </c>
      <c r="D72" s="20">
        <v>13102436</v>
      </c>
      <c r="E72" s="107"/>
    </row>
    <row r="73" spans="1:5" x14ac:dyDescent="0.25">
      <c r="A73" s="103">
        <f>ROW()-ROW(СПР_ФИО[[#Headers],[ФИО]])</f>
        <v>72</v>
      </c>
      <c r="B73" s="7" t="s">
        <v>279</v>
      </c>
      <c r="C73" s="3" t="s">
        <v>237</v>
      </c>
      <c r="D73" s="20">
        <v>14758461</v>
      </c>
      <c r="E73" s="107"/>
    </row>
    <row r="74" spans="1:5" x14ac:dyDescent="0.25">
      <c r="A74" s="102">
        <f>ROW()-ROW(СПР_ФИО[[#Headers],[ФИО]])</f>
        <v>73</v>
      </c>
      <c r="B74" s="7" t="s">
        <v>280</v>
      </c>
      <c r="C74" s="3" t="s">
        <v>237</v>
      </c>
      <c r="D74" s="20">
        <v>12755507</v>
      </c>
      <c r="E74" s="108"/>
    </row>
    <row r="75" spans="1:5" x14ac:dyDescent="0.25">
      <c r="A75" s="102">
        <f>ROW()-ROW(СПР_ФИО[[#Headers],[ФИО]])</f>
        <v>74</v>
      </c>
      <c r="B75" s="7" t="s">
        <v>29</v>
      </c>
      <c r="C75" s="3" t="s">
        <v>235</v>
      </c>
      <c r="D75" s="20">
        <v>15366110</v>
      </c>
      <c r="E75" s="107"/>
    </row>
    <row r="76" spans="1:5" x14ac:dyDescent="0.25">
      <c r="A76" s="103">
        <f>ROW()-ROW(СПР_ФИО[[#Headers],[ФИО]])</f>
        <v>75</v>
      </c>
      <c r="B76" s="7" t="s">
        <v>281</v>
      </c>
      <c r="C76" s="3" t="s">
        <v>237</v>
      </c>
      <c r="D76" s="20">
        <v>16579900</v>
      </c>
      <c r="E76" s="108"/>
    </row>
    <row r="77" spans="1:5" x14ac:dyDescent="0.25">
      <c r="A77" s="103">
        <f>ROW()-ROW(СПР_ФИО[[#Headers],[ФИО]])</f>
        <v>76</v>
      </c>
      <c r="B77" s="7" t="s">
        <v>30</v>
      </c>
      <c r="C77" s="3" t="s">
        <v>235</v>
      </c>
      <c r="D77" s="20">
        <v>14531814</v>
      </c>
      <c r="E77" s="107"/>
    </row>
    <row r="78" spans="1:5" x14ac:dyDescent="0.25">
      <c r="A78" s="102">
        <f>ROW()-ROW(СПР_ФИО[[#Headers],[ФИО]])</f>
        <v>77</v>
      </c>
      <c r="B78" s="7" t="s">
        <v>282</v>
      </c>
      <c r="C78" s="3" t="s">
        <v>237</v>
      </c>
      <c r="D78" s="20">
        <v>15638859</v>
      </c>
      <c r="E78" s="107"/>
    </row>
    <row r="79" spans="1:5" x14ac:dyDescent="0.25">
      <c r="A79" s="103">
        <f>ROW()-ROW(СПР_ФИО[[#Headers],[ФИО]])</f>
        <v>78</v>
      </c>
      <c r="B79" s="7" t="s">
        <v>283</v>
      </c>
      <c r="C79" s="3" t="s">
        <v>237</v>
      </c>
      <c r="D79" s="20">
        <v>15173844</v>
      </c>
      <c r="E79" s="107"/>
    </row>
    <row r="80" spans="1:5" x14ac:dyDescent="0.25">
      <c r="A80" s="103">
        <f>ROW()-ROW(СПР_ФИО[[#Headers],[ФИО]])</f>
        <v>79</v>
      </c>
      <c r="B80" s="7" t="s">
        <v>284</v>
      </c>
      <c r="C80" s="3" t="s">
        <v>237</v>
      </c>
      <c r="D80" s="20">
        <v>15365660</v>
      </c>
      <c r="E80" s="107"/>
    </row>
    <row r="81" spans="1:5" x14ac:dyDescent="0.25">
      <c r="A81" s="103">
        <f>ROW()-ROW(СПР_ФИО[[#Headers],[ФИО]])</f>
        <v>80</v>
      </c>
      <c r="B81" s="7" t="s">
        <v>168</v>
      </c>
      <c r="C81" s="3" t="s">
        <v>235</v>
      </c>
      <c r="D81" s="20">
        <v>11199158</v>
      </c>
      <c r="E81" s="107"/>
    </row>
    <row r="82" spans="1:5" x14ac:dyDescent="0.25">
      <c r="A82" s="103">
        <f>ROW()-ROW(СПР_ФИО[[#Headers],[ФИО]])</f>
        <v>81</v>
      </c>
      <c r="B82" s="7" t="s">
        <v>194</v>
      </c>
      <c r="C82" s="3" t="s">
        <v>235</v>
      </c>
      <c r="D82" s="20">
        <v>14758154</v>
      </c>
      <c r="E82" s="107"/>
    </row>
    <row r="83" spans="1:5" x14ac:dyDescent="0.25">
      <c r="A83" s="103">
        <f>ROW()-ROW(СПР_ФИО[[#Headers],[ФИО]])</f>
        <v>82</v>
      </c>
      <c r="B83" s="7" t="s">
        <v>285</v>
      </c>
      <c r="C83" s="3" t="s">
        <v>258</v>
      </c>
      <c r="D83" s="20">
        <v>13341656</v>
      </c>
      <c r="E83" s="108"/>
    </row>
    <row r="84" spans="1:5" x14ac:dyDescent="0.25">
      <c r="A84" s="103">
        <f>ROW()-ROW(СПР_ФИО[[#Headers],[ФИО]])</f>
        <v>83</v>
      </c>
      <c r="B84" s="7" t="s">
        <v>31</v>
      </c>
      <c r="C84" s="3" t="s">
        <v>235</v>
      </c>
      <c r="D84" s="81">
        <v>16822754</v>
      </c>
      <c r="E84" s="107"/>
    </row>
    <row r="85" spans="1:5" x14ac:dyDescent="0.25">
      <c r="A85" s="103">
        <f>ROW()-ROW(СПР_ФИО[[#Headers],[ФИО]])</f>
        <v>84</v>
      </c>
      <c r="B85" s="7" t="s">
        <v>286</v>
      </c>
      <c r="C85" s="3" t="s">
        <v>237</v>
      </c>
      <c r="D85" s="20">
        <v>14445123</v>
      </c>
      <c r="E85" s="107"/>
    </row>
    <row r="86" spans="1:5" x14ac:dyDescent="0.25">
      <c r="A86" s="103">
        <f>ROW()-ROW(СПР_ФИО[[#Headers],[ФИО]])</f>
        <v>85</v>
      </c>
      <c r="B86" s="7" t="s">
        <v>287</v>
      </c>
      <c r="C86" s="3" t="s">
        <v>237</v>
      </c>
      <c r="D86" s="20">
        <v>14836458</v>
      </c>
      <c r="E86" s="107"/>
    </row>
    <row r="87" spans="1:5" x14ac:dyDescent="0.25">
      <c r="A87" s="103">
        <f>ROW()-ROW(СПР_ФИО[[#Headers],[ФИО]])</f>
        <v>86</v>
      </c>
      <c r="B87" s="7" t="s">
        <v>288</v>
      </c>
      <c r="C87" s="3" t="s">
        <v>237</v>
      </c>
      <c r="D87" s="20">
        <v>13664560</v>
      </c>
      <c r="E87" s="107"/>
    </row>
    <row r="88" spans="1:5" x14ac:dyDescent="0.25">
      <c r="A88" s="103">
        <f>ROW()-ROW(СПР_ФИО[[#Headers],[ФИО]])</f>
        <v>87</v>
      </c>
      <c r="B88" s="5" t="s">
        <v>32</v>
      </c>
      <c r="C88" s="3" t="s">
        <v>235</v>
      </c>
      <c r="D88" s="18">
        <v>16593226</v>
      </c>
      <c r="E88" s="107"/>
    </row>
    <row r="89" spans="1:5" x14ac:dyDescent="0.25">
      <c r="A89" s="103">
        <f>ROW()-ROW(СПР_ФИО[[#Headers],[ФИО]])</f>
        <v>88</v>
      </c>
      <c r="B89" s="7" t="s">
        <v>33</v>
      </c>
      <c r="C89" s="3" t="s">
        <v>235</v>
      </c>
      <c r="D89" s="20">
        <v>15366267</v>
      </c>
      <c r="E89" s="108"/>
    </row>
    <row r="90" spans="1:5" x14ac:dyDescent="0.25">
      <c r="A90" s="103">
        <f>ROW()-ROW(СПР_ФИО[[#Headers],[ФИО]])</f>
        <v>89</v>
      </c>
      <c r="B90" s="7" t="s">
        <v>289</v>
      </c>
      <c r="C90" s="3" t="s">
        <v>237</v>
      </c>
      <c r="D90" s="20">
        <v>16738624</v>
      </c>
      <c r="E90" s="107"/>
    </row>
    <row r="91" spans="1:5" x14ac:dyDescent="0.25">
      <c r="A91" s="96">
        <f>ROW()-ROW(СПР_ФИО[[#Headers],[ФИО]])</f>
        <v>90</v>
      </c>
      <c r="B91" s="5" t="s">
        <v>34</v>
      </c>
      <c r="C91" s="3" t="s">
        <v>235</v>
      </c>
      <c r="D91" s="20">
        <v>15434434</v>
      </c>
      <c r="E91" s="107"/>
    </row>
    <row r="92" spans="1:5" x14ac:dyDescent="0.25">
      <c r="A92" s="103">
        <f>ROW()-ROW(СПР_ФИО[[#Headers],[ФИО]])</f>
        <v>91</v>
      </c>
      <c r="B92" s="12" t="s">
        <v>290</v>
      </c>
      <c r="C92" s="3" t="s">
        <v>237</v>
      </c>
      <c r="D92" s="22">
        <v>14935405</v>
      </c>
      <c r="E92" s="107"/>
    </row>
    <row r="93" spans="1:5" x14ac:dyDescent="0.25">
      <c r="A93" s="102">
        <f>ROW()-ROW(СПР_ФИО[[#Headers],[ФИО]])</f>
        <v>92</v>
      </c>
      <c r="B93" s="7" t="s">
        <v>291</v>
      </c>
      <c r="C93" s="3" t="s">
        <v>237</v>
      </c>
      <c r="D93" s="20">
        <v>13270421</v>
      </c>
      <c r="E93" s="108"/>
    </row>
    <row r="94" spans="1:5" x14ac:dyDescent="0.25">
      <c r="A94" s="109">
        <f>ROW()-ROW(СПР_ФИО[[#Headers],[ФИО]])</f>
        <v>93</v>
      </c>
      <c r="B94" s="7" t="s">
        <v>35</v>
      </c>
      <c r="C94" s="3" t="s">
        <v>235</v>
      </c>
      <c r="D94" s="18">
        <v>16795995</v>
      </c>
      <c r="E94" s="108"/>
    </row>
    <row r="95" spans="1:5" x14ac:dyDescent="0.25">
      <c r="A95" s="103">
        <f>ROW()-ROW(СПР_ФИО[[#Headers],[ФИО]])</f>
        <v>94</v>
      </c>
      <c r="B95" s="5" t="s">
        <v>36</v>
      </c>
      <c r="C95" s="3" t="s">
        <v>235</v>
      </c>
      <c r="D95" s="20">
        <v>15434442</v>
      </c>
      <c r="E95" s="107"/>
    </row>
    <row r="96" spans="1:5" x14ac:dyDescent="0.25">
      <c r="A96" s="103">
        <f>ROW()-ROW(СПР_ФИО[[#Headers],[ФИО]])</f>
        <v>95</v>
      </c>
      <c r="B96" s="7" t="s">
        <v>292</v>
      </c>
      <c r="C96" s="3" t="s">
        <v>237</v>
      </c>
      <c r="D96" s="20">
        <v>13182165</v>
      </c>
      <c r="E96" s="107"/>
    </row>
    <row r="97" spans="1:5" x14ac:dyDescent="0.25">
      <c r="A97" s="103">
        <f>ROW()-ROW(СПР_ФИО[[#Headers],[ФИО]])</f>
        <v>96</v>
      </c>
      <c r="B97" s="5" t="s">
        <v>293</v>
      </c>
      <c r="C97" s="3" t="s">
        <v>237</v>
      </c>
      <c r="D97" s="20">
        <v>11566392</v>
      </c>
      <c r="E97" s="107"/>
    </row>
    <row r="98" spans="1:5" x14ac:dyDescent="0.25">
      <c r="A98" s="103">
        <f>ROW()-ROW(СПР_ФИО[[#Headers],[ФИО]])</f>
        <v>97</v>
      </c>
      <c r="B98" s="7" t="s">
        <v>294</v>
      </c>
      <c r="C98" s="3" t="s">
        <v>237</v>
      </c>
      <c r="D98" s="20">
        <v>12755582</v>
      </c>
      <c r="E98" s="107"/>
    </row>
    <row r="99" spans="1:5" x14ac:dyDescent="0.25">
      <c r="A99" s="103">
        <f>ROW()-ROW(СПР_ФИО[[#Headers],[ФИО]])</f>
        <v>98</v>
      </c>
      <c r="B99" s="11" t="s">
        <v>295</v>
      </c>
      <c r="C99" s="3" t="s">
        <v>237</v>
      </c>
      <c r="D99" s="20">
        <v>15224576</v>
      </c>
      <c r="E99" s="107"/>
    </row>
    <row r="100" spans="1:5" x14ac:dyDescent="0.25">
      <c r="A100" s="103">
        <f>ROW()-ROW(СПР_ФИО[[#Headers],[ФИО]])</f>
        <v>99</v>
      </c>
      <c r="B100" s="4" t="s">
        <v>296</v>
      </c>
      <c r="C100" s="3" t="s">
        <v>237</v>
      </c>
      <c r="D100" s="19">
        <v>16087631</v>
      </c>
      <c r="E100" s="107"/>
    </row>
    <row r="101" spans="1:5" x14ac:dyDescent="0.25">
      <c r="A101" s="103">
        <f>ROW()-ROW(СПР_ФИО[[#Headers],[ФИО]])</f>
        <v>100</v>
      </c>
      <c r="B101" s="7" t="s">
        <v>297</v>
      </c>
      <c r="C101" s="3" t="s">
        <v>240</v>
      </c>
      <c r="D101" s="20">
        <v>13444751</v>
      </c>
      <c r="E101" s="107"/>
    </row>
    <row r="102" spans="1:5" x14ac:dyDescent="0.25">
      <c r="A102" s="96">
        <f>ROW()-ROW(СПР_ФИО[[#Headers],[ФИО]])</f>
        <v>101</v>
      </c>
      <c r="B102" s="7" t="s">
        <v>37</v>
      </c>
      <c r="C102" s="3" t="s">
        <v>235</v>
      </c>
      <c r="D102" s="20">
        <v>13467806</v>
      </c>
      <c r="E102" s="107"/>
    </row>
    <row r="103" spans="1:5" x14ac:dyDescent="0.25">
      <c r="A103" s="103">
        <f>ROW()-ROW(СПР_ФИО[[#Headers],[ФИО]])</f>
        <v>102</v>
      </c>
      <c r="B103" s="7" t="s">
        <v>298</v>
      </c>
      <c r="C103" s="3" t="s">
        <v>237</v>
      </c>
      <c r="D103" s="18">
        <v>16569146</v>
      </c>
      <c r="E103" s="107"/>
    </row>
    <row r="104" spans="1:5" x14ac:dyDescent="0.25">
      <c r="A104" s="103">
        <f>ROW()-ROW(СПР_ФИО[[#Headers],[ФИО]])</f>
        <v>103</v>
      </c>
      <c r="B104" s="7" t="s">
        <v>38</v>
      </c>
      <c r="C104" s="3" t="s">
        <v>235</v>
      </c>
      <c r="D104" s="20">
        <v>14841214</v>
      </c>
      <c r="E104" s="107"/>
    </row>
    <row r="105" spans="1:5" x14ac:dyDescent="0.25">
      <c r="A105" s="103">
        <f>ROW()-ROW(СПР_ФИО[[#Headers],[ФИО]])</f>
        <v>104</v>
      </c>
      <c r="B105" s="7" t="s">
        <v>299</v>
      </c>
      <c r="C105" s="3" t="s">
        <v>237</v>
      </c>
      <c r="D105" s="20">
        <v>13881661</v>
      </c>
      <c r="E105" s="108"/>
    </row>
    <row r="106" spans="1:5" x14ac:dyDescent="0.25">
      <c r="A106" s="103">
        <f>ROW()-ROW(СПР_ФИО[[#Headers],[ФИО]])</f>
        <v>105</v>
      </c>
      <c r="B106" s="7" t="s">
        <v>229</v>
      </c>
      <c r="C106" s="6" t="s">
        <v>235</v>
      </c>
      <c r="D106" s="20">
        <v>10416907</v>
      </c>
      <c r="E106" s="107"/>
    </row>
    <row r="107" spans="1:5" x14ac:dyDescent="0.25">
      <c r="A107" s="103">
        <f>ROW()-ROW(СПР_ФИО[[#Headers],[ФИО]])</f>
        <v>106</v>
      </c>
      <c r="B107" s="7" t="s">
        <v>300</v>
      </c>
      <c r="C107" s="3" t="s">
        <v>237</v>
      </c>
      <c r="D107" s="20">
        <v>16814906</v>
      </c>
      <c r="E107" s="107"/>
    </row>
    <row r="108" spans="1:5" x14ac:dyDescent="0.25">
      <c r="A108" s="103">
        <f>ROW()-ROW(СПР_ФИО[[#Headers],[ФИО]])</f>
        <v>107</v>
      </c>
      <c r="B108" s="7" t="s">
        <v>301</v>
      </c>
      <c r="C108" s="3" t="s">
        <v>237</v>
      </c>
      <c r="D108" s="20">
        <v>15638710</v>
      </c>
      <c r="E108" s="107"/>
    </row>
    <row r="109" spans="1:5" x14ac:dyDescent="0.25">
      <c r="A109" s="103">
        <f>ROW()-ROW(СПР_ФИО[[#Headers],[ФИО]])</f>
        <v>108</v>
      </c>
      <c r="B109" s="7" t="s">
        <v>302</v>
      </c>
      <c r="C109" s="3" t="s">
        <v>237</v>
      </c>
      <c r="D109" s="20">
        <v>11774335</v>
      </c>
      <c r="E109" s="107"/>
    </row>
    <row r="110" spans="1:5" x14ac:dyDescent="0.25">
      <c r="A110" s="103">
        <f>ROW()-ROW(СПР_ФИО[[#Headers],[ФИО]])</f>
        <v>109</v>
      </c>
      <c r="B110" s="7" t="s">
        <v>303</v>
      </c>
      <c r="C110" s="3" t="s">
        <v>237</v>
      </c>
      <c r="D110" s="20">
        <v>16353716</v>
      </c>
      <c r="E110" s="108"/>
    </row>
    <row r="111" spans="1:5" x14ac:dyDescent="0.25">
      <c r="A111" s="103">
        <f>ROW()-ROW(СПР_ФИО[[#Headers],[ФИО]])</f>
        <v>110</v>
      </c>
      <c r="B111" s="7" t="s">
        <v>304</v>
      </c>
      <c r="C111" s="3" t="s">
        <v>240</v>
      </c>
      <c r="D111" s="20">
        <v>16196992</v>
      </c>
      <c r="E111" s="108"/>
    </row>
    <row r="112" spans="1:5" x14ac:dyDescent="0.25">
      <c r="A112" s="110">
        <f>ROW()-ROW(СПР_ФИО[[#Headers],[ФИО]])</f>
        <v>111</v>
      </c>
      <c r="B112" s="7" t="s">
        <v>39</v>
      </c>
      <c r="C112" s="3" t="s">
        <v>235</v>
      </c>
      <c r="D112" s="20">
        <v>13916181</v>
      </c>
      <c r="E112" s="108"/>
    </row>
    <row r="113" spans="1:5" x14ac:dyDescent="0.25">
      <c r="A113" s="96">
        <f>ROW()-ROW(СПР_ФИО[[#Headers],[ФИО]])</f>
        <v>112</v>
      </c>
      <c r="B113" s="7" t="s">
        <v>305</v>
      </c>
      <c r="C113" s="3" t="s">
        <v>237</v>
      </c>
      <c r="D113" s="20">
        <v>16080009</v>
      </c>
      <c r="E113" s="108"/>
    </row>
    <row r="114" spans="1:5" x14ac:dyDescent="0.25">
      <c r="A114" s="103">
        <f>ROW()-ROW(СПР_ФИО[[#Headers],[ФИО]])</f>
        <v>113</v>
      </c>
      <c r="B114" s="7" t="s">
        <v>40</v>
      </c>
      <c r="C114" s="3" t="s">
        <v>235</v>
      </c>
      <c r="D114" s="20">
        <v>16169126</v>
      </c>
      <c r="E114" s="108"/>
    </row>
    <row r="115" spans="1:5" x14ac:dyDescent="0.25">
      <c r="A115" s="103">
        <f>ROW()-ROW(СПР_ФИО[[#Headers],[ФИО]])</f>
        <v>114</v>
      </c>
      <c r="B115" s="7" t="s">
        <v>195</v>
      </c>
      <c r="C115" s="3" t="s">
        <v>235</v>
      </c>
      <c r="D115" s="18">
        <v>15627156</v>
      </c>
      <c r="E115" s="108"/>
    </row>
    <row r="116" spans="1:5" x14ac:dyDescent="0.25">
      <c r="A116" s="103">
        <f>ROW()-ROW(СПР_ФИО[[#Headers],[ФИО]])</f>
        <v>115</v>
      </c>
      <c r="B116" s="7" t="s">
        <v>306</v>
      </c>
      <c r="C116" s="3" t="s">
        <v>237</v>
      </c>
      <c r="D116" s="20">
        <v>13299988</v>
      </c>
      <c r="E116" s="107"/>
    </row>
    <row r="117" spans="1:5" x14ac:dyDescent="0.25">
      <c r="A117" s="103">
        <f>ROW()-ROW(СПР_ФИО[[#Headers],[ФИО]])</f>
        <v>116</v>
      </c>
      <c r="B117" s="7" t="s">
        <v>307</v>
      </c>
      <c r="C117" s="3" t="s">
        <v>237</v>
      </c>
      <c r="D117" s="20">
        <v>16313992</v>
      </c>
      <c r="E117" s="107"/>
    </row>
    <row r="118" spans="1:5" x14ac:dyDescent="0.25">
      <c r="A118" s="103">
        <f>ROW()-ROW(СПР_ФИО[[#Headers],[ФИО]])</f>
        <v>117</v>
      </c>
      <c r="B118" s="7" t="s">
        <v>44</v>
      </c>
      <c r="C118" s="3" t="s">
        <v>241</v>
      </c>
      <c r="D118" s="20">
        <v>14353579</v>
      </c>
      <c r="E118" s="108"/>
    </row>
    <row r="119" spans="1:5" x14ac:dyDescent="0.25">
      <c r="A119" s="103">
        <f>ROW()-ROW(СПР_ФИО[[#Headers],[ФИО]])</f>
        <v>118</v>
      </c>
      <c r="B119" s="7" t="s">
        <v>42</v>
      </c>
      <c r="C119" s="3" t="s">
        <v>235</v>
      </c>
      <c r="D119" s="18">
        <v>16570454</v>
      </c>
      <c r="E119" s="108"/>
    </row>
    <row r="120" spans="1:5" x14ac:dyDescent="0.25">
      <c r="A120" s="103">
        <f>ROW()-ROW(СПР_ФИО[[#Headers],[ФИО]])</f>
        <v>119</v>
      </c>
      <c r="B120" s="7" t="s">
        <v>308</v>
      </c>
      <c r="C120" s="3" t="s">
        <v>237</v>
      </c>
      <c r="D120" s="18">
        <v>16835846</v>
      </c>
      <c r="E120" s="107"/>
    </row>
    <row r="121" spans="1:5" x14ac:dyDescent="0.25">
      <c r="A121" s="103">
        <f>ROW()-ROW(СПР_ФИО[[#Headers],[ФИО]])</f>
        <v>120</v>
      </c>
      <c r="B121" s="7" t="s">
        <v>41</v>
      </c>
      <c r="C121" s="3" t="s">
        <v>235</v>
      </c>
      <c r="D121" s="18">
        <v>15261895</v>
      </c>
      <c r="E121" s="108"/>
    </row>
    <row r="122" spans="1:5" x14ac:dyDescent="0.25">
      <c r="A122" s="103">
        <f>ROW()-ROW(СПР_ФИО[[#Headers],[ФИО]])</f>
        <v>121</v>
      </c>
      <c r="B122" s="7" t="s">
        <v>43</v>
      </c>
      <c r="C122" s="3" t="s">
        <v>235</v>
      </c>
      <c r="D122" s="18">
        <v>16568936</v>
      </c>
      <c r="E122" s="107"/>
    </row>
    <row r="123" spans="1:5" x14ac:dyDescent="0.25">
      <c r="A123" s="103">
        <f>ROW()-ROW(СПР_ФИО[[#Headers],[ФИО]])</f>
        <v>122</v>
      </c>
      <c r="B123" s="7" t="s">
        <v>309</v>
      </c>
      <c r="C123" s="3" t="s">
        <v>258</v>
      </c>
      <c r="D123" s="20">
        <v>13320863</v>
      </c>
      <c r="E123" s="108"/>
    </row>
    <row r="124" spans="1:5" x14ac:dyDescent="0.25">
      <c r="A124" s="103">
        <f>ROW()-ROW(СПР_ФИО[[#Headers],[ФИО]])</f>
        <v>123</v>
      </c>
      <c r="B124" s="5" t="s">
        <v>196</v>
      </c>
      <c r="C124" s="3" t="s">
        <v>235</v>
      </c>
      <c r="D124" s="18">
        <v>15052188</v>
      </c>
      <c r="E124" s="107"/>
    </row>
    <row r="125" spans="1:5" x14ac:dyDescent="0.25">
      <c r="A125" s="103">
        <f>ROW()-ROW(СПР_ФИО[[#Headers],[ФИО]])</f>
        <v>124</v>
      </c>
      <c r="B125" s="7" t="s">
        <v>45</v>
      </c>
      <c r="C125" s="3" t="s">
        <v>235</v>
      </c>
      <c r="D125" s="20">
        <v>15546381</v>
      </c>
      <c r="E125" s="108"/>
    </row>
    <row r="126" spans="1:5" x14ac:dyDescent="0.25">
      <c r="A126" s="103">
        <f>ROW()-ROW(СПР_ФИО[[#Headers],[ФИО]])</f>
        <v>125</v>
      </c>
      <c r="B126" s="7" t="s">
        <v>169</v>
      </c>
      <c r="C126" s="3" t="s">
        <v>235</v>
      </c>
      <c r="D126" s="20">
        <v>15304681</v>
      </c>
      <c r="E126" s="107"/>
    </row>
    <row r="127" spans="1:5" x14ac:dyDescent="0.25">
      <c r="A127" s="103">
        <f>ROW()-ROW(СПР_ФИО[[#Headers],[ФИО]])</f>
        <v>126</v>
      </c>
      <c r="B127" s="7" t="s">
        <v>310</v>
      </c>
      <c r="C127" s="3" t="s">
        <v>237</v>
      </c>
      <c r="D127" s="20">
        <v>16831159</v>
      </c>
      <c r="E127" s="108"/>
    </row>
    <row r="128" spans="1:5" x14ac:dyDescent="0.25">
      <c r="A128" s="96">
        <f>ROW()-ROW(СПР_ФИО[[#Headers],[ФИО]])</f>
        <v>127</v>
      </c>
      <c r="B128" s="9" t="s">
        <v>170</v>
      </c>
      <c r="C128" s="3" t="s">
        <v>235</v>
      </c>
      <c r="D128" s="18">
        <v>15989341</v>
      </c>
      <c r="E128" s="107"/>
    </row>
    <row r="129" spans="1:5" x14ac:dyDescent="0.25">
      <c r="A129" s="103">
        <f>ROW()-ROW(СПР_ФИО[[#Headers],[ФИО]])</f>
        <v>128</v>
      </c>
      <c r="B129" s="5" t="s">
        <v>311</v>
      </c>
      <c r="C129" s="3" t="s">
        <v>237</v>
      </c>
      <c r="D129" s="77">
        <v>16436132</v>
      </c>
      <c r="E129" s="107"/>
    </row>
    <row r="130" spans="1:5" x14ac:dyDescent="0.25">
      <c r="A130" s="103">
        <f>ROW()-ROW(СПР_ФИО[[#Headers],[ФИО]])</f>
        <v>129</v>
      </c>
      <c r="B130" s="4" t="s">
        <v>312</v>
      </c>
      <c r="C130" s="3" t="s">
        <v>237</v>
      </c>
      <c r="D130" s="19">
        <v>16136990</v>
      </c>
      <c r="E130" s="108"/>
    </row>
    <row r="131" spans="1:5" x14ac:dyDescent="0.25">
      <c r="A131" s="103">
        <f>ROW()-ROW(СПР_ФИО[[#Headers],[ФИО]])</f>
        <v>130</v>
      </c>
      <c r="B131" s="7" t="s">
        <v>313</v>
      </c>
      <c r="C131" s="3" t="s">
        <v>240</v>
      </c>
      <c r="D131" s="20">
        <v>16238734</v>
      </c>
      <c r="E131" s="107"/>
    </row>
    <row r="132" spans="1:5" x14ac:dyDescent="0.25">
      <c r="A132" s="103">
        <f>ROW()-ROW(СПР_ФИО[[#Headers],[ФИО]])</f>
        <v>131</v>
      </c>
      <c r="B132" s="7" t="s">
        <v>46</v>
      </c>
      <c r="C132" s="3" t="s">
        <v>235</v>
      </c>
      <c r="D132" s="20">
        <v>12951006</v>
      </c>
      <c r="E132" s="108"/>
    </row>
    <row r="133" spans="1:5" x14ac:dyDescent="0.25">
      <c r="A133" s="102">
        <f>ROW()-ROW(СПР_ФИО[[#Headers],[ФИО]])</f>
        <v>132</v>
      </c>
      <c r="B133" s="7" t="s">
        <v>47</v>
      </c>
      <c r="C133" s="3" t="s">
        <v>235</v>
      </c>
      <c r="D133" s="20">
        <v>13062631</v>
      </c>
      <c r="E133" s="107"/>
    </row>
    <row r="134" spans="1:5" x14ac:dyDescent="0.25">
      <c r="A134" s="102">
        <f>ROW()-ROW(СПР_ФИО[[#Headers],[ФИО]])</f>
        <v>133</v>
      </c>
      <c r="B134" s="5" t="s">
        <v>197</v>
      </c>
      <c r="C134" s="3" t="s">
        <v>235</v>
      </c>
      <c r="D134" s="77">
        <v>16462550</v>
      </c>
      <c r="E134" s="108"/>
    </row>
    <row r="135" spans="1:5" x14ac:dyDescent="0.25">
      <c r="A135" s="103">
        <f>ROW()-ROW(СПР_ФИО[[#Headers],[ФИО]])</f>
        <v>134</v>
      </c>
      <c r="B135" s="7" t="s">
        <v>48</v>
      </c>
      <c r="C135" s="3" t="s">
        <v>235</v>
      </c>
      <c r="D135" s="20">
        <v>12876202</v>
      </c>
      <c r="E135" s="107"/>
    </row>
    <row r="136" spans="1:5" x14ac:dyDescent="0.25">
      <c r="A136" s="103">
        <f>ROW()-ROW(СПР_ФИО[[#Headers],[ФИО]])</f>
        <v>135</v>
      </c>
      <c r="B136" s="7" t="s">
        <v>49</v>
      </c>
      <c r="C136" s="3" t="s">
        <v>235</v>
      </c>
      <c r="D136" s="20">
        <v>13829539</v>
      </c>
      <c r="E136" s="108"/>
    </row>
    <row r="137" spans="1:5" x14ac:dyDescent="0.25">
      <c r="A137" s="103">
        <f>ROW()-ROW(СПР_ФИО[[#Headers],[ФИО]])</f>
        <v>136</v>
      </c>
      <c r="B137" s="7" t="s">
        <v>50</v>
      </c>
      <c r="C137" s="3" t="s">
        <v>235</v>
      </c>
      <c r="D137" s="20">
        <v>16416908</v>
      </c>
      <c r="E137" s="107"/>
    </row>
    <row r="138" spans="1:5" x14ac:dyDescent="0.25">
      <c r="A138" s="103">
        <f>ROW()-ROW(СПР_ФИО[[#Headers],[ФИО]])</f>
        <v>137</v>
      </c>
      <c r="B138" s="7" t="s">
        <v>198</v>
      </c>
      <c r="C138" s="3" t="s">
        <v>235</v>
      </c>
      <c r="D138" s="20">
        <v>10943643</v>
      </c>
      <c r="E138" s="108"/>
    </row>
    <row r="139" spans="1:5" x14ac:dyDescent="0.25">
      <c r="A139" s="96">
        <f>ROW()-ROW(СПР_ФИО[[#Headers],[ФИО]])</f>
        <v>138</v>
      </c>
      <c r="B139" s="7" t="s">
        <v>199</v>
      </c>
      <c r="C139" s="3" t="s">
        <v>235</v>
      </c>
      <c r="D139" s="20">
        <v>10932645</v>
      </c>
      <c r="E139" s="107"/>
    </row>
    <row r="140" spans="1:5" x14ac:dyDescent="0.25">
      <c r="A140" s="103">
        <f>ROW()-ROW(СПР_ФИО[[#Headers],[ФИО]])</f>
        <v>139</v>
      </c>
      <c r="B140" s="7" t="s">
        <v>314</v>
      </c>
      <c r="C140" s="3" t="s">
        <v>315</v>
      </c>
      <c r="D140" s="20">
        <v>15221990</v>
      </c>
      <c r="E140" s="107"/>
    </row>
    <row r="141" spans="1:5" x14ac:dyDescent="0.25">
      <c r="A141" s="103">
        <f>ROW()-ROW(СПР_ФИО[[#Headers],[ФИО]])</f>
        <v>140</v>
      </c>
      <c r="B141" s="7" t="s">
        <v>316</v>
      </c>
      <c r="C141" s="3" t="s">
        <v>237</v>
      </c>
      <c r="D141" s="20">
        <v>15304621</v>
      </c>
      <c r="E141" s="107"/>
    </row>
    <row r="142" spans="1:5" x14ac:dyDescent="0.25">
      <c r="A142" s="102">
        <f>ROW()-ROW(СПР_ФИО[[#Headers],[ФИО]])</f>
        <v>141</v>
      </c>
      <c r="B142" s="7" t="s">
        <v>317</v>
      </c>
      <c r="C142" s="3" t="s">
        <v>237</v>
      </c>
      <c r="D142" s="20">
        <v>15617679</v>
      </c>
      <c r="E142" s="107"/>
    </row>
    <row r="143" spans="1:5" x14ac:dyDescent="0.25">
      <c r="A143" s="102">
        <f>ROW()-ROW(СПР_ФИО[[#Headers],[ФИО]])</f>
        <v>142</v>
      </c>
      <c r="B143" s="7" t="s">
        <v>51</v>
      </c>
      <c r="C143" s="3" t="s">
        <v>235</v>
      </c>
      <c r="D143" s="20">
        <v>11322064</v>
      </c>
      <c r="E143" s="107"/>
    </row>
    <row r="144" spans="1:5" x14ac:dyDescent="0.25">
      <c r="A144" s="102">
        <f>ROW()-ROW(СПР_ФИО[[#Headers],[ФИО]])</f>
        <v>143</v>
      </c>
      <c r="B144" s="7" t="s">
        <v>200</v>
      </c>
      <c r="C144" s="3" t="s">
        <v>235</v>
      </c>
      <c r="D144" s="20">
        <v>13219183</v>
      </c>
      <c r="E144" s="107"/>
    </row>
    <row r="145" spans="1:5" x14ac:dyDescent="0.25">
      <c r="A145" s="102">
        <f>ROW()-ROW(СПР_ФИО[[#Headers],[ФИО]])</f>
        <v>144</v>
      </c>
      <c r="B145" s="7" t="s">
        <v>52</v>
      </c>
      <c r="C145" s="3" t="s">
        <v>235</v>
      </c>
      <c r="D145" s="20">
        <v>10671895</v>
      </c>
      <c r="E145" s="107"/>
    </row>
    <row r="146" spans="1:5" x14ac:dyDescent="0.25">
      <c r="A146" s="102">
        <f>ROW()-ROW(СПР_ФИО[[#Headers],[ФИО]])</f>
        <v>145</v>
      </c>
      <c r="B146" s="4" t="s">
        <v>171</v>
      </c>
      <c r="C146" s="3" t="s">
        <v>235</v>
      </c>
      <c r="D146" s="19">
        <v>15360818</v>
      </c>
      <c r="E146" s="108"/>
    </row>
    <row r="147" spans="1:5" x14ac:dyDescent="0.25">
      <c r="A147" s="102">
        <f>ROW()-ROW(СПР_ФИО[[#Headers],[ФИО]])</f>
        <v>146</v>
      </c>
      <c r="B147" s="4" t="s">
        <v>230</v>
      </c>
      <c r="C147" s="3" t="s">
        <v>235</v>
      </c>
      <c r="D147" s="19">
        <v>13672009</v>
      </c>
      <c r="E147" s="107"/>
    </row>
    <row r="148" spans="1:5" x14ac:dyDescent="0.25">
      <c r="A148" s="102">
        <f>ROW()-ROW(СПР_ФИО[[#Headers],[ФИО]])</f>
        <v>147</v>
      </c>
      <c r="B148" s="7" t="s">
        <v>318</v>
      </c>
      <c r="C148" s="3" t="s">
        <v>237</v>
      </c>
      <c r="D148" s="20">
        <v>14077332</v>
      </c>
      <c r="E148" s="107"/>
    </row>
    <row r="149" spans="1:5" x14ac:dyDescent="0.25">
      <c r="A149" s="102">
        <f>ROW()-ROW(СПР_ФИО[[#Headers],[ФИО]])</f>
        <v>148</v>
      </c>
      <c r="B149" s="7" t="s">
        <v>53</v>
      </c>
      <c r="C149" s="3" t="s">
        <v>235</v>
      </c>
      <c r="D149" s="20">
        <v>16382761</v>
      </c>
      <c r="E149" s="108"/>
    </row>
    <row r="150" spans="1:5" x14ac:dyDescent="0.25">
      <c r="A150" s="102">
        <f>ROW()-ROW(СПР_ФИО[[#Headers],[ФИО]])</f>
        <v>149</v>
      </c>
      <c r="B150" s="7" t="s">
        <v>54</v>
      </c>
      <c r="C150" s="3" t="s">
        <v>235</v>
      </c>
      <c r="D150" s="18">
        <v>13062243</v>
      </c>
      <c r="E150" s="107"/>
    </row>
    <row r="151" spans="1:5" x14ac:dyDescent="0.25">
      <c r="A151" s="103">
        <f>ROW()-ROW(СПР_ФИО[[#Headers],[ФИО]])</f>
        <v>150</v>
      </c>
      <c r="B151" s="7" t="s">
        <v>185</v>
      </c>
      <c r="C151" s="3" t="s">
        <v>235</v>
      </c>
      <c r="D151" s="18">
        <v>16697404</v>
      </c>
      <c r="E151" s="107"/>
    </row>
    <row r="152" spans="1:5" x14ac:dyDescent="0.25">
      <c r="A152" s="102">
        <f>ROW()-ROW(СПР_ФИО[[#Headers],[ФИО]])</f>
        <v>151</v>
      </c>
      <c r="B152" s="5" t="s">
        <v>55</v>
      </c>
      <c r="C152" s="3" t="s">
        <v>235</v>
      </c>
      <c r="D152" s="20">
        <v>15434320</v>
      </c>
      <c r="E152" s="107"/>
    </row>
    <row r="153" spans="1:5" x14ac:dyDescent="0.25">
      <c r="A153" s="102">
        <f>ROW()-ROW(СПР_ФИО[[#Headers],[ФИО]])</f>
        <v>152</v>
      </c>
      <c r="B153" s="7" t="s">
        <v>319</v>
      </c>
      <c r="C153" s="3" t="s">
        <v>237</v>
      </c>
      <c r="D153" s="18">
        <v>16835803</v>
      </c>
      <c r="E153" s="107"/>
    </row>
    <row r="154" spans="1:5" x14ac:dyDescent="0.25">
      <c r="A154" s="102">
        <f>ROW()-ROW(СПР_ФИО[[#Headers],[ФИО]])</f>
        <v>153</v>
      </c>
      <c r="B154" s="5" t="s">
        <v>56</v>
      </c>
      <c r="C154" s="3" t="s">
        <v>241</v>
      </c>
      <c r="D154" s="18">
        <v>16569031</v>
      </c>
      <c r="E154" s="107"/>
    </row>
    <row r="155" spans="1:5" x14ac:dyDescent="0.25">
      <c r="A155" s="102">
        <f>ROW()-ROW(СПР_ФИО[[#Headers],[ФИО]])</f>
        <v>154</v>
      </c>
      <c r="B155" s="7" t="s">
        <v>57</v>
      </c>
      <c r="C155" s="3" t="s">
        <v>235</v>
      </c>
      <c r="D155" s="18">
        <v>16824979</v>
      </c>
      <c r="E155" s="107"/>
    </row>
    <row r="156" spans="1:5" x14ac:dyDescent="0.25">
      <c r="A156" s="102">
        <f>ROW()-ROW(СПР_ФИО[[#Headers],[ФИО]])</f>
        <v>155</v>
      </c>
      <c r="B156" s="4" t="s">
        <v>320</v>
      </c>
      <c r="C156" s="3" t="s">
        <v>237</v>
      </c>
      <c r="D156" s="19">
        <v>14408040</v>
      </c>
      <c r="E156" s="107"/>
    </row>
    <row r="157" spans="1:5" x14ac:dyDescent="0.25">
      <c r="A157" s="102">
        <f>ROW()-ROW(СПР_ФИО[[#Headers],[ФИО]])</f>
        <v>156</v>
      </c>
      <c r="B157" s="7" t="s">
        <v>201</v>
      </c>
      <c r="C157" s="3" t="s">
        <v>235</v>
      </c>
      <c r="D157" s="20">
        <v>12520935</v>
      </c>
      <c r="E157" s="107"/>
    </row>
    <row r="158" spans="1:5" x14ac:dyDescent="0.25">
      <c r="A158" s="102">
        <f>ROW()-ROW(СПР_ФИО[[#Headers],[ФИО]])</f>
        <v>157</v>
      </c>
      <c r="B158" s="7" t="s">
        <v>321</v>
      </c>
      <c r="C158" s="3" t="s">
        <v>258</v>
      </c>
      <c r="D158" s="20">
        <v>14208355</v>
      </c>
      <c r="E158" s="107"/>
    </row>
    <row r="159" spans="1:5" x14ac:dyDescent="0.25">
      <c r="A159" s="103">
        <f>ROW()-ROW(СПР_ФИО[[#Headers],[ФИО]])</f>
        <v>158</v>
      </c>
      <c r="B159" s="7" t="s">
        <v>322</v>
      </c>
      <c r="C159" s="3" t="s">
        <v>237</v>
      </c>
      <c r="D159" s="20">
        <v>16550701</v>
      </c>
      <c r="E159" s="107"/>
    </row>
    <row r="160" spans="1:5" x14ac:dyDescent="0.25">
      <c r="A160" s="102">
        <f>ROW()-ROW(СПР_ФИО[[#Headers],[ФИО]])</f>
        <v>159</v>
      </c>
      <c r="B160" s="5" t="s">
        <v>58</v>
      </c>
      <c r="C160" s="3" t="s">
        <v>235</v>
      </c>
      <c r="D160" s="20">
        <v>15584660</v>
      </c>
      <c r="E160" s="107"/>
    </row>
    <row r="161" spans="1:5" x14ac:dyDescent="0.25">
      <c r="A161" s="102">
        <f>ROW()-ROW(СПР_ФИО[[#Headers],[ФИО]])</f>
        <v>160</v>
      </c>
      <c r="B161" s="7" t="s">
        <v>323</v>
      </c>
      <c r="C161" s="3" t="s">
        <v>237</v>
      </c>
      <c r="D161" s="79">
        <v>15566710</v>
      </c>
      <c r="E161" s="108"/>
    </row>
    <row r="162" spans="1:5" x14ac:dyDescent="0.25">
      <c r="A162" s="102">
        <f>ROW()-ROW(СПР_ФИО[[#Headers],[ФИО]])</f>
        <v>161</v>
      </c>
      <c r="B162" s="7" t="s">
        <v>324</v>
      </c>
      <c r="C162" s="3" t="s">
        <v>237</v>
      </c>
      <c r="D162" s="20">
        <v>15120849</v>
      </c>
      <c r="E162" s="107"/>
    </row>
    <row r="163" spans="1:5" x14ac:dyDescent="0.25">
      <c r="A163" s="102">
        <f>ROW()-ROW(СПР_ФИО[[#Headers],[ФИО]])</f>
        <v>162</v>
      </c>
      <c r="B163" s="7" t="s">
        <v>59</v>
      </c>
      <c r="C163" s="3" t="s">
        <v>235</v>
      </c>
      <c r="D163" s="18">
        <v>16567087</v>
      </c>
      <c r="E163" s="107"/>
    </row>
    <row r="164" spans="1:5" x14ac:dyDescent="0.25">
      <c r="A164" s="102">
        <f>ROW()-ROW(СПР_ФИО[[#Headers],[ФИО]])</f>
        <v>163</v>
      </c>
      <c r="B164" s="7" t="s">
        <v>325</v>
      </c>
      <c r="C164" s="3" t="s">
        <v>237</v>
      </c>
      <c r="D164" s="20" t="s">
        <v>484</v>
      </c>
      <c r="E164" s="107"/>
    </row>
    <row r="165" spans="1:5" x14ac:dyDescent="0.25">
      <c r="A165" s="102">
        <f>ROW()-ROW(СПР_ФИО[[#Headers],[ФИО]])</f>
        <v>164</v>
      </c>
      <c r="B165" s="7" t="s">
        <v>326</v>
      </c>
      <c r="C165" s="3" t="s">
        <v>237</v>
      </c>
      <c r="D165" s="20">
        <v>14118413</v>
      </c>
      <c r="E165" s="107"/>
    </row>
    <row r="166" spans="1:5" x14ac:dyDescent="0.25">
      <c r="A166" s="102">
        <f>ROW()-ROW(СПР_ФИО[[#Headers],[ФИО]])</f>
        <v>165</v>
      </c>
      <c r="B166" s="7" t="s">
        <v>202</v>
      </c>
      <c r="C166" s="3" t="s">
        <v>235</v>
      </c>
      <c r="D166" s="20">
        <v>13829897</v>
      </c>
      <c r="E166" s="108"/>
    </row>
    <row r="167" spans="1:5" x14ac:dyDescent="0.25">
      <c r="A167" s="102">
        <f>ROW()-ROW(СПР_ФИО[[#Headers],[ФИО]])</f>
        <v>166</v>
      </c>
      <c r="B167" s="7" t="s">
        <v>327</v>
      </c>
      <c r="C167" s="3" t="s">
        <v>315</v>
      </c>
      <c r="D167" s="20">
        <v>16033157</v>
      </c>
      <c r="E167" s="108"/>
    </row>
    <row r="168" spans="1:5" x14ac:dyDescent="0.25">
      <c r="A168" s="102">
        <f>ROW()-ROW(СПР_ФИО[[#Headers],[ФИО]])</f>
        <v>167</v>
      </c>
      <c r="B168" s="7" t="s">
        <v>328</v>
      </c>
      <c r="C168" s="3" t="s">
        <v>258</v>
      </c>
      <c r="D168" s="20">
        <v>15366216</v>
      </c>
      <c r="E168" s="108"/>
    </row>
    <row r="169" spans="1:5" x14ac:dyDescent="0.25">
      <c r="A169" s="102">
        <f>ROW()-ROW(СПР_ФИО[[#Headers],[ФИО]])</f>
        <v>168</v>
      </c>
      <c r="B169" s="7" t="s">
        <v>172</v>
      </c>
      <c r="C169" s="3" t="s">
        <v>241</v>
      </c>
      <c r="D169" s="20">
        <v>15482049</v>
      </c>
      <c r="E169" s="107"/>
    </row>
    <row r="170" spans="1:5" x14ac:dyDescent="0.25">
      <c r="A170" s="102">
        <f>ROW()-ROW(СПР_ФИО[[#Headers],[ФИО]])</f>
        <v>169</v>
      </c>
      <c r="B170" s="7" t="s">
        <v>203</v>
      </c>
      <c r="C170" s="3" t="s">
        <v>235</v>
      </c>
      <c r="D170" s="20">
        <v>15638373</v>
      </c>
      <c r="E170" s="107"/>
    </row>
    <row r="171" spans="1:5" x14ac:dyDescent="0.25">
      <c r="A171" s="102">
        <f>ROW()-ROW(СПР_ФИО[[#Headers],[ФИО]])</f>
        <v>170</v>
      </c>
      <c r="B171" s="7" t="s">
        <v>60</v>
      </c>
      <c r="C171" s="3" t="s">
        <v>235</v>
      </c>
      <c r="D171" s="20">
        <v>15266291</v>
      </c>
      <c r="E171" s="107"/>
    </row>
    <row r="172" spans="1:5" x14ac:dyDescent="0.25">
      <c r="A172" s="102">
        <f>ROW()-ROW(СПР_ФИО[[#Headers],[ФИО]])</f>
        <v>171</v>
      </c>
      <c r="B172" s="7" t="s">
        <v>329</v>
      </c>
      <c r="C172" s="3" t="s">
        <v>237</v>
      </c>
      <c r="D172" s="20">
        <v>15121008</v>
      </c>
      <c r="E172" s="107"/>
    </row>
    <row r="173" spans="1:5" x14ac:dyDescent="0.25">
      <c r="A173" s="102">
        <f>ROW()-ROW(СПР_ФИО[[#Headers],[ФИО]])</f>
        <v>172</v>
      </c>
      <c r="B173" s="7" t="s">
        <v>330</v>
      </c>
      <c r="C173" s="3" t="s">
        <v>237</v>
      </c>
      <c r="D173" s="20">
        <v>11081889</v>
      </c>
      <c r="E173" s="107"/>
    </row>
    <row r="174" spans="1:5" x14ac:dyDescent="0.25">
      <c r="A174" s="102">
        <f>ROW()-ROW(СПР_ФИО[[#Headers],[ФИО]])</f>
        <v>173</v>
      </c>
      <c r="B174" s="7" t="s">
        <v>331</v>
      </c>
      <c r="C174" s="3" t="s">
        <v>237</v>
      </c>
      <c r="D174" s="20">
        <v>14478478</v>
      </c>
      <c r="E174" s="107"/>
    </row>
    <row r="175" spans="1:5" x14ac:dyDescent="0.25">
      <c r="A175" s="102">
        <f>ROW()-ROW(СПР_ФИО[[#Headers],[ФИО]])</f>
        <v>174</v>
      </c>
      <c r="B175" s="7" t="s">
        <v>332</v>
      </c>
      <c r="C175" s="3" t="s">
        <v>315</v>
      </c>
      <c r="D175" s="20">
        <v>16351420</v>
      </c>
      <c r="E175" s="107"/>
    </row>
    <row r="176" spans="1:5" x14ac:dyDescent="0.25">
      <c r="A176" s="102">
        <f>ROW()-ROW(СПР_ФИО[[#Headers],[ФИО]])</f>
        <v>175</v>
      </c>
      <c r="B176" s="7" t="s">
        <v>61</v>
      </c>
      <c r="C176" s="3" t="s">
        <v>235</v>
      </c>
      <c r="D176" s="20">
        <v>16277670</v>
      </c>
      <c r="E176" s="107"/>
    </row>
    <row r="177" spans="1:5" x14ac:dyDescent="0.25">
      <c r="A177" s="102">
        <f>ROW()-ROW(СПР_ФИО[[#Headers],[ФИО]])</f>
        <v>176</v>
      </c>
      <c r="B177" s="7" t="s">
        <v>62</v>
      </c>
      <c r="C177" s="3" t="s">
        <v>235</v>
      </c>
      <c r="D177" s="20">
        <v>10953374</v>
      </c>
      <c r="E177" s="107"/>
    </row>
    <row r="178" spans="1:5" x14ac:dyDescent="0.25">
      <c r="A178" s="102">
        <f>ROW()-ROW(СПР_ФИО[[#Headers],[ФИО]])</f>
        <v>177</v>
      </c>
      <c r="B178" s="7" t="s">
        <v>333</v>
      </c>
      <c r="C178" s="3" t="s">
        <v>237</v>
      </c>
      <c r="D178" s="20">
        <v>14478515</v>
      </c>
      <c r="E178" s="107"/>
    </row>
    <row r="179" spans="1:5" x14ac:dyDescent="0.25">
      <c r="A179" s="102">
        <f>ROW()-ROW(СПР_ФИО[[#Headers],[ФИО]])</f>
        <v>178</v>
      </c>
      <c r="B179" s="7" t="s">
        <v>334</v>
      </c>
      <c r="C179" s="3" t="s">
        <v>237</v>
      </c>
      <c r="D179" s="20">
        <v>16402696</v>
      </c>
      <c r="E179" s="107"/>
    </row>
    <row r="180" spans="1:5" x14ac:dyDescent="0.25">
      <c r="A180" s="102">
        <f>ROW()-ROW(СПР_ФИО[[#Headers],[ФИО]])</f>
        <v>179</v>
      </c>
      <c r="B180" s="7" t="s">
        <v>63</v>
      </c>
      <c r="C180" s="3" t="s">
        <v>235</v>
      </c>
      <c r="D180" s="20">
        <v>16404288</v>
      </c>
      <c r="E180" s="107"/>
    </row>
    <row r="181" spans="1:5" x14ac:dyDescent="0.25">
      <c r="A181" s="102">
        <f>ROW()-ROW(СПР_ФИО[[#Headers],[ФИО]])</f>
        <v>180</v>
      </c>
      <c r="B181" s="7" t="s">
        <v>335</v>
      </c>
      <c r="C181" s="3" t="s">
        <v>237</v>
      </c>
      <c r="D181" s="20">
        <v>14197650</v>
      </c>
      <c r="E181" s="107"/>
    </row>
    <row r="182" spans="1:5" x14ac:dyDescent="0.25">
      <c r="A182" s="102">
        <f>ROW()-ROW(СПР_ФИО[[#Headers],[ФИО]])</f>
        <v>181</v>
      </c>
      <c r="B182" s="7" t="s">
        <v>336</v>
      </c>
      <c r="C182" s="3" t="s">
        <v>237</v>
      </c>
      <c r="D182" s="20">
        <v>15367198</v>
      </c>
      <c r="E182" s="107"/>
    </row>
    <row r="183" spans="1:5" x14ac:dyDescent="0.25">
      <c r="A183" s="102">
        <f>ROW()-ROW(СПР_ФИО[[#Headers],[ФИО]])</f>
        <v>182</v>
      </c>
      <c r="B183" s="7" t="s">
        <v>64</v>
      </c>
      <c r="C183" s="3" t="s">
        <v>235</v>
      </c>
      <c r="D183" s="18">
        <v>16620685</v>
      </c>
      <c r="E183" s="107"/>
    </row>
    <row r="184" spans="1:5" x14ac:dyDescent="0.25">
      <c r="A184" s="103">
        <f>ROW()-ROW(СПР_ФИО[[#Headers],[ФИО]])</f>
        <v>183</v>
      </c>
      <c r="B184" s="7" t="s">
        <v>204</v>
      </c>
      <c r="C184" s="3" t="s">
        <v>235</v>
      </c>
      <c r="D184" s="20">
        <v>16314557</v>
      </c>
      <c r="E184" s="107"/>
    </row>
    <row r="185" spans="1:5" x14ac:dyDescent="0.25">
      <c r="A185" s="102">
        <f>ROW()-ROW(СПР_ФИО[[#Headers],[ФИО]])</f>
        <v>184</v>
      </c>
      <c r="B185" s="4" t="s">
        <v>337</v>
      </c>
      <c r="C185" s="3" t="s">
        <v>237</v>
      </c>
      <c r="D185" s="19">
        <v>15755721</v>
      </c>
      <c r="E185" s="107"/>
    </row>
    <row r="186" spans="1:5" x14ac:dyDescent="0.25">
      <c r="A186" s="96">
        <f>ROW()-ROW(СПР_ФИО[[#Headers],[ФИО]])</f>
        <v>185</v>
      </c>
      <c r="B186" s="7" t="s">
        <v>205</v>
      </c>
      <c r="C186" s="3" t="s">
        <v>235</v>
      </c>
      <c r="D186" s="20">
        <v>13988943</v>
      </c>
      <c r="E186" s="107"/>
    </row>
    <row r="187" spans="1:5" x14ac:dyDescent="0.25">
      <c r="A187" s="102">
        <f>ROW()-ROW(СПР_ФИО[[#Headers],[ФИО]])</f>
        <v>186</v>
      </c>
      <c r="B187" s="7" t="s">
        <v>65</v>
      </c>
      <c r="C187" s="3" t="s">
        <v>235</v>
      </c>
      <c r="D187" s="18">
        <v>16795987</v>
      </c>
      <c r="E187" s="107"/>
    </row>
    <row r="188" spans="1:5" x14ac:dyDescent="0.25">
      <c r="A188" s="103">
        <f>ROW()-ROW(СПР_ФИО[[#Headers],[ФИО]])</f>
        <v>187</v>
      </c>
      <c r="B188" s="4" t="s">
        <v>338</v>
      </c>
      <c r="C188" s="3" t="s">
        <v>237</v>
      </c>
      <c r="D188" s="19">
        <v>14948257</v>
      </c>
      <c r="E188" s="107"/>
    </row>
    <row r="189" spans="1:5" x14ac:dyDescent="0.25">
      <c r="A189" s="102">
        <f>ROW()-ROW(СПР_ФИО[[#Headers],[ФИО]])</f>
        <v>188</v>
      </c>
      <c r="B189" s="4" t="s">
        <v>173</v>
      </c>
      <c r="C189" s="3" t="s">
        <v>235</v>
      </c>
      <c r="D189" s="19">
        <v>15582365</v>
      </c>
      <c r="E189" s="107"/>
    </row>
    <row r="190" spans="1:5" x14ac:dyDescent="0.25">
      <c r="A190" s="96">
        <f>ROW()-ROW(СПР_ФИО[[#Headers],[ФИО]])</f>
        <v>189</v>
      </c>
      <c r="B190" s="7" t="s">
        <v>66</v>
      </c>
      <c r="C190" s="3" t="s">
        <v>235</v>
      </c>
      <c r="D190" s="20">
        <v>13654661</v>
      </c>
      <c r="E190" s="107"/>
    </row>
    <row r="191" spans="1:5" x14ac:dyDescent="0.25">
      <c r="A191" s="96">
        <f>ROW()-ROW(СПР_ФИО[[#Headers],[ФИО]])</f>
        <v>190</v>
      </c>
      <c r="B191" s="5" t="s">
        <v>174</v>
      </c>
      <c r="C191" s="3" t="s">
        <v>235</v>
      </c>
      <c r="D191" s="20">
        <v>13556323</v>
      </c>
      <c r="E191" s="107"/>
    </row>
    <row r="192" spans="1:5" x14ac:dyDescent="0.25">
      <c r="A192" s="102">
        <f>ROW()-ROW(СПР_ФИО[[#Headers],[ФИО]])</f>
        <v>191</v>
      </c>
      <c r="B192" s="12" t="s">
        <v>67</v>
      </c>
      <c r="C192" s="3" t="s">
        <v>235</v>
      </c>
      <c r="D192" s="22">
        <v>15749621</v>
      </c>
      <c r="E192" s="107"/>
    </row>
    <row r="193" spans="1:5" x14ac:dyDescent="0.25">
      <c r="A193" s="102">
        <f>ROW()-ROW(СПР_ФИО[[#Headers],[ФИО]])</f>
        <v>192</v>
      </c>
      <c r="B193" s="7" t="s">
        <v>68</v>
      </c>
      <c r="C193" s="3" t="s">
        <v>235</v>
      </c>
      <c r="D193" s="20">
        <v>13548921</v>
      </c>
      <c r="E193" s="108"/>
    </row>
    <row r="194" spans="1:5" x14ac:dyDescent="0.25">
      <c r="A194" s="102">
        <f>ROW()-ROW(СПР_ФИО[[#Headers],[ФИО]])</f>
        <v>193</v>
      </c>
      <c r="B194" s="7" t="s">
        <v>339</v>
      </c>
      <c r="C194" s="3" t="s">
        <v>237</v>
      </c>
      <c r="D194" s="20">
        <v>14919739</v>
      </c>
      <c r="E194" s="107"/>
    </row>
    <row r="195" spans="1:5" x14ac:dyDescent="0.25">
      <c r="A195" s="110">
        <f>ROW()-ROW(СПР_ФИО[[#Headers],[ФИО]])</f>
        <v>194</v>
      </c>
      <c r="B195" s="7" t="s">
        <v>70</v>
      </c>
      <c r="C195" s="3" t="s">
        <v>235</v>
      </c>
      <c r="D195" s="20">
        <v>14186707</v>
      </c>
      <c r="E195" s="107"/>
    </row>
    <row r="196" spans="1:5" x14ac:dyDescent="0.25">
      <c r="A196" s="103">
        <f>ROW()-ROW(СПР_ФИО[[#Headers],[ФИО]])</f>
        <v>195</v>
      </c>
      <c r="B196" s="7" t="s">
        <v>340</v>
      </c>
      <c r="C196" s="3" t="s">
        <v>237</v>
      </c>
      <c r="D196" s="20">
        <v>15366259</v>
      </c>
      <c r="E196" s="108"/>
    </row>
    <row r="197" spans="1:5" x14ac:dyDescent="0.25">
      <c r="A197" s="103">
        <f>ROW()-ROW(СПР_ФИО[[#Headers],[ФИО]])</f>
        <v>196</v>
      </c>
      <c r="B197" s="7" t="s">
        <v>341</v>
      </c>
      <c r="C197" s="3" t="s">
        <v>237</v>
      </c>
      <c r="D197" s="20">
        <v>16579918</v>
      </c>
      <c r="E197" s="108"/>
    </row>
    <row r="198" spans="1:5" x14ac:dyDescent="0.25">
      <c r="A198" s="103">
        <f>ROW()-ROW(СПР_ФИО[[#Headers],[ФИО]])</f>
        <v>197</v>
      </c>
      <c r="B198" s="7" t="s">
        <v>69</v>
      </c>
      <c r="C198" s="3" t="s">
        <v>235</v>
      </c>
      <c r="D198" s="20">
        <v>13734919</v>
      </c>
      <c r="E198" s="107"/>
    </row>
    <row r="199" spans="1:5" x14ac:dyDescent="0.25">
      <c r="A199" s="96">
        <f>ROW()-ROW(СПР_ФИО[[#Headers],[ФИО]])</f>
        <v>198</v>
      </c>
      <c r="B199" s="7" t="s">
        <v>342</v>
      </c>
      <c r="C199" s="3" t="s">
        <v>237</v>
      </c>
      <c r="D199" s="20">
        <v>10938203</v>
      </c>
      <c r="E199" s="107"/>
    </row>
    <row r="200" spans="1:5" x14ac:dyDescent="0.25">
      <c r="A200" s="103">
        <f>ROW()-ROW(СПР_ФИО[[#Headers],[ФИО]])</f>
        <v>199</v>
      </c>
      <c r="B200" s="7" t="s">
        <v>71</v>
      </c>
      <c r="C200" s="3" t="s">
        <v>235</v>
      </c>
      <c r="D200" s="20">
        <v>14035108</v>
      </c>
      <c r="E200" s="107"/>
    </row>
    <row r="201" spans="1:5" x14ac:dyDescent="0.25">
      <c r="A201" s="103">
        <f>ROW()-ROW(СПР_ФИО[[#Headers],[ФИО]])</f>
        <v>200</v>
      </c>
      <c r="B201" s="7" t="s">
        <v>343</v>
      </c>
      <c r="C201" s="3" t="s">
        <v>240</v>
      </c>
      <c r="D201" s="20">
        <v>13484139</v>
      </c>
      <c r="E201" s="107"/>
    </row>
    <row r="202" spans="1:5" x14ac:dyDescent="0.25">
      <c r="A202" s="111">
        <f>ROW()-ROW(СПР_ФИО[[#Headers],[ФИО]])</f>
        <v>201</v>
      </c>
      <c r="B202" s="7" t="s">
        <v>72</v>
      </c>
      <c r="C202" s="3" t="s">
        <v>235</v>
      </c>
      <c r="D202" s="20">
        <v>14186723</v>
      </c>
      <c r="E202" s="107"/>
    </row>
    <row r="203" spans="1:5" x14ac:dyDescent="0.25">
      <c r="A203" s="103">
        <f>ROW()-ROW(СПР_ФИО[[#Headers],[ФИО]])</f>
        <v>202</v>
      </c>
      <c r="B203" s="7" t="s">
        <v>344</v>
      </c>
      <c r="C203" s="3" t="s">
        <v>237</v>
      </c>
      <c r="D203" s="20">
        <v>15749612</v>
      </c>
      <c r="E203" s="107"/>
    </row>
    <row r="204" spans="1:5" x14ac:dyDescent="0.25">
      <c r="A204" s="111">
        <f>ROW()-ROW(СПР_ФИО[[#Headers],[ФИО]])</f>
        <v>203</v>
      </c>
      <c r="B204" s="7" t="s">
        <v>345</v>
      </c>
      <c r="C204" s="3" t="s">
        <v>237</v>
      </c>
      <c r="D204" s="20">
        <v>15311127</v>
      </c>
      <c r="E204" s="107"/>
    </row>
    <row r="205" spans="1:5" x14ac:dyDescent="0.25">
      <c r="A205" s="111">
        <f>ROW()-ROW(СПР_ФИО[[#Headers],[ФИО]])</f>
        <v>204</v>
      </c>
      <c r="B205" s="7" t="s">
        <v>73</v>
      </c>
      <c r="C205" s="3" t="s">
        <v>235</v>
      </c>
      <c r="D205" s="20">
        <v>14335661</v>
      </c>
      <c r="E205" s="107"/>
    </row>
    <row r="206" spans="1:5" x14ac:dyDescent="0.25">
      <c r="A206" s="96">
        <f>ROW()-ROW(СПР_ФИО[[#Headers],[ФИО]])</f>
        <v>205</v>
      </c>
      <c r="B206" s="7" t="s">
        <v>74</v>
      </c>
      <c r="C206" s="3" t="s">
        <v>235</v>
      </c>
      <c r="D206" s="20">
        <v>13093971</v>
      </c>
      <c r="E206" s="108"/>
    </row>
    <row r="207" spans="1:5" x14ac:dyDescent="0.25">
      <c r="A207" s="102">
        <f>ROW()-ROW(СПР_ФИО[[#Headers],[ФИО]])</f>
        <v>206</v>
      </c>
      <c r="B207" s="4" t="s">
        <v>186</v>
      </c>
      <c r="C207" s="3" t="s">
        <v>235</v>
      </c>
      <c r="D207" s="19">
        <v>12866821</v>
      </c>
      <c r="E207" s="108"/>
    </row>
    <row r="208" spans="1:5" x14ac:dyDescent="0.25">
      <c r="A208" s="102">
        <f>ROW()-ROW(СПР_ФИО[[#Headers],[ФИО]])</f>
        <v>207</v>
      </c>
      <c r="B208" s="7" t="s">
        <v>206</v>
      </c>
      <c r="C208" s="3" t="s">
        <v>235</v>
      </c>
      <c r="D208" s="20">
        <v>15750955</v>
      </c>
    </row>
    <row r="209" spans="1:4" x14ac:dyDescent="0.25">
      <c r="A209" s="102">
        <f>ROW()-ROW(СПР_ФИО[[#Headers],[ФИО]])</f>
        <v>208</v>
      </c>
      <c r="B209" s="7" t="s">
        <v>346</v>
      </c>
      <c r="C209" s="3" t="s">
        <v>240</v>
      </c>
      <c r="D209" s="20">
        <v>13488332</v>
      </c>
    </row>
    <row r="210" spans="1:4" x14ac:dyDescent="0.25">
      <c r="A210" s="102">
        <f>ROW()-ROW(СПР_ФИО[[#Headers],[ФИО]])</f>
        <v>209</v>
      </c>
      <c r="B210" s="7" t="s">
        <v>75</v>
      </c>
      <c r="C210" s="3" t="s">
        <v>235</v>
      </c>
      <c r="D210" s="81">
        <v>16124972</v>
      </c>
    </row>
    <row r="211" spans="1:4" x14ac:dyDescent="0.25">
      <c r="A211" s="102">
        <f>ROW()-ROW(СПР_ФИО[[#Headers],[ФИО]])</f>
        <v>210</v>
      </c>
      <c r="B211" s="7" t="s">
        <v>76</v>
      </c>
      <c r="C211" s="3" t="s">
        <v>235</v>
      </c>
      <c r="D211" s="20">
        <v>16038708</v>
      </c>
    </row>
    <row r="212" spans="1:4" x14ac:dyDescent="0.25">
      <c r="A212" s="102">
        <f>ROW()-ROW(СПР_ФИО[[#Headers],[ФИО]])</f>
        <v>211</v>
      </c>
      <c r="B212" s="7" t="s">
        <v>231</v>
      </c>
      <c r="C212" s="6" t="s">
        <v>235</v>
      </c>
      <c r="D212" s="20">
        <v>14600461</v>
      </c>
    </row>
    <row r="213" spans="1:4" x14ac:dyDescent="0.25">
      <c r="A213" s="102">
        <f>ROW()-ROW(СПР_ФИО[[#Headers],[ФИО]])</f>
        <v>212</v>
      </c>
      <c r="B213" s="7" t="s">
        <v>347</v>
      </c>
      <c r="C213" s="3" t="s">
        <v>237</v>
      </c>
      <c r="D213" s="20">
        <v>15508481</v>
      </c>
    </row>
    <row r="214" spans="1:4" x14ac:dyDescent="0.25">
      <c r="A214" s="102">
        <f>ROW()-ROW(СПР_ФИО[[#Headers],[ФИО]])</f>
        <v>213</v>
      </c>
      <c r="B214" s="4" t="s">
        <v>348</v>
      </c>
      <c r="C214" s="3" t="s">
        <v>237</v>
      </c>
      <c r="D214" s="19">
        <v>16871679</v>
      </c>
    </row>
    <row r="215" spans="1:4" x14ac:dyDescent="0.25">
      <c r="A215" s="102">
        <f>ROW()-ROW(СПР_ФИО[[#Headers],[ФИО]])</f>
        <v>214</v>
      </c>
      <c r="B215" s="7" t="s">
        <v>349</v>
      </c>
      <c r="C215" s="3" t="s">
        <v>237</v>
      </c>
      <c r="D215" s="20">
        <v>15638808</v>
      </c>
    </row>
    <row r="216" spans="1:4" x14ac:dyDescent="0.25">
      <c r="A216" s="102">
        <f>ROW()-ROW(СПР_ФИО[[#Headers],[ФИО]])</f>
        <v>215</v>
      </c>
      <c r="B216" s="7" t="s">
        <v>350</v>
      </c>
      <c r="C216" s="3" t="s">
        <v>237</v>
      </c>
      <c r="D216" s="20">
        <v>15271305</v>
      </c>
    </row>
    <row r="217" spans="1:4" x14ac:dyDescent="0.25">
      <c r="A217" s="102">
        <f>ROW()-ROW(СПР_ФИО[[#Headers],[ФИО]])</f>
        <v>216</v>
      </c>
      <c r="B217" s="7" t="s">
        <v>351</v>
      </c>
      <c r="C217" s="3" t="s">
        <v>237</v>
      </c>
      <c r="D217" s="20">
        <v>13899887</v>
      </c>
    </row>
    <row r="218" spans="1:4" x14ac:dyDescent="0.25">
      <c r="A218" s="102">
        <f>ROW()-ROW(СПР_ФИО[[#Headers],[ФИО]])</f>
        <v>217</v>
      </c>
      <c r="B218" s="7" t="s">
        <v>77</v>
      </c>
      <c r="C218" s="3" t="s">
        <v>235</v>
      </c>
      <c r="D218" s="20">
        <v>14599106</v>
      </c>
    </row>
    <row r="219" spans="1:4" x14ac:dyDescent="0.25">
      <c r="A219" s="102">
        <f>ROW()-ROW(СПР_ФИО[[#Headers],[ФИО]])</f>
        <v>218</v>
      </c>
      <c r="B219" s="7" t="s">
        <v>352</v>
      </c>
      <c r="C219" s="3" t="s">
        <v>258</v>
      </c>
      <c r="D219" s="20">
        <v>15499035</v>
      </c>
    </row>
    <row r="220" spans="1:4" x14ac:dyDescent="0.25">
      <c r="A220" s="102">
        <f>ROW()-ROW(СПР_ФИО[[#Headers],[ФИО]])</f>
        <v>219</v>
      </c>
      <c r="B220" s="7" t="s">
        <v>353</v>
      </c>
      <c r="C220" s="3" t="s">
        <v>237</v>
      </c>
      <c r="D220" s="20">
        <v>13707371</v>
      </c>
    </row>
    <row r="221" spans="1:4" x14ac:dyDescent="0.25">
      <c r="A221" s="102">
        <f>ROW()-ROW(СПР_ФИО[[#Headers],[ФИО]])</f>
        <v>220</v>
      </c>
      <c r="B221" s="7" t="s">
        <v>78</v>
      </c>
      <c r="C221" s="3" t="s">
        <v>235</v>
      </c>
      <c r="D221" s="20">
        <v>15354098</v>
      </c>
    </row>
    <row r="222" spans="1:4" x14ac:dyDescent="0.25">
      <c r="A222" s="102">
        <f>ROW()-ROW(СПР_ФИО[[#Headers],[ФИО]])</f>
        <v>221</v>
      </c>
      <c r="B222" s="7" t="s">
        <v>354</v>
      </c>
      <c r="C222" s="3" t="s">
        <v>237</v>
      </c>
      <c r="D222" s="18">
        <v>16567108</v>
      </c>
    </row>
    <row r="223" spans="1:4" x14ac:dyDescent="0.25">
      <c r="A223" s="102">
        <f>ROW()-ROW(СПР_ФИО[[#Headers],[ФИО]])</f>
        <v>222</v>
      </c>
      <c r="B223" s="7" t="s">
        <v>79</v>
      </c>
      <c r="C223" s="3" t="s">
        <v>235</v>
      </c>
      <c r="D223" s="20">
        <v>11001279</v>
      </c>
    </row>
    <row r="224" spans="1:4" x14ac:dyDescent="0.25">
      <c r="A224" s="102">
        <f>ROW()-ROW(СПР_ФИО[[#Headers],[ФИО]])</f>
        <v>223</v>
      </c>
      <c r="B224" s="4" t="s">
        <v>355</v>
      </c>
      <c r="C224" s="3" t="s">
        <v>237</v>
      </c>
      <c r="D224" s="19">
        <v>14581985</v>
      </c>
    </row>
    <row r="225" spans="1:4" x14ac:dyDescent="0.25">
      <c r="A225" s="102">
        <f>ROW()-ROW(СПР_ФИО[[#Headers],[ФИО]])</f>
        <v>224</v>
      </c>
      <c r="B225" s="7" t="s">
        <v>80</v>
      </c>
      <c r="C225" s="3" t="s">
        <v>235</v>
      </c>
      <c r="D225" s="20">
        <v>15562786</v>
      </c>
    </row>
    <row r="226" spans="1:4" x14ac:dyDescent="0.25">
      <c r="A226" s="102">
        <f>ROW()-ROW(СПР_ФИО[[#Headers],[ФИО]])</f>
        <v>225</v>
      </c>
      <c r="B226" s="7" t="s">
        <v>207</v>
      </c>
      <c r="C226" s="3" t="s">
        <v>235</v>
      </c>
      <c r="D226" s="20">
        <v>14639235</v>
      </c>
    </row>
    <row r="227" spans="1:4" x14ac:dyDescent="0.25">
      <c r="A227" s="102">
        <f>ROW()-ROW(СПР_ФИО[[#Headers],[ФИО]])</f>
        <v>226</v>
      </c>
      <c r="B227" s="7" t="s">
        <v>356</v>
      </c>
      <c r="C227" s="3" t="s">
        <v>237</v>
      </c>
      <c r="D227" s="20">
        <v>14482207</v>
      </c>
    </row>
    <row r="228" spans="1:4" x14ac:dyDescent="0.25">
      <c r="A228" s="102">
        <f>ROW()-ROW(СПР_ФИО[[#Headers],[ФИО]])</f>
        <v>227</v>
      </c>
      <c r="B228" s="13" t="s">
        <v>81</v>
      </c>
      <c r="C228" s="14" t="s">
        <v>235</v>
      </c>
      <c r="D228" s="25">
        <v>16806009</v>
      </c>
    </row>
    <row r="229" spans="1:4" x14ac:dyDescent="0.25">
      <c r="A229" s="102">
        <f>ROW()-ROW(СПР_ФИО[[#Headers],[ФИО]])</f>
        <v>228</v>
      </c>
      <c r="B229" s="7" t="s">
        <v>357</v>
      </c>
      <c r="C229" s="3" t="s">
        <v>237</v>
      </c>
      <c r="D229" s="20">
        <v>16835820</v>
      </c>
    </row>
    <row r="230" spans="1:4" x14ac:dyDescent="0.25">
      <c r="A230" s="102">
        <f>ROW()-ROW(СПР_ФИО[[#Headers],[ФИО]])</f>
        <v>229</v>
      </c>
      <c r="B230" s="4" t="s">
        <v>175</v>
      </c>
      <c r="C230" s="3" t="s">
        <v>235</v>
      </c>
      <c r="D230" s="76">
        <v>16846861</v>
      </c>
    </row>
    <row r="231" spans="1:4" x14ac:dyDescent="0.25">
      <c r="A231" s="102">
        <f>ROW()-ROW(СПР_ФИО[[#Headers],[ФИО]])</f>
        <v>230</v>
      </c>
      <c r="B231" s="7" t="s">
        <v>82</v>
      </c>
      <c r="C231" s="3" t="s">
        <v>235</v>
      </c>
      <c r="D231" s="20">
        <v>12941158</v>
      </c>
    </row>
    <row r="232" spans="1:4" x14ac:dyDescent="0.25">
      <c r="A232" s="102">
        <f>ROW()-ROW(СПР_ФИО[[#Headers],[ФИО]])</f>
        <v>231</v>
      </c>
      <c r="B232" s="7" t="s">
        <v>358</v>
      </c>
      <c r="C232" s="3" t="s">
        <v>237</v>
      </c>
      <c r="D232" s="20">
        <v>13599657</v>
      </c>
    </row>
    <row r="233" spans="1:4" x14ac:dyDescent="0.25">
      <c r="A233" s="102">
        <f>ROW()-ROW(СПР_ФИО[[#Headers],[ФИО]])</f>
        <v>232</v>
      </c>
      <c r="B233" s="7" t="s">
        <v>83</v>
      </c>
      <c r="C233" s="3" t="s">
        <v>235</v>
      </c>
      <c r="D233" s="81">
        <v>16735095</v>
      </c>
    </row>
    <row r="234" spans="1:4" x14ac:dyDescent="0.25">
      <c r="A234" s="102">
        <f>ROW()-ROW(СПР_ФИО[[#Headers],[ФИО]])</f>
        <v>233</v>
      </c>
      <c r="B234" s="7" t="s">
        <v>359</v>
      </c>
      <c r="C234" s="3" t="s">
        <v>237</v>
      </c>
      <c r="D234" s="81">
        <v>16835838</v>
      </c>
    </row>
    <row r="235" spans="1:4" x14ac:dyDescent="0.25">
      <c r="A235" s="102">
        <f>ROW()-ROW(СПР_ФИО[[#Headers],[ФИО]])</f>
        <v>234</v>
      </c>
      <c r="B235" s="7" t="s">
        <v>360</v>
      </c>
      <c r="C235" s="3" t="s">
        <v>237</v>
      </c>
      <c r="D235" s="20">
        <v>14071521</v>
      </c>
    </row>
    <row r="236" spans="1:4" x14ac:dyDescent="0.25">
      <c r="A236" s="102">
        <f>ROW()-ROW(СПР_ФИО[[#Headers],[ФИО]])</f>
        <v>235</v>
      </c>
      <c r="B236" s="7" t="s">
        <v>84</v>
      </c>
      <c r="C236" s="3" t="s">
        <v>235</v>
      </c>
      <c r="D236" s="20">
        <v>15366241</v>
      </c>
    </row>
    <row r="237" spans="1:4" x14ac:dyDescent="0.25">
      <c r="A237" s="102">
        <f>ROW()-ROW(СПР_ФИО[[#Headers],[ФИО]])</f>
        <v>236</v>
      </c>
      <c r="B237" s="7" t="s">
        <v>85</v>
      </c>
      <c r="C237" s="3" t="s">
        <v>235</v>
      </c>
      <c r="D237" s="20">
        <v>11395790</v>
      </c>
    </row>
    <row r="238" spans="1:4" x14ac:dyDescent="0.25">
      <c r="A238" s="102">
        <f>ROW()-ROW(СПР_ФИО[[#Headers],[ФИО]])</f>
        <v>237</v>
      </c>
      <c r="B238" s="7" t="s">
        <v>361</v>
      </c>
      <c r="C238" s="15" t="s">
        <v>237</v>
      </c>
      <c r="D238" s="20">
        <v>13261672</v>
      </c>
    </row>
    <row r="239" spans="1:4" x14ac:dyDescent="0.25">
      <c r="A239" s="102">
        <f>ROW()-ROW(СПР_ФИО[[#Headers],[ФИО]])</f>
        <v>238</v>
      </c>
      <c r="B239" s="7" t="s">
        <v>208</v>
      </c>
      <c r="C239" s="3" t="s">
        <v>235</v>
      </c>
      <c r="D239" s="18">
        <v>12946442</v>
      </c>
    </row>
    <row r="240" spans="1:4" x14ac:dyDescent="0.25">
      <c r="A240" s="102">
        <f>ROW()-ROW(СПР_ФИО[[#Headers],[ФИО]])</f>
        <v>239</v>
      </c>
      <c r="B240" s="7" t="s">
        <v>86</v>
      </c>
      <c r="C240" s="3" t="s">
        <v>235</v>
      </c>
      <c r="D240" s="83">
        <v>16142708</v>
      </c>
    </row>
    <row r="241" spans="1:4" x14ac:dyDescent="0.25">
      <c r="A241" s="102">
        <f>ROW()-ROW(СПР_ФИО[[#Headers],[ФИО]])</f>
        <v>240</v>
      </c>
      <c r="B241" s="7" t="s">
        <v>87</v>
      </c>
      <c r="C241" s="3" t="s">
        <v>235</v>
      </c>
      <c r="D241" s="20">
        <v>16169177</v>
      </c>
    </row>
    <row r="242" spans="1:4" x14ac:dyDescent="0.25">
      <c r="A242" s="102">
        <f>ROW()-ROW(СПР_ФИО[[#Headers],[ФИО]])</f>
        <v>241</v>
      </c>
      <c r="B242" s="7" t="s">
        <v>88</v>
      </c>
      <c r="C242" s="3" t="s">
        <v>241</v>
      </c>
      <c r="D242" s="18">
        <v>12976924</v>
      </c>
    </row>
    <row r="243" spans="1:4" x14ac:dyDescent="0.25">
      <c r="A243" s="102">
        <f>ROW()-ROW(СПР_ФИО[[#Headers],[ФИО]])</f>
        <v>242</v>
      </c>
      <c r="B243" s="7" t="s">
        <v>209</v>
      </c>
      <c r="C243" s="3" t="s">
        <v>235</v>
      </c>
      <c r="D243" s="20">
        <v>11144587</v>
      </c>
    </row>
    <row r="244" spans="1:4" x14ac:dyDescent="0.25">
      <c r="A244" s="102">
        <f>ROW()-ROW(СПР_ФИО[[#Headers],[ФИО]])</f>
        <v>243</v>
      </c>
      <c r="B244" s="7" t="s">
        <v>362</v>
      </c>
      <c r="C244" s="3" t="s">
        <v>237</v>
      </c>
      <c r="D244" s="20">
        <v>15311055</v>
      </c>
    </row>
    <row r="245" spans="1:4" x14ac:dyDescent="0.25">
      <c r="A245" s="102">
        <f>ROW()-ROW(СПР_ФИО[[#Headers],[ФИО]])</f>
        <v>244</v>
      </c>
      <c r="B245" s="7" t="s">
        <v>363</v>
      </c>
      <c r="C245" s="3" t="s">
        <v>237</v>
      </c>
      <c r="D245" s="20">
        <v>15366232</v>
      </c>
    </row>
    <row r="246" spans="1:4" x14ac:dyDescent="0.25">
      <c r="A246" s="102">
        <f>ROW()-ROW(СПР_ФИО[[#Headers],[ФИО]])</f>
        <v>245</v>
      </c>
      <c r="B246" s="7" t="s">
        <v>89</v>
      </c>
      <c r="C246" s="3" t="s">
        <v>235</v>
      </c>
      <c r="D246" s="20">
        <v>11566405</v>
      </c>
    </row>
    <row r="247" spans="1:4" x14ac:dyDescent="0.25">
      <c r="A247" s="102">
        <f>ROW()-ROW(СПР_ФИО[[#Headers],[ФИО]])</f>
        <v>246</v>
      </c>
      <c r="B247" s="7" t="s">
        <v>90</v>
      </c>
      <c r="C247" s="3" t="s">
        <v>235</v>
      </c>
      <c r="D247" s="20">
        <v>11047859</v>
      </c>
    </row>
    <row r="248" spans="1:4" x14ac:dyDescent="0.25">
      <c r="A248" s="102">
        <f>ROW()-ROW(СПР_ФИО[[#Headers],[ФИО]])</f>
        <v>247</v>
      </c>
      <c r="B248" s="7" t="s">
        <v>91</v>
      </c>
      <c r="C248" s="3" t="s">
        <v>235</v>
      </c>
      <c r="D248" s="20">
        <v>16287940</v>
      </c>
    </row>
    <row r="249" spans="1:4" x14ac:dyDescent="0.25">
      <c r="A249" s="102">
        <f>ROW()-ROW(СПР_ФИО[[#Headers],[ФИО]])</f>
        <v>248</v>
      </c>
      <c r="B249" s="7" t="s">
        <v>210</v>
      </c>
      <c r="C249" s="3" t="s">
        <v>235</v>
      </c>
      <c r="D249" s="20">
        <v>11244916</v>
      </c>
    </row>
    <row r="250" spans="1:4" x14ac:dyDescent="0.25">
      <c r="A250" s="102">
        <f>ROW()-ROW(СПР_ФИО[[#Headers],[ФИО]])</f>
        <v>249</v>
      </c>
      <c r="B250" s="10" t="s">
        <v>364</v>
      </c>
      <c r="C250" s="3" t="s">
        <v>237</v>
      </c>
      <c r="D250" s="20">
        <v>13184187</v>
      </c>
    </row>
    <row r="251" spans="1:4" x14ac:dyDescent="0.25">
      <c r="A251" s="102">
        <f>ROW()-ROW(СПР_ФИО[[#Headers],[ФИО]])</f>
        <v>250</v>
      </c>
      <c r="B251" s="7" t="s">
        <v>365</v>
      </c>
      <c r="C251" s="3" t="s">
        <v>237</v>
      </c>
      <c r="D251" s="18">
        <v>14284008</v>
      </c>
    </row>
    <row r="252" spans="1:4" x14ac:dyDescent="0.25">
      <c r="A252" s="102">
        <f>ROW()-ROW(СПР_ФИО[[#Headers],[ФИО]])</f>
        <v>251</v>
      </c>
      <c r="B252" s="4" t="s">
        <v>366</v>
      </c>
      <c r="C252" s="3" t="s">
        <v>237</v>
      </c>
      <c r="D252" s="19">
        <v>13285148</v>
      </c>
    </row>
    <row r="253" spans="1:4" x14ac:dyDescent="0.25">
      <c r="A253" s="102">
        <f>ROW()-ROW(СПР_ФИО[[#Headers],[ФИО]])</f>
        <v>252</v>
      </c>
      <c r="B253" s="4" t="s">
        <v>367</v>
      </c>
      <c r="C253" s="3" t="s">
        <v>237</v>
      </c>
      <c r="D253" s="19">
        <v>14904684</v>
      </c>
    </row>
    <row r="254" spans="1:4" x14ac:dyDescent="0.25">
      <c r="A254" s="102">
        <f>ROW()-ROW(СПР_ФИО[[#Headers],[ФИО]])</f>
        <v>253</v>
      </c>
      <c r="B254" s="7" t="s">
        <v>92</v>
      </c>
      <c r="C254" s="3" t="s">
        <v>235</v>
      </c>
      <c r="D254" s="20">
        <v>15366275</v>
      </c>
    </row>
    <row r="255" spans="1:4" x14ac:dyDescent="0.25">
      <c r="A255" s="102">
        <f>ROW()-ROW(СПР_ФИО[[#Headers],[ФИО]])</f>
        <v>254</v>
      </c>
      <c r="B255" s="4" t="s">
        <v>368</v>
      </c>
      <c r="C255" s="3" t="s">
        <v>237</v>
      </c>
      <c r="D255" s="19">
        <v>16852822</v>
      </c>
    </row>
    <row r="256" spans="1:4" x14ac:dyDescent="0.25">
      <c r="A256" s="102">
        <f>ROW()-ROW(СПР_ФИО[[#Headers],[ФИО]])</f>
        <v>255</v>
      </c>
      <c r="B256" s="4" t="s">
        <v>176</v>
      </c>
      <c r="C256" s="3" t="s">
        <v>235</v>
      </c>
      <c r="D256" s="18">
        <v>16561777</v>
      </c>
    </row>
    <row r="257" spans="1:4" x14ac:dyDescent="0.25">
      <c r="A257" s="102">
        <f>ROW()-ROW(СПР_ФИО[[#Headers],[ФИО]])</f>
        <v>256</v>
      </c>
      <c r="B257" s="7" t="s">
        <v>369</v>
      </c>
      <c r="C257" s="3" t="s">
        <v>237</v>
      </c>
      <c r="D257" s="20">
        <v>13366731</v>
      </c>
    </row>
    <row r="258" spans="1:4" x14ac:dyDescent="0.25">
      <c r="A258" s="102">
        <f>ROW()-ROW(СПР_ФИО[[#Headers],[ФИО]])</f>
        <v>257</v>
      </c>
      <c r="B258" s="7" t="s">
        <v>94</v>
      </c>
      <c r="C258" s="3" t="s">
        <v>235</v>
      </c>
      <c r="D258" s="20">
        <v>10919387</v>
      </c>
    </row>
    <row r="259" spans="1:4" x14ac:dyDescent="0.25">
      <c r="A259" s="102">
        <f>ROW()-ROW(СПР_ФИО[[#Headers],[ФИО]])</f>
        <v>258</v>
      </c>
      <c r="B259" s="7" t="s">
        <v>370</v>
      </c>
      <c r="C259" s="3" t="s">
        <v>237</v>
      </c>
      <c r="D259" s="20">
        <v>16198613</v>
      </c>
    </row>
    <row r="260" spans="1:4" x14ac:dyDescent="0.25">
      <c r="A260" s="102">
        <f>ROW()-ROW(СПР_ФИО[[#Headers],[ФИО]])</f>
        <v>259</v>
      </c>
      <c r="B260" s="7" t="s">
        <v>371</v>
      </c>
      <c r="C260" s="3" t="s">
        <v>237</v>
      </c>
      <c r="D260" s="20">
        <v>10636918</v>
      </c>
    </row>
    <row r="261" spans="1:4" x14ac:dyDescent="0.25">
      <c r="A261" s="102">
        <f>ROW()-ROW(СПР_ФИО[[#Headers],[ФИО]])</f>
        <v>260</v>
      </c>
      <c r="B261" s="7" t="s">
        <v>93</v>
      </c>
      <c r="C261" s="3" t="s">
        <v>235</v>
      </c>
      <c r="D261" s="81">
        <v>16179084</v>
      </c>
    </row>
    <row r="262" spans="1:4" x14ac:dyDescent="0.25">
      <c r="A262" s="102">
        <f>ROW()-ROW(СПР_ФИО[[#Headers],[ФИО]])</f>
        <v>261</v>
      </c>
      <c r="B262" s="7" t="s">
        <v>372</v>
      </c>
      <c r="C262" s="3" t="s">
        <v>237</v>
      </c>
      <c r="D262" s="20">
        <v>16405475</v>
      </c>
    </row>
    <row r="263" spans="1:4" x14ac:dyDescent="0.25">
      <c r="A263" s="102">
        <f>ROW()-ROW(СПР_ФИО[[#Headers],[ФИО]])</f>
        <v>262</v>
      </c>
      <c r="B263" s="7" t="s">
        <v>95</v>
      </c>
      <c r="C263" s="3" t="s">
        <v>235</v>
      </c>
      <c r="D263" s="20">
        <v>15223223</v>
      </c>
    </row>
    <row r="264" spans="1:4" x14ac:dyDescent="0.25">
      <c r="A264" s="102">
        <f>ROW()-ROW(СПР_ФИО[[#Headers],[ФИО]])</f>
        <v>263</v>
      </c>
      <c r="B264" s="7" t="s">
        <v>373</v>
      </c>
      <c r="C264" s="3" t="s">
        <v>237</v>
      </c>
      <c r="D264" s="20">
        <v>16552571</v>
      </c>
    </row>
    <row r="265" spans="1:4" x14ac:dyDescent="0.25">
      <c r="A265" s="102">
        <f>ROW()-ROW(СПР_ФИО[[#Headers],[ФИО]])</f>
        <v>264</v>
      </c>
      <c r="B265" s="7" t="s">
        <v>374</v>
      </c>
      <c r="C265" s="3" t="s">
        <v>237</v>
      </c>
      <c r="D265" s="20">
        <v>13810521</v>
      </c>
    </row>
    <row r="266" spans="1:4" x14ac:dyDescent="0.25">
      <c r="A266" s="102">
        <f>ROW()-ROW(СПР_ФИО[[#Headers],[ФИО]])</f>
        <v>265</v>
      </c>
      <c r="B266" s="7" t="s">
        <v>375</v>
      </c>
      <c r="C266" s="3" t="s">
        <v>237</v>
      </c>
      <c r="D266" s="20">
        <v>14237295</v>
      </c>
    </row>
    <row r="267" spans="1:4" x14ac:dyDescent="0.25">
      <c r="A267" s="102">
        <f>ROW()-ROW(СПР_ФИО[[#Headers],[ФИО]])</f>
        <v>266</v>
      </c>
      <c r="B267" s="7" t="s">
        <v>376</v>
      </c>
      <c r="C267" s="3" t="s">
        <v>237</v>
      </c>
      <c r="D267" s="20">
        <v>15436641</v>
      </c>
    </row>
    <row r="268" spans="1:4" x14ac:dyDescent="0.25">
      <c r="A268" s="102">
        <f>ROW()-ROW(СПР_ФИО[[#Headers],[ФИО]])</f>
        <v>267</v>
      </c>
      <c r="B268" s="4" t="s">
        <v>377</v>
      </c>
      <c r="C268" s="3" t="s">
        <v>237</v>
      </c>
      <c r="D268" s="19">
        <v>15306221</v>
      </c>
    </row>
    <row r="269" spans="1:4" x14ac:dyDescent="0.25">
      <c r="A269" s="102">
        <f>ROW()-ROW(СПР_ФИО[[#Headers],[ФИО]])</f>
        <v>268</v>
      </c>
      <c r="B269" s="7" t="s">
        <v>378</v>
      </c>
      <c r="C269" s="6" t="s">
        <v>237</v>
      </c>
      <c r="D269" s="20">
        <v>14493740</v>
      </c>
    </row>
    <row r="270" spans="1:4" x14ac:dyDescent="0.25">
      <c r="A270" s="102">
        <f>ROW()-ROW(СПР_ФИО[[#Headers],[ФИО]])</f>
        <v>269</v>
      </c>
      <c r="B270" s="7" t="s">
        <v>379</v>
      </c>
      <c r="C270" s="3" t="s">
        <v>237</v>
      </c>
      <c r="D270" s="20">
        <v>15638795</v>
      </c>
    </row>
    <row r="271" spans="1:4" x14ac:dyDescent="0.25">
      <c r="A271" s="102">
        <f>ROW()-ROW(СПР_ФИО[[#Headers],[ФИО]])</f>
        <v>270</v>
      </c>
      <c r="B271" s="7" t="s">
        <v>380</v>
      </c>
      <c r="C271" s="3" t="s">
        <v>237</v>
      </c>
      <c r="D271" s="20">
        <v>14821969</v>
      </c>
    </row>
    <row r="272" spans="1:4" x14ac:dyDescent="0.25">
      <c r="A272" s="102">
        <f>ROW()-ROW(СПР_ФИО[[#Headers],[ФИО]])</f>
        <v>271</v>
      </c>
      <c r="B272" s="4" t="s">
        <v>381</v>
      </c>
      <c r="C272" s="3" t="s">
        <v>237</v>
      </c>
      <c r="D272" s="19">
        <v>15236219</v>
      </c>
    </row>
    <row r="273" spans="1:4" x14ac:dyDescent="0.25">
      <c r="A273" s="102">
        <f>ROW()-ROW(СПР_ФИО[[#Headers],[ФИО]])</f>
        <v>272</v>
      </c>
      <c r="B273" s="7" t="s">
        <v>382</v>
      </c>
      <c r="C273" s="3" t="s">
        <v>240</v>
      </c>
      <c r="D273" s="18">
        <v>14935886</v>
      </c>
    </row>
    <row r="274" spans="1:4" x14ac:dyDescent="0.25">
      <c r="A274" s="102">
        <f>ROW()-ROW(СПР_ФИО[[#Headers],[ФИО]])</f>
        <v>273</v>
      </c>
      <c r="B274" s="7" t="s">
        <v>383</v>
      </c>
      <c r="C274" s="3" t="s">
        <v>237</v>
      </c>
      <c r="D274" s="20">
        <v>14612948</v>
      </c>
    </row>
    <row r="275" spans="1:4" x14ac:dyDescent="0.25">
      <c r="A275" s="102">
        <f>ROW()-ROW(СПР_ФИО[[#Headers],[ФИО]])</f>
        <v>274</v>
      </c>
      <c r="B275" s="7" t="s">
        <v>96</v>
      </c>
      <c r="C275" s="3" t="s">
        <v>235</v>
      </c>
      <c r="D275" s="20">
        <v>10159226</v>
      </c>
    </row>
    <row r="276" spans="1:4" x14ac:dyDescent="0.25">
      <c r="A276" s="102">
        <f>ROW()-ROW(СПР_ФИО[[#Headers],[ФИО]])</f>
        <v>275</v>
      </c>
      <c r="B276" s="5" t="s">
        <v>177</v>
      </c>
      <c r="C276" s="3" t="s">
        <v>235</v>
      </c>
      <c r="D276" s="18">
        <v>15223434</v>
      </c>
    </row>
    <row r="277" spans="1:4" x14ac:dyDescent="0.25">
      <c r="A277" s="102">
        <f>ROW()-ROW(СПР_ФИО[[#Headers],[ФИО]])</f>
        <v>276</v>
      </c>
      <c r="B277" s="5" t="s">
        <v>97</v>
      </c>
      <c r="C277" s="3" t="s">
        <v>235</v>
      </c>
      <c r="D277" s="18">
        <v>13101476</v>
      </c>
    </row>
    <row r="278" spans="1:4" x14ac:dyDescent="0.25">
      <c r="A278" s="102">
        <f>ROW()-ROW(СПР_ФИО[[#Headers],[ФИО]])</f>
        <v>277</v>
      </c>
      <c r="B278" s="7" t="s">
        <v>98</v>
      </c>
      <c r="C278" s="3" t="s">
        <v>235</v>
      </c>
      <c r="D278" s="20">
        <v>12845289</v>
      </c>
    </row>
    <row r="279" spans="1:4" x14ac:dyDescent="0.25">
      <c r="A279" s="102">
        <f>ROW()-ROW(СПР_ФИО[[#Headers],[ФИО]])</f>
        <v>278</v>
      </c>
      <c r="B279" s="7" t="s">
        <v>384</v>
      </c>
      <c r="C279" s="3" t="s">
        <v>237</v>
      </c>
      <c r="D279" s="20">
        <v>13320880</v>
      </c>
    </row>
    <row r="280" spans="1:4" x14ac:dyDescent="0.25">
      <c r="A280" s="102">
        <f>ROW()-ROW(СПР_ФИО[[#Headers],[ФИО]])</f>
        <v>279</v>
      </c>
      <c r="B280" s="7" t="s">
        <v>100</v>
      </c>
      <c r="C280" s="3" t="s">
        <v>235</v>
      </c>
      <c r="D280" s="81">
        <v>14617950</v>
      </c>
    </row>
    <row r="281" spans="1:4" x14ac:dyDescent="0.25">
      <c r="A281" s="102">
        <f>ROW()-ROW(СПР_ФИО[[#Headers],[ФИО]])</f>
        <v>280</v>
      </c>
      <c r="B281" s="7" t="s">
        <v>385</v>
      </c>
      <c r="C281" s="3" t="s">
        <v>237</v>
      </c>
      <c r="D281" s="77">
        <v>16437303</v>
      </c>
    </row>
    <row r="282" spans="1:4" x14ac:dyDescent="0.25">
      <c r="A282" s="102">
        <f>ROW()-ROW(СПР_ФИО[[#Headers],[ФИО]])</f>
        <v>281</v>
      </c>
      <c r="B282" s="7" t="s">
        <v>386</v>
      </c>
      <c r="C282" s="3" t="s">
        <v>237</v>
      </c>
      <c r="D282" s="20">
        <v>11324810</v>
      </c>
    </row>
    <row r="283" spans="1:4" x14ac:dyDescent="0.25">
      <c r="A283" s="102">
        <f>ROW()-ROW(СПР_ФИО[[#Headers],[ФИО]])</f>
        <v>282</v>
      </c>
      <c r="B283" s="7" t="s">
        <v>99</v>
      </c>
      <c r="C283" s="3" t="s">
        <v>235</v>
      </c>
      <c r="D283" s="20">
        <v>15579203</v>
      </c>
    </row>
    <row r="284" spans="1:4" x14ac:dyDescent="0.25">
      <c r="A284" s="102">
        <f>ROW()-ROW(СПР_ФИО[[#Headers],[ФИО]])</f>
        <v>283</v>
      </c>
      <c r="B284" s="7" t="s">
        <v>178</v>
      </c>
      <c r="C284" s="3" t="s">
        <v>241</v>
      </c>
      <c r="D284" s="20">
        <v>15440691</v>
      </c>
    </row>
    <row r="285" spans="1:4" x14ac:dyDescent="0.25">
      <c r="A285" s="102">
        <f>ROW()-ROW(СПР_ФИО[[#Headers],[ФИО]])</f>
        <v>284</v>
      </c>
      <c r="B285" s="4" t="s">
        <v>179</v>
      </c>
      <c r="C285" s="3" t="s">
        <v>235</v>
      </c>
      <c r="D285" s="19">
        <v>16865519</v>
      </c>
    </row>
    <row r="286" spans="1:4" x14ac:dyDescent="0.25">
      <c r="A286" s="102">
        <f>ROW()-ROW(СПР_ФИО[[#Headers],[ФИО]])</f>
        <v>285</v>
      </c>
      <c r="B286" s="7" t="s">
        <v>211</v>
      </c>
      <c r="C286" s="3" t="s">
        <v>235</v>
      </c>
      <c r="D286" s="20">
        <v>15749591</v>
      </c>
    </row>
    <row r="287" spans="1:4" x14ac:dyDescent="0.25">
      <c r="A287" s="102">
        <f>ROW()-ROW(СПР_ФИО[[#Headers],[ФИО]])</f>
        <v>286</v>
      </c>
      <c r="B287" s="7" t="s">
        <v>387</v>
      </c>
      <c r="C287" s="3" t="s">
        <v>315</v>
      </c>
      <c r="D287" s="20">
        <v>11665059</v>
      </c>
    </row>
    <row r="288" spans="1:4" x14ac:dyDescent="0.25">
      <c r="A288" s="102">
        <f>ROW()-ROW(СПР_ФИО[[#Headers],[ФИО]])</f>
        <v>287</v>
      </c>
      <c r="B288" s="7" t="s">
        <v>101</v>
      </c>
      <c r="C288" s="3" t="s">
        <v>235</v>
      </c>
      <c r="D288" s="18">
        <v>16793990</v>
      </c>
    </row>
    <row r="289" spans="1:4" x14ac:dyDescent="0.25">
      <c r="A289" s="102">
        <f>ROW()-ROW(СПР_ФИО[[#Headers],[ФИО]])</f>
        <v>288</v>
      </c>
      <c r="B289" s="5" t="s">
        <v>388</v>
      </c>
      <c r="C289" s="3" t="s">
        <v>237</v>
      </c>
      <c r="D289" s="77">
        <v>16437291</v>
      </c>
    </row>
    <row r="290" spans="1:4" x14ac:dyDescent="0.25">
      <c r="A290" s="102">
        <f>ROW()-ROW(СПР_ФИО[[#Headers],[ФИО]])</f>
        <v>289</v>
      </c>
      <c r="B290" s="5" t="s">
        <v>389</v>
      </c>
      <c r="C290" s="3" t="s">
        <v>237</v>
      </c>
      <c r="D290" s="20">
        <v>14478486</v>
      </c>
    </row>
    <row r="291" spans="1:4" x14ac:dyDescent="0.25">
      <c r="A291" s="102">
        <f>ROW()-ROW(СПР_ФИО[[#Headers],[ФИО]])</f>
        <v>290</v>
      </c>
      <c r="B291" s="5" t="s">
        <v>390</v>
      </c>
      <c r="C291" s="3" t="s">
        <v>237</v>
      </c>
      <c r="D291" s="20">
        <v>10958790</v>
      </c>
    </row>
    <row r="292" spans="1:4" x14ac:dyDescent="0.25">
      <c r="A292" s="102">
        <f>ROW()-ROW(СПР_ФИО[[#Headers],[ФИО]])</f>
        <v>291</v>
      </c>
      <c r="B292" s="5" t="s">
        <v>102</v>
      </c>
      <c r="C292" s="3" t="s">
        <v>235</v>
      </c>
      <c r="D292" s="20">
        <v>13181509</v>
      </c>
    </row>
    <row r="293" spans="1:4" x14ac:dyDescent="0.25">
      <c r="A293" s="102">
        <f>ROW()-ROW(СПР_ФИО[[#Headers],[ФИО]])</f>
        <v>292</v>
      </c>
      <c r="B293" s="5" t="s">
        <v>391</v>
      </c>
      <c r="C293" s="3" t="s">
        <v>237</v>
      </c>
      <c r="D293" s="20">
        <v>14196180</v>
      </c>
    </row>
    <row r="294" spans="1:4" x14ac:dyDescent="0.25">
      <c r="A294" s="102">
        <f>ROW()-ROW(СПР_ФИО[[#Headers],[ФИО]])</f>
        <v>293</v>
      </c>
      <c r="B294" s="5" t="s">
        <v>392</v>
      </c>
      <c r="C294" s="3" t="s">
        <v>237</v>
      </c>
      <c r="D294" s="20">
        <v>11923863</v>
      </c>
    </row>
    <row r="295" spans="1:4" x14ac:dyDescent="0.25">
      <c r="A295" s="102">
        <f>ROW()-ROW(СПР_ФИО[[#Headers],[ФИО]])</f>
        <v>294</v>
      </c>
      <c r="B295" s="5" t="s">
        <v>393</v>
      </c>
      <c r="C295" s="3" t="s">
        <v>237</v>
      </c>
      <c r="D295" s="20">
        <v>12858661</v>
      </c>
    </row>
    <row r="296" spans="1:4" x14ac:dyDescent="0.25">
      <c r="A296" s="102">
        <f>ROW()-ROW(СПР_ФИО[[#Headers],[ФИО]])</f>
        <v>295</v>
      </c>
      <c r="B296" s="5" t="s">
        <v>394</v>
      </c>
      <c r="C296" s="3" t="s">
        <v>237</v>
      </c>
      <c r="D296" s="20">
        <v>13162501</v>
      </c>
    </row>
    <row r="297" spans="1:4" x14ac:dyDescent="0.25">
      <c r="A297" s="102">
        <f>ROW()-ROW(СПР_ФИО[[#Headers],[ФИО]])</f>
        <v>296</v>
      </c>
      <c r="B297" s="5" t="s">
        <v>395</v>
      </c>
      <c r="C297" s="3" t="s">
        <v>237</v>
      </c>
      <c r="D297" s="20">
        <v>14837160</v>
      </c>
    </row>
    <row r="298" spans="1:4" x14ac:dyDescent="0.25">
      <c r="A298" s="102">
        <f>ROW()-ROW(СПР_ФИО[[#Headers],[ФИО]])</f>
        <v>297</v>
      </c>
      <c r="B298" s="5" t="s">
        <v>103</v>
      </c>
      <c r="C298" s="3" t="s">
        <v>241</v>
      </c>
      <c r="D298" s="80">
        <v>11908583</v>
      </c>
    </row>
    <row r="299" spans="1:4" x14ac:dyDescent="0.25">
      <c r="A299" s="102">
        <f>ROW()-ROW(СПР_ФИО[[#Headers],[ФИО]])</f>
        <v>298</v>
      </c>
      <c r="B299" s="5" t="s">
        <v>396</v>
      </c>
      <c r="C299" s="3" t="s">
        <v>237</v>
      </c>
      <c r="D299" s="20">
        <v>15222520</v>
      </c>
    </row>
    <row r="300" spans="1:4" x14ac:dyDescent="0.25">
      <c r="A300" s="102">
        <f>ROW()-ROW(СПР_ФИО[[#Headers],[ФИО]])</f>
        <v>299</v>
      </c>
      <c r="B300" s="5" t="s">
        <v>104</v>
      </c>
      <c r="C300" s="3" t="s">
        <v>235</v>
      </c>
      <c r="D300" s="20">
        <v>11313299</v>
      </c>
    </row>
    <row r="301" spans="1:4" x14ac:dyDescent="0.25">
      <c r="A301" s="102">
        <f>ROW()-ROW(СПР_ФИО[[#Headers],[ФИО]])</f>
        <v>300</v>
      </c>
      <c r="B301" s="5" t="s">
        <v>105</v>
      </c>
      <c r="C301" s="3" t="s">
        <v>235</v>
      </c>
      <c r="D301" s="20">
        <v>13114437</v>
      </c>
    </row>
    <row r="302" spans="1:4" x14ac:dyDescent="0.25">
      <c r="A302" s="102">
        <f>ROW()-ROW(СПР_ФИО[[#Headers],[ФИО]])</f>
        <v>301</v>
      </c>
      <c r="B302" s="5" t="s">
        <v>397</v>
      </c>
      <c r="C302" s="3" t="s">
        <v>237</v>
      </c>
      <c r="D302" s="20">
        <v>14478101</v>
      </c>
    </row>
    <row r="303" spans="1:4" x14ac:dyDescent="0.25">
      <c r="A303" s="102">
        <f>ROW()-ROW(СПР_ФИО[[#Headers],[ФИО]])</f>
        <v>302</v>
      </c>
      <c r="B303" s="5" t="s">
        <v>398</v>
      </c>
      <c r="C303" s="3" t="s">
        <v>237</v>
      </c>
      <c r="D303" s="20">
        <v>13996759</v>
      </c>
    </row>
    <row r="304" spans="1:4" x14ac:dyDescent="0.25">
      <c r="A304" s="102">
        <f>ROW()-ROW(СПР_ФИО[[#Headers],[ФИО]])</f>
        <v>303</v>
      </c>
      <c r="B304" s="5" t="s">
        <v>399</v>
      </c>
      <c r="C304" s="3" t="s">
        <v>315</v>
      </c>
      <c r="D304" s="20">
        <v>15261481</v>
      </c>
    </row>
    <row r="305" spans="1:4" x14ac:dyDescent="0.25">
      <c r="A305" s="102">
        <f>ROW()-ROW(СПР_ФИО[[#Headers],[ФИО]])</f>
        <v>304</v>
      </c>
      <c r="B305" s="5" t="s">
        <v>400</v>
      </c>
      <c r="C305" s="3" t="s">
        <v>258</v>
      </c>
      <c r="D305" s="20">
        <v>13369931</v>
      </c>
    </row>
    <row r="306" spans="1:4" x14ac:dyDescent="0.25">
      <c r="A306" s="102">
        <f>ROW()-ROW(СПР_ФИО[[#Headers],[ФИО]])</f>
        <v>305</v>
      </c>
      <c r="B306" s="5" t="s">
        <v>401</v>
      </c>
      <c r="C306" s="3" t="s">
        <v>237</v>
      </c>
      <c r="D306" s="20">
        <v>15168535</v>
      </c>
    </row>
    <row r="307" spans="1:4" x14ac:dyDescent="0.25">
      <c r="A307" s="102">
        <f>ROW()-ROW(СПР_ФИО[[#Headers],[ФИО]])</f>
        <v>306</v>
      </c>
      <c r="B307" s="5" t="s">
        <v>106</v>
      </c>
      <c r="C307" s="3" t="s">
        <v>235</v>
      </c>
      <c r="D307" s="20">
        <v>13258692</v>
      </c>
    </row>
    <row r="308" spans="1:4" x14ac:dyDescent="0.25">
      <c r="A308" s="102">
        <f>ROW()-ROW(СПР_ФИО[[#Headers],[ФИО]])</f>
        <v>307</v>
      </c>
      <c r="B308" s="5" t="s">
        <v>402</v>
      </c>
      <c r="C308" s="3" t="s">
        <v>237</v>
      </c>
      <c r="D308" s="18">
        <v>14555066</v>
      </c>
    </row>
    <row r="309" spans="1:4" x14ac:dyDescent="0.25">
      <c r="A309" s="102">
        <f>ROW()-ROW(СПР_ФИО[[#Headers],[ФИО]])</f>
        <v>308</v>
      </c>
      <c r="B309" s="4" t="s">
        <v>403</v>
      </c>
      <c r="C309" s="3" t="s">
        <v>237</v>
      </c>
      <c r="D309" s="19">
        <v>16045941</v>
      </c>
    </row>
    <row r="310" spans="1:4" x14ac:dyDescent="0.25">
      <c r="A310" s="102">
        <f>ROW()-ROW(СПР_ФИО[[#Headers],[ФИО]])</f>
        <v>309</v>
      </c>
      <c r="B310" s="5" t="s">
        <v>107</v>
      </c>
      <c r="C310" s="3" t="s">
        <v>235</v>
      </c>
      <c r="D310" s="20">
        <v>16469284</v>
      </c>
    </row>
    <row r="311" spans="1:4" x14ac:dyDescent="0.25">
      <c r="A311" s="102">
        <f>ROW()-ROW(СПР_ФИО[[#Headers],[ФИО]])</f>
        <v>310</v>
      </c>
      <c r="B311" s="5" t="s">
        <v>404</v>
      </c>
      <c r="C311" s="3" t="s">
        <v>237</v>
      </c>
      <c r="D311" s="20">
        <v>11408001</v>
      </c>
    </row>
    <row r="312" spans="1:4" x14ac:dyDescent="0.25">
      <c r="A312" s="102">
        <f>ROW()-ROW(СПР_ФИО[[#Headers],[ФИО]])</f>
        <v>311</v>
      </c>
      <c r="B312" s="5" t="s">
        <v>108</v>
      </c>
      <c r="C312" s="3" t="s">
        <v>235</v>
      </c>
      <c r="D312" s="20">
        <v>16535982</v>
      </c>
    </row>
    <row r="313" spans="1:4" x14ac:dyDescent="0.25">
      <c r="A313" s="102">
        <f>ROW()-ROW(СПР_ФИО[[#Headers],[ФИО]])</f>
        <v>312</v>
      </c>
      <c r="B313" s="5" t="s">
        <v>405</v>
      </c>
      <c r="C313" s="3" t="s">
        <v>237</v>
      </c>
      <c r="D313" s="20">
        <v>15638891</v>
      </c>
    </row>
    <row r="314" spans="1:4" x14ac:dyDescent="0.25">
      <c r="A314" s="102">
        <f>ROW()-ROW(СПР_ФИО[[#Headers],[ФИО]])</f>
        <v>313</v>
      </c>
      <c r="B314" s="5" t="s">
        <v>109</v>
      </c>
      <c r="C314" s="3" t="s">
        <v>235</v>
      </c>
      <c r="D314" s="20">
        <v>15641071</v>
      </c>
    </row>
    <row r="315" spans="1:4" x14ac:dyDescent="0.25">
      <c r="A315" s="102">
        <f>ROW()-ROW(СПР_ФИО[[#Headers],[ФИО]])</f>
        <v>314</v>
      </c>
      <c r="B315" s="5" t="s">
        <v>406</v>
      </c>
      <c r="C315" s="3" t="s">
        <v>258</v>
      </c>
      <c r="D315" s="20">
        <v>15562815</v>
      </c>
    </row>
    <row r="316" spans="1:4" x14ac:dyDescent="0.25">
      <c r="A316" s="102">
        <f>ROW()-ROW(СПР_ФИО[[#Headers],[ФИО]])</f>
        <v>315</v>
      </c>
      <c r="B316" s="5" t="s">
        <v>212</v>
      </c>
      <c r="C316" s="3" t="s">
        <v>235</v>
      </c>
      <c r="D316" s="18">
        <v>14783851</v>
      </c>
    </row>
    <row r="317" spans="1:4" x14ac:dyDescent="0.25">
      <c r="A317" s="102">
        <f>ROW()-ROW(СПР_ФИО[[#Headers],[ФИО]])</f>
        <v>316</v>
      </c>
      <c r="B317" s="5" t="s">
        <v>407</v>
      </c>
      <c r="C317" s="3" t="s">
        <v>237</v>
      </c>
      <c r="D317" s="20">
        <v>12938119</v>
      </c>
    </row>
    <row r="318" spans="1:4" x14ac:dyDescent="0.25">
      <c r="A318" s="102">
        <f>ROW()-ROW(СПР_ФИО[[#Headers],[ФИО]])</f>
        <v>317</v>
      </c>
      <c r="B318" s="7" t="s">
        <v>110</v>
      </c>
      <c r="C318" s="3" t="s">
        <v>235</v>
      </c>
      <c r="D318" s="81">
        <v>15725143</v>
      </c>
    </row>
    <row r="319" spans="1:4" x14ac:dyDescent="0.25">
      <c r="A319" s="102">
        <f>ROW()-ROW(СПР_ФИО[[#Headers],[ФИО]])</f>
        <v>318</v>
      </c>
      <c r="B319" s="5" t="s">
        <v>111</v>
      </c>
      <c r="C319" s="3" t="s">
        <v>235</v>
      </c>
      <c r="D319" s="20">
        <v>12832648</v>
      </c>
    </row>
    <row r="320" spans="1:4" x14ac:dyDescent="0.25">
      <c r="A320" s="102">
        <f>ROW()-ROW(СПР_ФИО[[#Headers],[ФИО]])</f>
        <v>319</v>
      </c>
      <c r="B320" s="5" t="s">
        <v>112</v>
      </c>
      <c r="C320" s="3" t="s">
        <v>235</v>
      </c>
      <c r="D320" s="20">
        <v>15759044</v>
      </c>
    </row>
    <row r="321" spans="1:4" x14ac:dyDescent="0.25">
      <c r="A321" s="102">
        <f>ROW()-ROW(СПР_ФИО[[#Headers],[ФИО]])</f>
        <v>320</v>
      </c>
      <c r="B321" s="5" t="s">
        <v>408</v>
      </c>
      <c r="C321" s="3" t="s">
        <v>237</v>
      </c>
      <c r="D321" s="20">
        <v>14008142</v>
      </c>
    </row>
    <row r="322" spans="1:4" x14ac:dyDescent="0.25">
      <c r="A322" s="102">
        <f>ROW()-ROW(СПР_ФИО[[#Headers],[ФИО]])</f>
        <v>321</v>
      </c>
      <c r="B322" s="5" t="s">
        <v>113</v>
      </c>
      <c r="C322" s="3" t="s">
        <v>241</v>
      </c>
      <c r="D322" s="18">
        <v>16568291</v>
      </c>
    </row>
    <row r="323" spans="1:4" x14ac:dyDescent="0.25">
      <c r="A323" s="102">
        <f>ROW()-ROW(СПР_ФИО[[#Headers],[ФИО]])</f>
        <v>322</v>
      </c>
      <c r="B323" s="5" t="s">
        <v>409</v>
      </c>
      <c r="C323" s="3" t="s">
        <v>237</v>
      </c>
      <c r="D323" s="77">
        <v>16550576</v>
      </c>
    </row>
    <row r="324" spans="1:4" x14ac:dyDescent="0.25">
      <c r="A324" s="102">
        <f>ROW()-ROW(СПР_ФИО[[#Headers],[ФИО]])</f>
        <v>323</v>
      </c>
      <c r="B324" s="5" t="s">
        <v>410</v>
      </c>
      <c r="C324" s="3" t="s">
        <v>237</v>
      </c>
      <c r="D324" s="77">
        <v>13291994</v>
      </c>
    </row>
    <row r="325" spans="1:4" x14ac:dyDescent="0.25">
      <c r="A325" s="102">
        <f>ROW()-ROW(СПР_ФИО[[#Headers],[ФИО]])</f>
        <v>324</v>
      </c>
      <c r="B325" s="4" t="s">
        <v>411</v>
      </c>
      <c r="C325" s="3" t="s">
        <v>237</v>
      </c>
      <c r="D325" s="19">
        <v>16852831</v>
      </c>
    </row>
    <row r="326" spans="1:4" x14ac:dyDescent="0.25">
      <c r="A326" s="102">
        <f>ROW()-ROW(СПР_ФИО[[#Headers],[ФИО]])</f>
        <v>325</v>
      </c>
      <c r="B326" s="5" t="s">
        <v>412</v>
      </c>
      <c r="C326" s="3" t="s">
        <v>237</v>
      </c>
      <c r="D326" s="77">
        <v>16437320</v>
      </c>
    </row>
    <row r="327" spans="1:4" x14ac:dyDescent="0.25">
      <c r="A327" s="102">
        <f>ROW()-ROW(СПР_ФИО[[#Headers],[ФИО]])</f>
        <v>326</v>
      </c>
      <c r="B327" s="5" t="s">
        <v>413</v>
      </c>
      <c r="C327" s="3" t="s">
        <v>237</v>
      </c>
      <c r="D327" s="20" t="s">
        <v>485</v>
      </c>
    </row>
    <row r="328" spans="1:4" x14ac:dyDescent="0.25">
      <c r="A328" s="102">
        <f>ROW()-ROW(СПР_ФИО[[#Headers],[ФИО]])</f>
        <v>327</v>
      </c>
      <c r="B328" s="4" t="s">
        <v>180</v>
      </c>
      <c r="C328" s="3" t="s">
        <v>235</v>
      </c>
      <c r="D328" s="76">
        <v>16211777</v>
      </c>
    </row>
    <row r="329" spans="1:4" x14ac:dyDescent="0.25">
      <c r="A329" s="102">
        <f>ROW()-ROW(СПР_ФИО[[#Headers],[ФИО]])</f>
        <v>328</v>
      </c>
      <c r="B329" s="5" t="s">
        <v>116</v>
      </c>
      <c r="C329" s="3" t="s">
        <v>235</v>
      </c>
      <c r="D329" s="20">
        <v>15584635</v>
      </c>
    </row>
    <row r="330" spans="1:4" x14ac:dyDescent="0.25">
      <c r="A330" s="102">
        <f>ROW()-ROW(СПР_ФИО[[#Headers],[ФИО]])</f>
        <v>329</v>
      </c>
      <c r="B330" s="5" t="s">
        <v>117</v>
      </c>
      <c r="C330" s="6" t="s">
        <v>235</v>
      </c>
      <c r="D330" s="20">
        <v>16548986</v>
      </c>
    </row>
    <row r="331" spans="1:4" x14ac:dyDescent="0.25">
      <c r="A331" s="102">
        <f>ROW()-ROW(СПР_ФИО[[#Headers],[ФИО]])</f>
        <v>330</v>
      </c>
      <c r="B331" s="5" t="s">
        <v>414</v>
      </c>
      <c r="C331" s="3" t="s">
        <v>237</v>
      </c>
      <c r="D331" s="20">
        <v>15058723</v>
      </c>
    </row>
    <row r="332" spans="1:4" x14ac:dyDescent="0.25">
      <c r="A332" s="102">
        <f>ROW()-ROW(СПР_ФИО[[#Headers],[ФИО]])</f>
        <v>331</v>
      </c>
      <c r="B332" s="5" t="s">
        <v>114</v>
      </c>
      <c r="C332" s="3" t="s">
        <v>235</v>
      </c>
      <c r="D332" s="18">
        <v>16287131</v>
      </c>
    </row>
    <row r="333" spans="1:4" x14ac:dyDescent="0.25">
      <c r="A333" s="102">
        <f>ROW()-ROW(СПР_ФИО[[#Headers],[ФИО]])</f>
        <v>332</v>
      </c>
      <c r="B333" s="5" t="s">
        <v>415</v>
      </c>
      <c r="C333" s="3" t="s">
        <v>237</v>
      </c>
      <c r="D333" s="77">
        <v>10243276</v>
      </c>
    </row>
    <row r="334" spans="1:4" x14ac:dyDescent="0.25">
      <c r="A334" s="102">
        <f>ROW()-ROW(СПР_ФИО[[#Headers],[ФИО]])</f>
        <v>333</v>
      </c>
      <c r="B334" s="84" t="s">
        <v>416</v>
      </c>
      <c r="C334" s="3" t="s">
        <v>237</v>
      </c>
      <c r="D334" s="77">
        <v>16805073</v>
      </c>
    </row>
    <row r="335" spans="1:4" x14ac:dyDescent="0.25">
      <c r="A335" s="102">
        <f>ROW()-ROW(СПР_ФИО[[#Headers],[ФИО]])</f>
        <v>334</v>
      </c>
      <c r="B335" s="5" t="s">
        <v>417</v>
      </c>
      <c r="C335" s="3" t="s">
        <v>237</v>
      </c>
      <c r="D335" s="20">
        <v>16411488</v>
      </c>
    </row>
    <row r="336" spans="1:4" x14ac:dyDescent="0.25">
      <c r="A336" s="102">
        <f>ROW()-ROW(СПР_ФИО[[#Headers],[ФИО]])</f>
        <v>335</v>
      </c>
      <c r="B336" s="5" t="s">
        <v>418</v>
      </c>
      <c r="C336" s="3" t="s">
        <v>237</v>
      </c>
      <c r="D336" s="77">
        <v>14920481</v>
      </c>
    </row>
    <row r="337" spans="1:4" x14ac:dyDescent="0.25">
      <c r="A337" s="102">
        <f>ROW()-ROW(СПР_ФИО[[#Headers],[ФИО]])</f>
        <v>336</v>
      </c>
      <c r="B337" s="5" t="s">
        <v>118</v>
      </c>
      <c r="C337" s="3" t="s">
        <v>235</v>
      </c>
      <c r="D337" s="20">
        <v>11878679</v>
      </c>
    </row>
    <row r="338" spans="1:4" x14ac:dyDescent="0.25">
      <c r="A338" s="102">
        <f>ROW()-ROW(СПР_ФИО[[#Headers],[ФИО]])</f>
        <v>337</v>
      </c>
      <c r="B338" s="7" t="s">
        <v>115</v>
      </c>
      <c r="C338" s="3" t="s">
        <v>235</v>
      </c>
      <c r="D338" s="81">
        <v>16822762</v>
      </c>
    </row>
    <row r="339" spans="1:4" x14ac:dyDescent="0.25">
      <c r="A339" s="102">
        <f>ROW()-ROW(СПР_ФИО[[#Headers],[ФИО]])</f>
        <v>338</v>
      </c>
      <c r="B339" s="4" t="s">
        <v>419</v>
      </c>
      <c r="C339" s="3" t="s">
        <v>237</v>
      </c>
      <c r="D339" s="19">
        <v>16870060</v>
      </c>
    </row>
    <row r="340" spans="1:4" x14ac:dyDescent="0.25">
      <c r="A340" s="102">
        <f>ROW()-ROW(СПР_ФИО[[#Headers],[ФИО]])</f>
        <v>339</v>
      </c>
      <c r="B340" s="5" t="s">
        <v>420</v>
      </c>
      <c r="C340" s="3" t="s">
        <v>237</v>
      </c>
      <c r="D340" s="20">
        <v>11490682</v>
      </c>
    </row>
    <row r="341" spans="1:4" x14ac:dyDescent="0.25">
      <c r="A341" s="102">
        <f>ROW()-ROW(СПР_ФИО[[#Headers],[ФИО]])</f>
        <v>340</v>
      </c>
      <c r="B341" s="5" t="s">
        <v>421</v>
      </c>
      <c r="C341" s="3" t="s">
        <v>237</v>
      </c>
      <c r="D341" s="77">
        <v>16437338</v>
      </c>
    </row>
    <row r="342" spans="1:4" x14ac:dyDescent="0.25">
      <c r="A342" s="102">
        <f>ROW()-ROW(СПР_ФИО[[#Headers],[ФИО]])</f>
        <v>341</v>
      </c>
      <c r="B342" s="5" t="s">
        <v>422</v>
      </c>
      <c r="C342" s="3" t="s">
        <v>237</v>
      </c>
      <c r="D342" s="20">
        <v>12857677</v>
      </c>
    </row>
    <row r="343" spans="1:4" x14ac:dyDescent="0.25">
      <c r="A343" s="102">
        <f>ROW()-ROW(СПР_ФИО[[#Headers],[ФИО]])</f>
        <v>342</v>
      </c>
      <c r="B343" s="5" t="s">
        <v>423</v>
      </c>
      <c r="C343" s="3" t="s">
        <v>237</v>
      </c>
      <c r="D343" s="20">
        <v>12807160</v>
      </c>
    </row>
    <row r="344" spans="1:4" x14ac:dyDescent="0.25">
      <c r="A344" s="102">
        <f>ROW()-ROW(СПР_ФИО[[#Headers],[ФИО]])</f>
        <v>343</v>
      </c>
      <c r="B344" s="5" t="s">
        <v>424</v>
      </c>
      <c r="C344" s="3" t="s">
        <v>315</v>
      </c>
      <c r="D344" s="20">
        <v>12027489</v>
      </c>
    </row>
    <row r="345" spans="1:4" x14ac:dyDescent="0.25">
      <c r="A345" s="102">
        <f>ROW()-ROW(СПР_ФИО[[#Headers],[ФИО]])</f>
        <v>344</v>
      </c>
      <c r="B345" s="5" t="s">
        <v>425</v>
      </c>
      <c r="C345" s="3" t="s">
        <v>237</v>
      </c>
      <c r="D345" s="20">
        <v>15638947</v>
      </c>
    </row>
    <row r="346" spans="1:4" x14ac:dyDescent="0.25">
      <c r="A346" s="102">
        <f>ROW()-ROW(СПР_ФИО[[#Headers],[ФИО]])</f>
        <v>345</v>
      </c>
      <c r="B346" s="5" t="s">
        <v>119</v>
      </c>
      <c r="C346" s="3" t="s">
        <v>235</v>
      </c>
      <c r="D346" s="20">
        <v>15292069</v>
      </c>
    </row>
    <row r="347" spans="1:4" x14ac:dyDescent="0.25">
      <c r="A347" s="102">
        <f>ROW()-ROW(СПР_ФИО[[#Headers],[ФИО]])</f>
        <v>346</v>
      </c>
      <c r="B347" s="5" t="s">
        <v>426</v>
      </c>
      <c r="C347" s="3" t="s">
        <v>240</v>
      </c>
      <c r="D347" s="18">
        <v>14606644</v>
      </c>
    </row>
    <row r="348" spans="1:4" x14ac:dyDescent="0.25">
      <c r="A348" s="102">
        <f>ROW()-ROW(СПР_ФИО[[#Headers],[ФИО]])</f>
        <v>347</v>
      </c>
      <c r="B348" s="5" t="s">
        <v>120</v>
      </c>
      <c r="C348" s="3" t="s">
        <v>235</v>
      </c>
      <c r="D348" s="20">
        <v>13062606</v>
      </c>
    </row>
    <row r="349" spans="1:4" x14ac:dyDescent="0.25">
      <c r="A349" s="102">
        <f>ROW()-ROW(СПР_ФИО[[#Headers],[ФИО]])</f>
        <v>348</v>
      </c>
      <c r="B349" s="5" t="s">
        <v>121</v>
      </c>
      <c r="C349" s="3" t="s">
        <v>235</v>
      </c>
      <c r="D349" s="20">
        <v>12937693</v>
      </c>
    </row>
    <row r="350" spans="1:4" x14ac:dyDescent="0.25">
      <c r="A350" s="102">
        <f>ROW()-ROW(СПР_ФИО[[#Headers],[ФИО]])</f>
        <v>349</v>
      </c>
      <c r="B350" s="5" t="s">
        <v>122</v>
      </c>
      <c r="C350" s="3" t="s">
        <v>235</v>
      </c>
      <c r="D350" s="20">
        <v>11221976</v>
      </c>
    </row>
    <row r="351" spans="1:4" x14ac:dyDescent="0.25">
      <c r="A351" s="102">
        <f>ROW()-ROW(СПР_ФИО[[#Headers],[ФИО]])</f>
        <v>350</v>
      </c>
      <c r="B351" s="4" t="s">
        <v>427</v>
      </c>
      <c r="C351" s="3" t="s">
        <v>237</v>
      </c>
      <c r="D351" s="19">
        <v>15361271</v>
      </c>
    </row>
    <row r="352" spans="1:4" x14ac:dyDescent="0.25">
      <c r="A352" s="102">
        <f>ROW()-ROW(СПР_ФИО[[#Headers],[ФИО]])</f>
        <v>351</v>
      </c>
      <c r="B352" s="5" t="s">
        <v>428</v>
      </c>
      <c r="C352" s="3" t="s">
        <v>237</v>
      </c>
      <c r="D352" s="20">
        <v>13786663</v>
      </c>
    </row>
    <row r="353" spans="1:4" x14ac:dyDescent="0.25">
      <c r="A353" s="102">
        <f>ROW()-ROW(СПР_ФИО[[#Headers],[ФИО]])</f>
        <v>352</v>
      </c>
      <c r="B353" s="5" t="s">
        <v>125</v>
      </c>
      <c r="C353" s="3" t="s">
        <v>235</v>
      </c>
      <c r="D353" s="20">
        <v>16276984</v>
      </c>
    </row>
    <row r="354" spans="1:4" x14ac:dyDescent="0.25">
      <c r="A354" s="102">
        <f>ROW()-ROW(СПР_ФИО[[#Headers],[ФИО]])</f>
        <v>353</v>
      </c>
      <c r="B354" s="9" t="s">
        <v>429</v>
      </c>
      <c r="C354" s="3" t="s">
        <v>237</v>
      </c>
      <c r="D354" s="19">
        <v>16063129</v>
      </c>
    </row>
    <row r="355" spans="1:4" x14ac:dyDescent="0.25">
      <c r="A355" s="102">
        <f>ROW()-ROW(СПР_ФИО[[#Headers],[ФИО]])</f>
        <v>354</v>
      </c>
      <c r="B355" s="5" t="s">
        <v>123</v>
      </c>
      <c r="C355" s="3" t="s">
        <v>235</v>
      </c>
      <c r="D355" s="20">
        <v>13109726</v>
      </c>
    </row>
    <row r="356" spans="1:4" x14ac:dyDescent="0.25">
      <c r="A356" s="102">
        <f>ROW()-ROW(СПР_ФИО[[#Headers],[ФИО]])</f>
        <v>355</v>
      </c>
      <c r="B356" s="5" t="s">
        <v>124</v>
      </c>
      <c r="C356" s="3" t="s">
        <v>235</v>
      </c>
      <c r="D356" s="20">
        <v>13228899</v>
      </c>
    </row>
    <row r="357" spans="1:4" x14ac:dyDescent="0.25">
      <c r="A357" s="102">
        <f>ROW()-ROW(СПР_ФИО[[#Headers],[ФИО]])</f>
        <v>356</v>
      </c>
      <c r="B357" s="5" t="s">
        <v>430</v>
      </c>
      <c r="C357" s="3" t="s">
        <v>237</v>
      </c>
      <c r="D357" s="20">
        <v>11039162</v>
      </c>
    </row>
    <row r="358" spans="1:4" x14ac:dyDescent="0.25">
      <c r="A358" s="102">
        <f>ROW()-ROW(СПР_ФИО[[#Headers],[ФИО]])</f>
        <v>357</v>
      </c>
      <c r="B358" s="5" t="s">
        <v>431</v>
      </c>
      <c r="C358" s="3" t="s">
        <v>237</v>
      </c>
      <c r="D358" s="20">
        <v>15111379</v>
      </c>
    </row>
    <row r="359" spans="1:4" x14ac:dyDescent="0.25">
      <c r="A359" s="102">
        <f>ROW()-ROW(СПР_ФИО[[#Headers],[ФИО]])</f>
        <v>358</v>
      </c>
      <c r="B359" s="5" t="s">
        <v>432</v>
      </c>
      <c r="C359" s="3" t="s">
        <v>237</v>
      </c>
      <c r="D359" s="77">
        <v>16437282</v>
      </c>
    </row>
    <row r="360" spans="1:4" x14ac:dyDescent="0.25">
      <c r="A360" s="102">
        <f>ROW()-ROW(СПР_ФИО[[#Headers],[ФИО]])</f>
        <v>359</v>
      </c>
      <c r="B360" s="5" t="s">
        <v>126</v>
      </c>
      <c r="C360" s="3" t="s">
        <v>235</v>
      </c>
      <c r="D360" s="20">
        <v>13114031</v>
      </c>
    </row>
    <row r="361" spans="1:4" x14ac:dyDescent="0.25">
      <c r="A361" s="102">
        <f>ROW()-ROW(СПР_ФИО[[#Headers],[ФИО]])</f>
        <v>360</v>
      </c>
      <c r="B361" s="5" t="s">
        <v>127</v>
      </c>
      <c r="C361" s="3" t="s">
        <v>235</v>
      </c>
      <c r="D361" s="20">
        <v>14280007</v>
      </c>
    </row>
    <row r="362" spans="1:4" x14ac:dyDescent="0.25">
      <c r="A362" s="102">
        <f>ROW()-ROW(СПР_ФИО[[#Headers],[ФИО]])</f>
        <v>361</v>
      </c>
      <c r="B362" s="5" t="s">
        <v>433</v>
      </c>
      <c r="C362" s="3" t="s">
        <v>237</v>
      </c>
      <c r="D362" s="20">
        <v>11598360</v>
      </c>
    </row>
    <row r="363" spans="1:4" x14ac:dyDescent="0.25">
      <c r="A363" s="102">
        <f>ROW()-ROW(СПР_ФИО[[#Headers],[ФИО]])</f>
        <v>362</v>
      </c>
      <c r="B363" s="5" t="s">
        <v>128</v>
      </c>
      <c r="C363" s="3" t="s">
        <v>235</v>
      </c>
      <c r="D363" s="20">
        <v>12942071</v>
      </c>
    </row>
    <row r="364" spans="1:4" x14ac:dyDescent="0.25">
      <c r="A364" s="102">
        <f>ROW()-ROW(СПР_ФИО[[#Headers],[ФИО]])</f>
        <v>363</v>
      </c>
      <c r="B364" s="5" t="s">
        <v>434</v>
      </c>
      <c r="C364" s="3" t="s">
        <v>315</v>
      </c>
      <c r="D364" s="20">
        <v>12950994</v>
      </c>
    </row>
    <row r="365" spans="1:4" x14ac:dyDescent="0.25">
      <c r="A365" s="102">
        <f>ROW()-ROW(СПР_ФИО[[#Headers],[ФИО]])</f>
        <v>364</v>
      </c>
      <c r="B365" s="5" t="s">
        <v>435</v>
      </c>
      <c r="C365" s="3" t="s">
        <v>237</v>
      </c>
      <c r="D365" s="20">
        <v>12957150</v>
      </c>
    </row>
    <row r="366" spans="1:4" x14ac:dyDescent="0.25">
      <c r="A366" s="102">
        <f>ROW()-ROW(СПР_ФИО[[#Headers],[ФИО]])</f>
        <v>365</v>
      </c>
      <c r="B366" s="5" t="s">
        <v>436</v>
      </c>
      <c r="C366" s="3" t="s">
        <v>237</v>
      </c>
      <c r="D366" s="20">
        <v>12836817</v>
      </c>
    </row>
    <row r="367" spans="1:4" x14ac:dyDescent="0.25">
      <c r="A367" s="102">
        <f>ROW()-ROW(СПР_ФИО[[#Headers],[ФИО]])</f>
        <v>366</v>
      </c>
      <c r="B367" s="4" t="s">
        <v>437</v>
      </c>
      <c r="C367" s="3" t="s">
        <v>237</v>
      </c>
      <c r="D367" s="19">
        <v>15191701</v>
      </c>
    </row>
    <row r="368" spans="1:4" x14ac:dyDescent="0.25">
      <c r="A368" s="102">
        <f>ROW()-ROW(СПР_ФИО[[#Headers],[ФИО]])</f>
        <v>367</v>
      </c>
      <c r="B368" s="5" t="s">
        <v>438</v>
      </c>
      <c r="C368" s="3" t="s">
        <v>237</v>
      </c>
      <c r="D368" s="20">
        <v>14612930</v>
      </c>
    </row>
    <row r="369" spans="1:4" x14ac:dyDescent="0.25">
      <c r="A369" s="102">
        <f>ROW()-ROW(СПР_ФИО[[#Headers],[ФИО]])</f>
        <v>368</v>
      </c>
      <c r="B369" s="5" t="s">
        <v>129</v>
      </c>
      <c r="C369" s="3" t="s">
        <v>235</v>
      </c>
      <c r="D369" s="20">
        <v>11368337</v>
      </c>
    </row>
    <row r="370" spans="1:4" x14ac:dyDescent="0.25">
      <c r="A370" s="102">
        <f>ROW()-ROW(СПР_ФИО[[#Headers],[ФИО]])</f>
        <v>369</v>
      </c>
      <c r="B370" s="5" t="s">
        <v>439</v>
      </c>
      <c r="C370" s="3" t="s">
        <v>237</v>
      </c>
      <c r="D370" s="20">
        <v>10616950</v>
      </c>
    </row>
    <row r="371" spans="1:4" x14ac:dyDescent="0.25">
      <c r="A371" s="102">
        <f>ROW()-ROW(СПР_ФИО[[#Headers],[ФИО]])</f>
        <v>370</v>
      </c>
      <c r="B371" s="5" t="s">
        <v>440</v>
      </c>
      <c r="C371" s="3" t="s">
        <v>237</v>
      </c>
      <c r="D371" s="20">
        <v>13255977</v>
      </c>
    </row>
    <row r="372" spans="1:4" x14ac:dyDescent="0.25">
      <c r="A372" s="102">
        <f>ROW()-ROW(СПР_ФИО[[#Headers],[ФИО]])</f>
        <v>371</v>
      </c>
      <c r="B372" s="5" t="s">
        <v>213</v>
      </c>
      <c r="C372" s="3" t="s">
        <v>235</v>
      </c>
      <c r="D372" s="20">
        <v>13109734</v>
      </c>
    </row>
    <row r="373" spans="1:4" x14ac:dyDescent="0.25">
      <c r="A373" s="102">
        <f>ROW()-ROW(СПР_ФИО[[#Headers],[ФИО]])</f>
        <v>372</v>
      </c>
      <c r="B373" s="5" t="s">
        <v>441</v>
      </c>
      <c r="C373" s="3" t="s">
        <v>240</v>
      </c>
      <c r="D373" s="20">
        <v>12991104</v>
      </c>
    </row>
    <row r="374" spans="1:4" x14ac:dyDescent="0.25">
      <c r="A374" s="102">
        <f>ROW()-ROW(СПР_ФИО[[#Headers],[ФИО]])</f>
        <v>373</v>
      </c>
      <c r="B374" s="5" t="s">
        <v>133</v>
      </c>
      <c r="C374" s="3" t="s">
        <v>235</v>
      </c>
      <c r="D374" s="20">
        <v>15115433</v>
      </c>
    </row>
    <row r="375" spans="1:4" x14ac:dyDescent="0.25">
      <c r="A375" s="102">
        <f>ROW()-ROW(СПР_ФИО[[#Headers],[ФИО]])</f>
        <v>374</v>
      </c>
      <c r="B375" s="5" t="s">
        <v>442</v>
      </c>
      <c r="C375" s="3" t="s">
        <v>240</v>
      </c>
      <c r="D375" s="20">
        <v>14040038</v>
      </c>
    </row>
    <row r="376" spans="1:4" x14ac:dyDescent="0.25">
      <c r="A376" s="102">
        <f>ROW()-ROW(СПР_ФИО[[#Headers],[ФИО]])</f>
        <v>375</v>
      </c>
      <c r="B376" s="5" t="s">
        <v>132</v>
      </c>
      <c r="C376" s="3" t="s">
        <v>235</v>
      </c>
      <c r="D376" s="20">
        <v>14942761</v>
      </c>
    </row>
    <row r="377" spans="1:4" x14ac:dyDescent="0.25">
      <c r="A377" s="102">
        <f>ROW()-ROW(СПР_ФИО[[#Headers],[ФИО]])</f>
        <v>376</v>
      </c>
      <c r="B377" s="5" t="s">
        <v>134</v>
      </c>
      <c r="C377" s="3" t="s">
        <v>235</v>
      </c>
      <c r="D377" s="20">
        <v>16568928</v>
      </c>
    </row>
    <row r="378" spans="1:4" x14ac:dyDescent="0.25">
      <c r="A378" s="102">
        <f>ROW()-ROW(СПР_ФИО[[#Headers],[ФИО]])</f>
        <v>377</v>
      </c>
      <c r="B378" s="5" t="s">
        <v>443</v>
      </c>
      <c r="C378" s="3" t="s">
        <v>237</v>
      </c>
      <c r="D378" s="20">
        <v>16169169</v>
      </c>
    </row>
    <row r="379" spans="1:4" x14ac:dyDescent="0.25">
      <c r="A379" s="102">
        <f>ROW()-ROW(СПР_ФИО[[#Headers],[ФИО]])</f>
        <v>378</v>
      </c>
      <c r="B379" s="5" t="s">
        <v>130</v>
      </c>
      <c r="C379" s="3" t="s">
        <v>235</v>
      </c>
      <c r="D379" s="18">
        <v>16794386</v>
      </c>
    </row>
    <row r="380" spans="1:4" x14ac:dyDescent="0.25">
      <c r="A380" s="102">
        <f>ROW()-ROW(СПР_ФИО[[#Headers],[ФИО]])</f>
        <v>379</v>
      </c>
      <c r="B380" s="5" t="s">
        <v>131</v>
      </c>
      <c r="C380" s="3" t="s">
        <v>235</v>
      </c>
      <c r="D380" s="20">
        <v>13802176</v>
      </c>
    </row>
    <row r="381" spans="1:4" x14ac:dyDescent="0.25">
      <c r="A381" s="102">
        <f>ROW()-ROW(СПР_ФИО[[#Headers],[ФИО]])</f>
        <v>380</v>
      </c>
      <c r="B381" s="5" t="s">
        <v>444</v>
      </c>
      <c r="C381" s="3" t="s">
        <v>237</v>
      </c>
      <c r="D381" s="20">
        <v>15213172</v>
      </c>
    </row>
    <row r="382" spans="1:4" x14ac:dyDescent="0.25">
      <c r="A382" s="102">
        <f>ROW()-ROW(СПР_ФИО[[#Headers],[ФИО]])</f>
        <v>381</v>
      </c>
      <c r="B382" s="4" t="s">
        <v>445</v>
      </c>
      <c r="C382" s="3" t="s">
        <v>237</v>
      </c>
      <c r="D382" s="19">
        <v>16124112</v>
      </c>
    </row>
    <row r="383" spans="1:4" x14ac:dyDescent="0.25">
      <c r="A383" s="102">
        <f>ROW()-ROW(СПР_ФИО[[#Headers],[ФИО]])</f>
        <v>382</v>
      </c>
      <c r="B383" s="5" t="s">
        <v>446</v>
      </c>
      <c r="C383" s="3" t="s">
        <v>240</v>
      </c>
      <c r="D383" s="20">
        <v>13052521</v>
      </c>
    </row>
    <row r="384" spans="1:4" x14ac:dyDescent="0.25">
      <c r="A384" s="102">
        <f>ROW()-ROW(СПР_ФИО[[#Headers],[ФИО]])</f>
        <v>383</v>
      </c>
      <c r="B384" s="5" t="s">
        <v>135</v>
      </c>
      <c r="C384" s="3" t="s">
        <v>235</v>
      </c>
      <c r="D384" s="20">
        <v>15511591</v>
      </c>
    </row>
    <row r="385" spans="1:4" x14ac:dyDescent="0.25">
      <c r="A385" s="102">
        <f>ROW()-ROW(СПР_ФИО[[#Headers],[ФИО]])</f>
        <v>384</v>
      </c>
      <c r="B385" s="5" t="s">
        <v>447</v>
      </c>
      <c r="C385" s="3" t="s">
        <v>315</v>
      </c>
      <c r="D385" s="20">
        <v>15546364</v>
      </c>
    </row>
    <row r="386" spans="1:4" x14ac:dyDescent="0.25">
      <c r="A386" s="102">
        <f>ROW()-ROW(СПР_ФИО[[#Headers],[ФИО]])</f>
        <v>385</v>
      </c>
      <c r="B386" s="5" t="s">
        <v>136</v>
      </c>
      <c r="C386" s="3" t="s">
        <v>235</v>
      </c>
      <c r="D386" s="20">
        <v>14335696</v>
      </c>
    </row>
    <row r="387" spans="1:4" x14ac:dyDescent="0.25">
      <c r="A387" s="102">
        <f>ROW()-ROW(СПР_ФИО[[#Headers],[ФИО]])</f>
        <v>386</v>
      </c>
      <c r="B387" s="5" t="s">
        <v>137</v>
      </c>
      <c r="C387" s="3" t="s">
        <v>235</v>
      </c>
      <c r="D387" s="18">
        <v>16383077</v>
      </c>
    </row>
    <row r="388" spans="1:4" x14ac:dyDescent="0.25">
      <c r="A388" s="102">
        <f>ROW()-ROW(СПР_ФИО[[#Headers],[ФИО]])</f>
        <v>387</v>
      </c>
      <c r="B388" s="5" t="s">
        <v>232</v>
      </c>
      <c r="C388" s="6" t="s">
        <v>235</v>
      </c>
      <c r="D388" s="20">
        <v>14457802</v>
      </c>
    </row>
    <row r="389" spans="1:4" x14ac:dyDescent="0.25">
      <c r="A389" s="102">
        <f>ROW()-ROW(СПР_ФИО[[#Headers],[ФИО]])</f>
        <v>388</v>
      </c>
      <c r="B389" s="5" t="s">
        <v>448</v>
      </c>
      <c r="C389" s="3" t="s">
        <v>237</v>
      </c>
      <c r="D389" s="20">
        <v>10944996</v>
      </c>
    </row>
    <row r="390" spans="1:4" x14ac:dyDescent="0.25">
      <c r="A390" s="102">
        <f>ROW()-ROW(СПР_ФИО[[#Headers],[ФИО]])</f>
        <v>389</v>
      </c>
      <c r="B390" s="5" t="s">
        <v>138</v>
      </c>
      <c r="C390" s="3" t="s">
        <v>235</v>
      </c>
      <c r="D390" s="18">
        <v>14811349</v>
      </c>
    </row>
    <row r="391" spans="1:4" x14ac:dyDescent="0.25">
      <c r="A391" s="102">
        <f>ROW()-ROW(СПР_ФИО[[#Headers],[ФИО]])</f>
        <v>390</v>
      </c>
      <c r="B391" s="5" t="s">
        <v>214</v>
      </c>
      <c r="C391" s="3" t="s">
        <v>235</v>
      </c>
      <c r="D391" s="20">
        <v>12825149</v>
      </c>
    </row>
    <row r="392" spans="1:4" x14ac:dyDescent="0.25">
      <c r="A392" s="102">
        <f>ROW()-ROW(СПР_ФИО[[#Headers],[ФИО]])</f>
        <v>391</v>
      </c>
      <c r="B392" s="5" t="s">
        <v>139</v>
      </c>
      <c r="C392" s="3" t="s">
        <v>235</v>
      </c>
      <c r="D392" s="20">
        <v>16382736</v>
      </c>
    </row>
    <row r="393" spans="1:4" x14ac:dyDescent="0.25">
      <c r="A393" s="102">
        <f>ROW()-ROW(СПР_ФИО[[#Headers],[ФИО]])</f>
        <v>392</v>
      </c>
      <c r="B393" s="7" t="s">
        <v>140</v>
      </c>
      <c r="C393" s="3" t="s">
        <v>235</v>
      </c>
      <c r="D393" s="81">
        <v>16824961</v>
      </c>
    </row>
    <row r="394" spans="1:4" x14ac:dyDescent="0.25">
      <c r="A394" s="102">
        <f>ROW()-ROW(СПР_ФИО[[#Headers],[ФИО]])</f>
        <v>393</v>
      </c>
      <c r="B394" s="5" t="s">
        <v>141</v>
      </c>
      <c r="C394" s="3" t="s">
        <v>235</v>
      </c>
      <c r="D394" s="20">
        <v>15725135</v>
      </c>
    </row>
    <row r="395" spans="1:4" x14ac:dyDescent="0.25">
      <c r="A395" s="102">
        <f>ROW()-ROW(СПР_ФИО[[#Headers],[ФИО]])</f>
        <v>394</v>
      </c>
      <c r="B395" s="9" t="s">
        <v>181</v>
      </c>
      <c r="C395" s="3" t="s">
        <v>235</v>
      </c>
      <c r="D395" s="76">
        <v>15095145</v>
      </c>
    </row>
    <row r="396" spans="1:4" x14ac:dyDescent="0.25">
      <c r="A396" s="102">
        <f>ROW()-ROW(СПР_ФИО[[#Headers],[ФИО]])</f>
        <v>395</v>
      </c>
      <c r="B396" s="5" t="s">
        <v>449</v>
      </c>
      <c r="C396" s="3" t="s">
        <v>237</v>
      </c>
      <c r="D396" s="20">
        <v>13450289</v>
      </c>
    </row>
    <row r="397" spans="1:4" x14ac:dyDescent="0.25">
      <c r="A397" s="102">
        <f>ROW()-ROW(СПР_ФИО[[#Headers],[ФИО]])</f>
        <v>396</v>
      </c>
      <c r="B397" s="5" t="s">
        <v>450</v>
      </c>
      <c r="C397" s="3" t="s">
        <v>237</v>
      </c>
      <c r="D397" s="20">
        <v>16835774</v>
      </c>
    </row>
    <row r="398" spans="1:4" x14ac:dyDescent="0.25">
      <c r="A398" s="102">
        <f>ROW()-ROW(СПР_ФИО[[#Headers],[ФИО]])</f>
        <v>397</v>
      </c>
      <c r="B398" s="5" t="s">
        <v>451</v>
      </c>
      <c r="C398" s="3" t="s">
        <v>237</v>
      </c>
      <c r="D398" s="20">
        <v>13428989</v>
      </c>
    </row>
    <row r="399" spans="1:4" x14ac:dyDescent="0.25">
      <c r="A399" s="102">
        <f>ROW()-ROW(СПР_ФИО[[#Headers],[ФИО]])</f>
        <v>398</v>
      </c>
      <c r="B399" s="5" t="s">
        <v>452</v>
      </c>
      <c r="C399" s="3" t="s">
        <v>237</v>
      </c>
      <c r="D399" s="18">
        <v>14072380</v>
      </c>
    </row>
    <row r="400" spans="1:4" x14ac:dyDescent="0.25">
      <c r="A400" s="102">
        <f>ROW()-ROW(СПР_ФИО[[#Headers],[ФИО]])</f>
        <v>399</v>
      </c>
      <c r="B400" s="5" t="s">
        <v>453</v>
      </c>
      <c r="C400" s="3" t="s">
        <v>237</v>
      </c>
      <c r="D400" s="20">
        <v>16355746</v>
      </c>
    </row>
    <row r="401" spans="1:4" x14ac:dyDescent="0.25">
      <c r="A401" s="102">
        <f>ROW()-ROW(СПР_ФИО[[#Headers],[ФИО]])</f>
        <v>400</v>
      </c>
      <c r="B401" s="5" t="s">
        <v>142</v>
      </c>
      <c r="C401" s="3" t="s">
        <v>235</v>
      </c>
      <c r="D401" s="20">
        <v>12837123</v>
      </c>
    </row>
    <row r="402" spans="1:4" x14ac:dyDescent="0.25">
      <c r="A402" s="102">
        <f>ROW()-ROW(СПР_ФИО[[#Headers],[ФИО]])</f>
        <v>401</v>
      </c>
      <c r="B402" s="5" t="s">
        <v>454</v>
      </c>
      <c r="C402" s="3" t="s">
        <v>237</v>
      </c>
      <c r="D402" s="20">
        <v>15222562</v>
      </c>
    </row>
    <row r="403" spans="1:4" x14ac:dyDescent="0.25">
      <c r="A403" s="102">
        <f>ROW()-ROW(СПР_ФИО[[#Headers],[ФИО]])</f>
        <v>402</v>
      </c>
      <c r="B403" s="5" t="s">
        <v>455</v>
      </c>
      <c r="C403" s="3" t="s">
        <v>258</v>
      </c>
      <c r="D403" s="20">
        <v>13581182</v>
      </c>
    </row>
    <row r="404" spans="1:4" x14ac:dyDescent="0.25">
      <c r="A404" s="102">
        <f>ROW()-ROW(СПР_ФИО[[#Headers],[ФИО]])</f>
        <v>403</v>
      </c>
      <c r="B404" s="5" t="s">
        <v>456</v>
      </c>
      <c r="C404" s="3" t="s">
        <v>237</v>
      </c>
      <c r="D404" s="20">
        <v>16315066</v>
      </c>
    </row>
    <row r="405" spans="1:4" x14ac:dyDescent="0.25">
      <c r="A405" s="102">
        <f>ROW()-ROW(СПР_ФИО[[#Headers],[ФИО]])</f>
        <v>404</v>
      </c>
      <c r="B405" s="5" t="s">
        <v>457</v>
      </c>
      <c r="C405" s="3" t="s">
        <v>237</v>
      </c>
      <c r="D405" s="20">
        <v>15700309</v>
      </c>
    </row>
    <row r="406" spans="1:4" x14ac:dyDescent="0.25">
      <c r="A406" s="102">
        <f>ROW()-ROW(СПР_ФИО[[#Headers],[ФИО]])</f>
        <v>405</v>
      </c>
      <c r="B406" s="5" t="s">
        <v>458</v>
      </c>
      <c r="C406" s="3" t="s">
        <v>237</v>
      </c>
      <c r="D406" s="77">
        <v>15726437</v>
      </c>
    </row>
    <row r="407" spans="1:4" x14ac:dyDescent="0.25">
      <c r="A407" s="102">
        <f>ROW()-ROW(СПР_ФИО[[#Headers],[ФИО]])</f>
        <v>406</v>
      </c>
      <c r="B407" s="5" t="s">
        <v>459</v>
      </c>
      <c r="C407" s="3" t="s">
        <v>237</v>
      </c>
      <c r="D407" s="85">
        <v>16541231</v>
      </c>
    </row>
    <row r="408" spans="1:4" x14ac:dyDescent="0.25">
      <c r="A408" s="102">
        <f>ROW()-ROW(СПР_ФИО[[#Headers],[ФИО]])</f>
        <v>407</v>
      </c>
      <c r="B408" s="7" t="s">
        <v>215</v>
      </c>
      <c r="C408" s="3" t="s">
        <v>235</v>
      </c>
      <c r="D408" s="81">
        <v>13076039</v>
      </c>
    </row>
    <row r="409" spans="1:4" x14ac:dyDescent="0.25">
      <c r="A409" s="102">
        <f>ROW()-ROW(СПР_ФИО[[#Headers],[ФИО]])</f>
        <v>408</v>
      </c>
      <c r="B409" s="5" t="s">
        <v>460</v>
      </c>
      <c r="C409" s="3" t="s">
        <v>237</v>
      </c>
      <c r="D409" s="20">
        <v>16351147</v>
      </c>
    </row>
    <row r="410" spans="1:4" x14ac:dyDescent="0.25">
      <c r="A410" s="102">
        <f>ROW()-ROW(СПР_ФИО[[#Headers],[ФИО]])</f>
        <v>409</v>
      </c>
      <c r="B410" s="5" t="s">
        <v>143</v>
      </c>
      <c r="C410" s="3" t="s">
        <v>235</v>
      </c>
      <c r="D410" s="20">
        <v>14224937</v>
      </c>
    </row>
    <row r="411" spans="1:4" x14ac:dyDescent="0.25">
      <c r="A411" s="102">
        <f>ROW()-ROW(СПР_ФИО[[#Headers],[ФИО]])</f>
        <v>410</v>
      </c>
      <c r="B411" s="5" t="s">
        <v>461</v>
      </c>
      <c r="C411" s="3" t="s">
        <v>237</v>
      </c>
      <c r="D411" s="20">
        <v>13652761</v>
      </c>
    </row>
    <row r="412" spans="1:4" x14ac:dyDescent="0.25">
      <c r="A412" s="102">
        <f>ROW()-ROW(СПР_ФИО[[#Headers],[ФИО]])</f>
        <v>411</v>
      </c>
      <c r="B412" s="4" t="s">
        <v>182</v>
      </c>
      <c r="C412" s="3" t="s">
        <v>235</v>
      </c>
      <c r="D412" s="19">
        <v>16397031</v>
      </c>
    </row>
    <row r="413" spans="1:4" x14ac:dyDescent="0.25">
      <c r="A413" s="102">
        <f>ROW()-ROW(СПР_ФИО[[#Headers],[ФИО]])</f>
        <v>412</v>
      </c>
      <c r="B413" s="5" t="s">
        <v>462</v>
      </c>
      <c r="C413" s="3" t="s">
        <v>237</v>
      </c>
      <c r="D413" s="20">
        <v>14071512</v>
      </c>
    </row>
    <row r="414" spans="1:4" x14ac:dyDescent="0.25">
      <c r="A414" s="102">
        <f>ROW()-ROW(СПР_ФИО[[#Headers],[ФИО]])</f>
        <v>413</v>
      </c>
      <c r="B414" s="4" t="s">
        <v>183</v>
      </c>
      <c r="C414" s="3" t="s">
        <v>235</v>
      </c>
      <c r="D414" s="19">
        <v>16864639</v>
      </c>
    </row>
    <row r="415" spans="1:4" x14ac:dyDescent="0.25">
      <c r="A415" s="102">
        <f>ROW()-ROW(СПР_ФИО[[#Headers],[ФИО]])</f>
        <v>414</v>
      </c>
      <c r="B415" s="5" t="s">
        <v>463</v>
      </c>
      <c r="C415" s="3" t="s">
        <v>237</v>
      </c>
      <c r="D415" s="18">
        <v>13989831</v>
      </c>
    </row>
    <row r="416" spans="1:4" x14ac:dyDescent="0.25">
      <c r="A416" s="102">
        <f>ROW()-ROW(СПР_ФИО[[#Headers],[ФИО]])</f>
        <v>415</v>
      </c>
      <c r="B416" s="5" t="s">
        <v>464</v>
      </c>
      <c r="C416" s="3" t="s">
        <v>237</v>
      </c>
      <c r="D416" s="23">
        <v>13339951</v>
      </c>
    </row>
    <row r="417" spans="1:4" x14ac:dyDescent="0.25">
      <c r="A417" s="102">
        <f>ROW()-ROW(СПР_ФИО[[#Headers],[ФИО]])</f>
        <v>416</v>
      </c>
      <c r="B417" s="5" t="s">
        <v>144</v>
      </c>
      <c r="C417" s="3" t="s">
        <v>235</v>
      </c>
      <c r="D417" s="86">
        <v>13387662</v>
      </c>
    </row>
    <row r="418" spans="1:4" x14ac:dyDescent="0.25">
      <c r="A418" s="102">
        <f>ROW()-ROW(СПР_ФИО[[#Headers],[ФИО]])</f>
        <v>417</v>
      </c>
      <c r="B418" s="5" t="s">
        <v>145</v>
      </c>
      <c r="C418" s="3" t="s">
        <v>235</v>
      </c>
      <c r="D418" s="86">
        <v>16461717</v>
      </c>
    </row>
    <row r="419" spans="1:4" x14ac:dyDescent="0.25">
      <c r="A419" s="102">
        <f>ROW()-ROW(СПР_ФИО[[#Headers],[ФИО]])</f>
        <v>418</v>
      </c>
      <c r="B419" s="5" t="s">
        <v>146</v>
      </c>
      <c r="C419" s="3" t="s">
        <v>235</v>
      </c>
      <c r="D419" s="86">
        <v>16463747</v>
      </c>
    </row>
    <row r="420" spans="1:4" x14ac:dyDescent="0.25">
      <c r="A420" s="102">
        <f>ROW()-ROW(СПР_ФИО[[#Headers],[ФИО]])</f>
        <v>419</v>
      </c>
      <c r="B420" s="5" t="s">
        <v>465</v>
      </c>
      <c r="C420" s="3" t="s">
        <v>237</v>
      </c>
      <c r="D420" s="86">
        <v>10981789</v>
      </c>
    </row>
    <row r="421" spans="1:4" x14ac:dyDescent="0.25">
      <c r="A421" s="102">
        <f>ROW()-ROW(СПР_ФИО[[#Headers],[ФИО]])</f>
        <v>420</v>
      </c>
      <c r="B421" s="5" t="s">
        <v>466</v>
      </c>
      <c r="C421" s="3" t="s">
        <v>237</v>
      </c>
      <c r="D421" s="86">
        <v>15112304</v>
      </c>
    </row>
    <row r="422" spans="1:4" x14ac:dyDescent="0.25">
      <c r="A422" s="102">
        <f>ROW()-ROW(СПР_ФИО[[#Headers],[ФИО]])</f>
        <v>421</v>
      </c>
      <c r="B422" s="5" t="s">
        <v>467</v>
      </c>
      <c r="C422" s="3" t="s">
        <v>237</v>
      </c>
      <c r="D422" s="86">
        <v>16835811</v>
      </c>
    </row>
    <row r="423" spans="1:4" x14ac:dyDescent="0.25">
      <c r="A423" s="102">
        <f>ROW()-ROW(СПР_ФИО[[#Headers],[ФИО]])</f>
        <v>422</v>
      </c>
      <c r="B423" s="5" t="s">
        <v>468</v>
      </c>
      <c r="C423" s="3" t="s">
        <v>237</v>
      </c>
      <c r="D423" s="86">
        <v>13363767</v>
      </c>
    </row>
    <row r="424" spans="1:4" x14ac:dyDescent="0.25">
      <c r="A424" s="102">
        <f>ROW()-ROW(СПР_ФИО[[#Headers],[ФИО]])</f>
        <v>423</v>
      </c>
      <c r="B424" s="13" t="s">
        <v>216</v>
      </c>
      <c r="C424" s="14" t="s">
        <v>235</v>
      </c>
      <c r="D424" s="25">
        <v>11686781</v>
      </c>
    </row>
    <row r="425" spans="1:4" x14ac:dyDescent="0.25">
      <c r="A425" s="102">
        <f>ROW()-ROW(СПР_ФИО[[#Headers],[ФИО]])</f>
        <v>424</v>
      </c>
      <c r="B425" s="7" t="s">
        <v>469</v>
      </c>
      <c r="C425" s="3" t="s">
        <v>315</v>
      </c>
      <c r="D425" s="20">
        <v>16579475</v>
      </c>
    </row>
    <row r="426" spans="1:4" x14ac:dyDescent="0.25">
      <c r="A426" s="102">
        <f>ROW()-ROW(СПР_ФИО[[#Headers],[ФИО]])</f>
        <v>425</v>
      </c>
      <c r="B426" s="7" t="s">
        <v>147</v>
      </c>
      <c r="C426" s="3" t="s">
        <v>241</v>
      </c>
      <c r="D426" s="20">
        <v>14166378</v>
      </c>
    </row>
    <row r="427" spans="1:4" x14ac:dyDescent="0.25">
      <c r="A427" s="102">
        <f>ROW()-ROW(СПР_ФИО[[#Headers],[ФИО]])</f>
        <v>426</v>
      </c>
      <c r="B427" s="10" t="s">
        <v>148</v>
      </c>
      <c r="C427" s="3" t="s">
        <v>235</v>
      </c>
      <c r="D427" s="20">
        <v>10529143</v>
      </c>
    </row>
    <row r="428" spans="1:4" x14ac:dyDescent="0.25">
      <c r="A428" s="102">
        <f>ROW()-ROW(СПР_ФИО[[#Headers],[ФИО]])</f>
        <v>427</v>
      </c>
      <c r="B428" s="7" t="s">
        <v>149</v>
      </c>
      <c r="C428" s="3" t="s">
        <v>235</v>
      </c>
      <c r="D428" s="20">
        <v>13129356</v>
      </c>
    </row>
    <row r="429" spans="1:4" x14ac:dyDescent="0.25">
      <c r="A429" s="102">
        <f>ROW()-ROW(СПР_ФИО[[#Headers],[ФИО]])</f>
        <v>428</v>
      </c>
      <c r="B429" s="4" t="s">
        <v>187</v>
      </c>
      <c r="C429" s="3" t="s">
        <v>235</v>
      </c>
      <c r="D429" s="76">
        <v>14089202</v>
      </c>
    </row>
    <row r="430" spans="1:4" x14ac:dyDescent="0.25">
      <c r="A430" s="102">
        <f>ROW()-ROW(СПР_ФИО[[#Headers],[ФИО]])</f>
        <v>429</v>
      </c>
      <c r="B430" s="7" t="s">
        <v>470</v>
      </c>
      <c r="C430" s="3" t="s">
        <v>237</v>
      </c>
      <c r="D430" s="20">
        <v>14283996</v>
      </c>
    </row>
    <row r="431" spans="1:4" x14ac:dyDescent="0.25">
      <c r="A431" s="102">
        <f>ROW()-ROW(СПР_ФИО[[#Headers],[ФИО]])</f>
        <v>430</v>
      </c>
      <c r="B431" s="7" t="s">
        <v>471</v>
      </c>
      <c r="C431" s="3" t="s">
        <v>237</v>
      </c>
      <c r="D431" s="20">
        <v>15725151</v>
      </c>
    </row>
    <row r="432" spans="1:4" x14ac:dyDescent="0.25">
      <c r="A432" s="102">
        <f>ROW()-ROW(СПР_ФИО[[#Headers],[ФИО]])</f>
        <v>431</v>
      </c>
      <c r="B432" s="5" t="s">
        <v>472</v>
      </c>
      <c r="C432" s="3" t="s">
        <v>237</v>
      </c>
      <c r="D432" s="20">
        <v>16503761</v>
      </c>
    </row>
    <row r="433" spans="1:4" x14ac:dyDescent="0.25">
      <c r="A433" s="102">
        <f>ROW()-ROW(СПР_ФИО[[#Headers],[ФИО]])</f>
        <v>432</v>
      </c>
      <c r="B433" s="7" t="s">
        <v>473</v>
      </c>
      <c r="C433" s="3" t="s">
        <v>237</v>
      </c>
      <c r="D433" s="20">
        <v>15292000</v>
      </c>
    </row>
    <row r="434" spans="1:4" x14ac:dyDescent="0.25">
      <c r="A434" s="102">
        <f>ROW()-ROW(СПР_ФИО[[#Headers],[ФИО]])</f>
        <v>433</v>
      </c>
      <c r="B434" s="7" t="s">
        <v>217</v>
      </c>
      <c r="C434" s="3" t="s">
        <v>235</v>
      </c>
      <c r="D434" s="20">
        <v>14196198</v>
      </c>
    </row>
    <row r="435" spans="1:4" x14ac:dyDescent="0.25">
      <c r="A435" s="102">
        <f>ROW()-ROW(СПР_ФИО[[#Headers],[ФИО]])</f>
        <v>434</v>
      </c>
      <c r="B435" s="7" t="s">
        <v>474</v>
      </c>
      <c r="C435" s="3" t="s">
        <v>237</v>
      </c>
      <c r="D435" s="20">
        <v>13449771</v>
      </c>
    </row>
    <row r="436" spans="1:4" x14ac:dyDescent="0.25">
      <c r="A436" s="102">
        <f>ROW()-ROW(СПР_ФИО[[#Headers],[ФИО]])</f>
        <v>435</v>
      </c>
      <c r="B436" s="7" t="s">
        <v>218</v>
      </c>
      <c r="C436" s="3" t="s">
        <v>235</v>
      </c>
      <c r="D436" s="20">
        <v>16313917</v>
      </c>
    </row>
    <row r="437" spans="1:4" x14ac:dyDescent="0.25">
      <c r="A437" s="102">
        <f>ROW()-ROW(СПР_ФИО[[#Headers],[ФИО]])</f>
        <v>436</v>
      </c>
      <c r="B437" s="7" t="s">
        <v>475</v>
      </c>
      <c r="C437" s="3" t="s">
        <v>237</v>
      </c>
      <c r="D437" s="20">
        <v>15984313</v>
      </c>
    </row>
    <row r="438" spans="1:4" x14ac:dyDescent="0.25">
      <c r="A438" s="102">
        <f>ROW()-ROW(СПР_ФИО[[#Headers],[ФИО]])</f>
        <v>437</v>
      </c>
      <c r="B438" s="7" t="s">
        <v>476</v>
      </c>
      <c r="C438" s="3" t="s">
        <v>237</v>
      </c>
      <c r="D438" s="18">
        <v>16560774</v>
      </c>
    </row>
    <row r="439" spans="1:4" x14ac:dyDescent="0.25">
      <c r="A439" s="102">
        <f>ROW()-ROW(СПР_ФИО[[#Headers],[ФИО]])</f>
        <v>438</v>
      </c>
      <c r="B439" s="7" t="s">
        <v>477</v>
      </c>
      <c r="C439" s="3" t="s">
        <v>237</v>
      </c>
      <c r="D439" s="26">
        <v>13044627</v>
      </c>
    </row>
    <row r="440" spans="1:4" x14ac:dyDescent="0.25">
      <c r="A440" s="102">
        <f>ROW()-ROW(СПР_ФИО[[#Headers],[ФИО]])</f>
        <v>439</v>
      </c>
      <c r="B440" s="16" t="s">
        <v>153</v>
      </c>
      <c r="C440" s="3" t="s">
        <v>235</v>
      </c>
      <c r="D440" s="20">
        <v>14478494</v>
      </c>
    </row>
    <row r="441" spans="1:4" x14ac:dyDescent="0.25">
      <c r="A441" s="102">
        <f>ROW()-ROW(СПР_ФИО[[#Headers],[ФИО]])</f>
        <v>440</v>
      </c>
      <c r="B441" s="7" t="s">
        <v>150</v>
      </c>
      <c r="C441" s="3" t="s">
        <v>235</v>
      </c>
      <c r="D441" s="20">
        <v>15638701</v>
      </c>
    </row>
    <row r="442" spans="1:4" x14ac:dyDescent="0.25">
      <c r="A442" s="102">
        <f>ROW()-ROW(СПР_ФИО[[#Headers],[ФИО]])</f>
        <v>441</v>
      </c>
      <c r="B442" s="16" t="s">
        <v>478</v>
      </c>
      <c r="C442" s="3" t="s">
        <v>237</v>
      </c>
      <c r="D442" s="20">
        <v>13157138</v>
      </c>
    </row>
    <row r="443" spans="1:4" x14ac:dyDescent="0.25">
      <c r="A443" s="102">
        <f>ROW()-ROW(СПР_ФИО[[#Headers],[ФИО]])</f>
        <v>442</v>
      </c>
      <c r="B443" s="16" t="s">
        <v>151</v>
      </c>
      <c r="C443" s="3" t="s">
        <v>235</v>
      </c>
      <c r="D443" s="20">
        <v>13062403</v>
      </c>
    </row>
    <row r="444" spans="1:4" x14ac:dyDescent="0.25">
      <c r="A444" s="102">
        <f>ROW()-ROW(СПР_ФИО[[#Headers],[ФИО]])</f>
        <v>443</v>
      </c>
      <c r="B444" s="16" t="s">
        <v>152</v>
      </c>
      <c r="C444" s="3" t="s">
        <v>235</v>
      </c>
      <c r="D444" s="20">
        <v>16417863</v>
      </c>
    </row>
    <row r="445" spans="1:4" x14ac:dyDescent="0.25">
      <c r="A445" s="102">
        <f>ROW()-ROW(СПР_ФИО[[#Headers],[ФИО]])</f>
        <v>444</v>
      </c>
      <c r="B445" s="4" t="s">
        <v>184</v>
      </c>
      <c r="C445" s="3" t="s">
        <v>235</v>
      </c>
      <c r="D445" s="19">
        <v>11591395</v>
      </c>
    </row>
    <row r="446" spans="1:4" x14ac:dyDescent="0.25">
      <c r="A446" s="102">
        <f>ROW()-ROW(СПР_ФИО[[#Headers],[ФИО]])</f>
        <v>445</v>
      </c>
      <c r="B446" s="5" t="s">
        <v>154</v>
      </c>
      <c r="C446" s="3" t="s">
        <v>235</v>
      </c>
      <c r="D446" s="20">
        <v>11598554</v>
      </c>
    </row>
    <row r="447" spans="1:4" x14ac:dyDescent="0.25">
      <c r="A447" s="102">
        <f>ROW()-ROW(СПР_ФИО[[#Headers],[ФИО]])</f>
        <v>446</v>
      </c>
      <c r="B447" s="5" t="s">
        <v>479</v>
      </c>
      <c r="C447" s="3" t="s">
        <v>237</v>
      </c>
      <c r="D447" s="20">
        <v>14612964</v>
      </c>
    </row>
    <row r="448" spans="1:4" x14ac:dyDescent="0.25">
      <c r="A448" s="102">
        <f>ROW()-ROW(СПР_ФИО[[#Headers],[ФИО]])</f>
        <v>447</v>
      </c>
      <c r="B448" s="17" t="s">
        <v>480</v>
      </c>
      <c r="C448" s="3" t="s">
        <v>237</v>
      </c>
      <c r="D448" s="25">
        <v>11686790</v>
      </c>
    </row>
    <row r="449" spans="1:4" x14ac:dyDescent="0.25">
      <c r="A449" s="102">
        <f>ROW()-ROW(СПР_ФИО[[#Headers],[ФИО]])</f>
        <v>448</v>
      </c>
      <c r="B449" s="5" t="s">
        <v>481</v>
      </c>
      <c r="C449" s="3" t="s">
        <v>237</v>
      </c>
      <c r="D449" s="20">
        <v>11224721</v>
      </c>
    </row>
    <row r="450" spans="1:4" x14ac:dyDescent="0.25">
      <c r="A450" s="102">
        <f>ROW()-ROW(СПР_ФИО[[#Headers],[ФИО]])</f>
        <v>449</v>
      </c>
      <c r="B450" s="4" t="s">
        <v>482</v>
      </c>
      <c r="C450" s="3" t="s">
        <v>237</v>
      </c>
      <c r="D450" s="19">
        <v>16217052</v>
      </c>
    </row>
    <row r="451" spans="1:4" x14ac:dyDescent="0.25">
      <c r="A451" s="102">
        <f>ROW()-ROW(СПР_ФИО[[#Headers],[ФИО]])</f>
        <v>450</v>
      </c>
      <c r="B451" s="87" t="s">
        <v>483</v>
      </c>
      <c r="C451" s="88" t="s">
        <v>237</v>
      </c>
      <c r="D451" s="27">
        <v>12571003</v>
      </c>
    </row>
    <row r="452" spans="1:4" x14ac:dyDescent="0.25">
      <c r="C452" s="114"/>
    </row>
  </sheetData>
  <protectedRanges>
    <protectedRange algorithmName="SHA-512" hashValue="qzzwwYUkezB+x747x+S70rMAc4lobgRwguFYNLmqD2FciQKmjny2w5pNWbiHXkQ31aUy0eOOZJ0f2T4xGFb9oA==" saltValue="aCC1mign0dki42M7xm3kCA==" spinCount="100000" sqref="A54:B54" name="OK_3"/>
    <protectedRange algorithmName="SHA-512" hashValue="qzzwwYUkezB+x747x+S70rMAc4lobgRwguFYNLmqD2FciQKmjny2w5pNWbiHXkQ31aUy0eOOZJ0f2T4xGFb9oA==" saltValue="aCC1mign0dki42M7xm3kCA==" spinCount="100000" sqref="A162:B162" name="OK_1_1"/>
    <protectedRange algorithmName="SHA-512" hashValue="qzzwwYUkezB+x747x+S70rMAc4lobgRwguFYNLmqD2FciQKmjny2w5pNWbiHXkQ31aUy0eOOZJ0f2T4xGFb9oA==" saltValue="aCC1mign0dki42M7xm3kCA==" spinCount="100000" sqref="A145:B145" name="OK_2_1"/>
    <protectedRange algorithmName="SHA-512" hashValue="qzzwwYUkezB+x747x+S70rMAc4lobgRwguFYNLmqD2FciQKmjny2w5pNWbiHXkQ31aUy0eOOZJ0f2T4xGFb9oA==" saltValue="aCC1mign0dki42M7xm3kCA==" spinCount="100000" sqref="A84:B84" name="OK_3_1"/>
    <protectedRange algorithmName="SHA-512" hashValue="qzzwwYUkezB+x747x+S70rMAc4lobgRwguFYNLmqD2FciQKmjny2w5pNWbiHXkQ31aUy0eOOZJ0f2T4xGFb9oA==" saltValue="aCC1mign0dki42M7xm3kCA==" spinCount="100000" sqref="A35:B36" name="OK_4"/>
    <protectedRange algorithmName="SHA-512" hashValue="qzzwwYUkezB+x747x+S70rMAc4lobgRwguFYNLmqD2FciQKmjny2w5pNWbiHXkQ31aUy0eOOZJ0f2T4xGFb9oA==" saltValue="aCC1mign0dki42M7xm3kCA==" spinCount="100000" sqref="A98:B98" name="OK_7"/>
  </protectedRanges>
  <sortState ref="B2:D206">
    <sortCondition ref="B2"/>
  </sortState>
  <pageMargins left="0.7" right="0.7" top="0.75" bottom="0.75" header="0.3" footer="0.3"/>
  <pageSetup paperSize="9" orientation="portrait" r:id="rId1"/>
  <legacyDrawing r:id="rId2"/>
  <tableParts count="5">
    <tablePart r:id="rId3"/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1"/>
  <sheetViews>
    <sheetView zoomScale="90" zoomScaleNormal="90" workbookViewId="0">
      <pane ySplit="1" topLeftCell="A2" activePane="bottomLeft" state="frozen"/>
      <selection activeCell="AK16" sqref="AK16"/>
      <selection pane="bottomLeft" activeCell="E19" sqref="E19"/>
    </sheetView>
  </sheetViews>
  <sheetFormatPr defaultColWidth="8.85546875" defaultRowHeight="15" x14ac:dyDescent="0.25"/>
  <cols>
    <col min="1" max="1" width="8.140625" style="143" bestFit="1" customWidth="1"/>
    <col min="2" max="2" width="45.28515625" style="144" bestFit="1" customWidth="1"/>
    <col min="3" max="3" width="14.85546875" style="143" bestFit="1" customWidth="1"/>
    <col min="4" max="4" width="23.7109375" style="145" bestFit="1" customWidth="1"/>
    <col min="5" max="5" width="33.85546875" style="121" customWidth="1"/>
    <col min="6" max="6" width="19" style="130" bestFit="1" customWidth="1"/>
    <col min="7" max="7" width="31.5703125" style="130" customWidth="1"/>
    <col min="8" max="8" width="19.42578125" style="130" bestFit="1" customWidth="1"/>
    <col min="9" max="9" width="24.28515625" style="144" bestFit="1" customWidth="1"/>
    <col min="10" max="10" width="13.28515625" style="145" bestFit="1" customWidth="1"/>
    <col min="11" max="11" width="14.42578125" style="145" bestFit="1" customWidth="1"/>
    <col min="12" max="16384" width="8.85546875" style="130"/>
  </cols>
  <sheetData>
    <row r="1" spans="1:11" s="121" customFormat="1" x14ac:dyDescent="0.25">
      <c r="A1" s="116" t="s">
        <v>228</v>
      </c>
      <c r="B1" s="117" t="s">
        <v>3</v>
      </c>
      <c r="C1" s="116" t="s">
        <v>486</v>
      </c>
      <c r="D1" s="116" t="s">
        <v>2</v>
      </c>
      <c r="E1" s="117" t="s">
        <v>488</v>
      </c>
      <c r="F1" s="117" t="s">
        <v>6</v>
      </c>
      <c r="G1" s="117" t="s">
        <v>489</v>
      </c>
      <c r="H1" s="117" t="s">
        <v>5</v>
      </c>
      <c r="I1" s="118" t="s">
        <v>7</v>
      </c>
      <c r="J1" s="119" t="s">
        <v>0</v>
      </c>
      <c r="K1" s="120" t="s">
        <v>1</v>
      </c>
    </row>
    <row r="2" spans="1:11" x14ac:dyDescent="0.25">
      <c r="A2" s="122">
        <f>ROW()-ROW(МАТР_ОтъездIПриезд[[#Headers],[ФИО]])</f>
        <v>1</v>
      </c>
      <c r="B2" s="123" t="s">
        <v>243</v>
      </c>
      <c r="C2" s="124" t="str">
        <f>IFERROR(VLOOKUP(B2, СПР_ФИО[[ФИО]:[№ пропуска]], 2, 0),"")</f>
        <v>В2(14/14)</v>
      </c>
      <c r="D2" s="124">
        <f>IFERROR(VLOOKUP(B2, СПР_ФИО[[ФИО]:[№ пропуска]], 3, 0),"")</f>
        <v>16568400</v>
      </c>
      <c r="E2" s="125" t="s">
        <v>219</v>
      </c>
      <c r="F2" s="126">
        <v>45387</v>
      </c>
      <c r="G2" s="125"/>
      <c r="H2" s="126"/>
      <c r="I2" s="127" t="s">
        <v>510</v>
      </c>
      <c r="J2" s="128">
        <f>COUNTIF(МАТР_ОтъездIПриезд[ФИО],B2)</f>
        <v>1</v>
      </c>
      <c r="K2" s="129" t="str">
        <f t="shared" ref="K2:K65" si="0">IF(J2=1,"Верно",IF(J2=0,"Введите ФИО","Дублирование"))</f>
        <v>Верно</v>
      </c>
    </row>
    <row r="3" spans="1:11" x14ac:dyDescent="0.25">
      <c r="A3" s="122">
        <f>ROW()-ROW(МАТР_ОтъездIПриезд[[#Headers],[ФИО]])</f>
        <v>2</v>
      </c>
      <c r="B3" s="123" t="s">
        <v>11</v>
      </c>
      <c r="C3" s="124" t="str">
        <f>IFERROR(VLOOKUP(B3, СПР_ФИО[[ФИО]:[№ пропуска]], 2, 0),"")</f>
        <v>В1</v>
      </c>
      <c r="D3" s="124">
        <f>IFERROR(VLOOKUP(B3, СПР_ФИО[[ФИО]:[№ пропуска]], 3, 0),"")</f>
        <v>16568899</v>
      </c>
      <c r="E3" s="125" t="s">
        <v>158</v>
      </c>
      <c r="F3" s="126">
        <v>45275</v>
      </c>
      <c r="G3" s="125"/>
      <c r="H3" s="126"/>
      <c r="I3" s="127"/>
      <c r="J3" s="128">
        <f>COUNTIF(МАТР_ОтъездIПриезд[ФИО],B3)</f>
        <v>1</v>
      </c>
      <c r="K3" s="129" t="str">
        <f t="shared" si="0"/>
        <v>Верно</v>
      </c>
    </row>
    <row r="4" spans="1:11" x14ac:dyDescent="0.25">
      <c r="A4" s="122">
        <f>ROW()-ROW(МАТР_ОтъездIПриезд[[#Headers],[ФИО]])</f>
        <v>3</v>
      </c>
      <c r="B4" s="123" t="s">
        <v>12</v>
      </c>
      <c r="C4" s="124" t="str">
        <f>IFERROR(VLOOKUP(B4, СПР_ФИО[[ФИО]:[№ пропуска]], 2, 0),"")</f>
        <v>В1</v>
      </c>
      <c r="D4" s="124">
        <f>IFERROR(VLOOKUP(B4, СПР_ФИО[[ФИО]:[№ пропуска]], 3, 0),"")</f>
        <v>10815650</v>
      </c>
      <c r="E4" s="125" t="s">
        <v>224</v>
      </c>
      <c r="F4" s="126">
        <v>45275</v>
      </c>
      <c r="G4" s="125"/>
      <c r="H4" s="126"/>
      <c r="I4" s="127"/>
      <c r="J4" s="128">
        <f>COUNTIF(МАТР_ОтъездIПриезд[ФИО],B4)</f>
        <v>1</v>
      </c>
      <c r="K4" s="129" t="str">
        <f t="shared" si="0"/>
        <v>Верно</v>
      </c>
    </row>
    <row r="5" spans="1:11" x14ac:dyDescent="0.25">
      <c r="A5" s="122">
        <f>ROW()-ROW(МАТР_ОтъездIПриезд[[#Headers],[ФИО]])</f>
        <v>4</v>
      </c>
      <c r="B5" s="123" t="s">
        <v>189</v>
      </c>
      <c r="C5" s="124" t="str">
        <f>IFERROR(VLOOKUP(B5, СПР_ФИО[[ФИО]:[№ пропуска]], 2, 0),"")</f>
        <v>В1</v>
      </c>
      <c r="D5" s="124">
        <f>IFERROR(VLOOKUP(B5, СПР_ФИО[[ФИО]:[№ пропуска]], 3, 0),"")</f>
        <v>14048056</v>
      </c>
      <c r="E5" s="125" t="s">
        <v>158</v>
      </c>
      <c r="F5" s="126">
        <v>45275</v>
      </c>
      <c r="G5" s="125"/>
      <c r="H5" s="126"/>
      <c r="I5" s="127"/>
      <c r="J5" s="128">
        <f>COUNTIF(МАТР_ОтъездIПриезд[ФИО],B5)</f>
        <v>1</v>
      </c>
      <c r="K5" s="129" t="str">
        <f t="shared" si="0"/>
        <v>Верно</v>
      </c>
    </row>
    <row r="6" spans="1:11" x14ac:dyDescent="0.25">
      <c r="A6" s="122">
        <f>ROW()-ROW(МАТР_ОтъездIПриезд[[#Headers],[ФИО]])</f>
        <v>5</v>
      </c>
      <c r="B6" s="123" t="s">
        <v>230</v>
      </c>
      <c r="C6" s="124" t="str">
        <f>IFERROR(VLOOKUP(B6, СПР_ФИО[[ФИО]:[№ пропуска]], 2, 0),"")</f>
        <v>В1</v>
      </c>
      <c r="D6" s="124">
        <f>IFERROR(VLOOKUP(B6, СПР_ФИО[[ФИО]:[№ пропуска]], 3, 0),"")</f>
        <v>13672009</v>
      </c>
      <c r="E6" s="125" t="s">
        <v>8</v>
      </c>
      <c r="F6" s="126">
        <v>45275</v>
      </c>
      <c r="G6" s="125"/>
      <c r="H6" s="126"/>
      <c r="I6" s="127"/>
      <c r="J6" s="128">
        <f>COUNTIF(МАТР_ОтъездIПриезд[ФИО],B6)</f>
        <v>1</v>
      </c>
      <c r="K6" s="129" t="str">
        <f t="shared" si="0"/>
        <v>Верно</v>
      </c>
    </row>
    <row r="7" spans="1:11" x14ac:dyDescent="0.25">
      <c r="A7" s="122">
        <f>ROW()-ROW(МАТР_ОтъездIПриезд[[#Headers],[ФИО]])</f>
        <v>6</v>
      </c>
      <c r="B7" s="123" t="s">
        <v>169</v>
      </c>
      <c r="C7" s="124" t="str">
        <f>IFERROR(VLOOKUP(B7, СПР_ФИО[[ФИО]:[№ пропуска]], 2, 0),"")</f>
        <v>В1</v>
      </c>
      <c r="D7" s="124">
        <f>IFERROR(VLOOKUP(B7, СПР_ФИО[[ФИО]:[№ пропуска]], 3, 0),"")</f>
        <v>15304681</v>
      </c>
      <c r="E7" s="125"/>
      <c r="F7" s="126"/>
      <c r="G7" s="125" t="s">
        <v>220</v>
      </c>
      <c r="H7" s="126">
        <v>45274</v>
      </c>
      <c r="I7" s="127"/>
      <c r="J7" s="128">
        <f>COUNTIF(МАТР_ОтъездIПриезд[ФИО],B7)</f>
        <v>1</v>
      </c>
      <c r="K7" s="129" t="str">
        <f t="shared" si="0"/>
        <v>Верно</v>
      </c>
    </row>
    <row r="8" spans="1:11" x14ac:dyDescent="0.25">
      <c r="A8" s="122">
        <f>ROW()-ROW(МАТР_ОтъездIПриезд[[#Headers],[ФИО]])</f>
        <v>7</v>
      </c>
      <c r="B8" s="123" t="s">
        <v>154</v>
      </c>
      <c r="C8" s="124" t="str">
        <f>IFERROR(VLOOKUP(B8, СПР_ФИО[[ФИО]:[№ пропуска]], 2, 0),"")</f>
        <v>В1</v>
      </c>
      <c r="D8" s="124">
        <f>IFERROR(VLOOKUP(B8, СПР_ФИО[[ФИО]:[№ пропуска]], 3, 0),"")</f>
        <v>11598554</v>
      </c>
      <c r="E8" s="125"/>
      <c r="F8" s="126"/>
      <c r="G8" s="125" t="s">
        <v>160</v>
      </c>
      <c r="H8" s="126">
        <v>45275</v>
      </c>
      <c r="I8" s="127"/>
      <c r="J8" s="128">
        <f>COUNTIF(МАТР_ОтъездIПриезд[ФИО],B8)</f>
        <v>1</v>
      </c>
      <c r="K8" s="129" t="str">
        <f t="shared" si="0"/>
        <v>Верно</v>
      </c>
    </row>
    <row r="9" spans="1:11" x14ac:dyDescent="0.25">
      <c r="A9" s="122">
        <f>ROW()-ROW(МАТР_ОтъездIПриезд[[#Headers],[ФИО]])</f>
        <v>8</v>
      </c>
      <c r="B9" s="123"/>
      <c r="C9" s="124" t="str">
        <f>IFERROR(VLOOKUP(B9, СПР_ФИО[[ФИО]:[№ пропуска]], 2, 0),"")</f>
        <v/>
      </c>
      <c r="D9" s="124" t="str">
        <f>IFERROR(VLOOKUP(B9, СПР_ФИО[[ФИО]:[№ пропуска]], 3, 0),"")</f>
        <v/>
      </c>
      <c r="E9" s="125"/>
      <c r="F9" s="126"/>
      <c r="G9" s="125"/>
      <c r="H9" s="126"/>
      <c r="I9" s="127"/>
      <c r="J9" s="128">
        <f>COUNTIF(МАТР_ОтъездIПриезд[ФИО],B9)</f>
        <v>0</v>
      </c>
      <c r="K9" s="129" t="str">
        <f t="shared" si="0"/>
        <v>Введите ФИО</v>
      </c>
    </row>
    <row r="10" spans="1:11" x14ac:dyDescent="0.25">
      <c r="A10" s="122">
        <f>ROW()-ROW(МАТР_ОтъездIПриезд[[#Headers],[ФИО]])</f>
        <v>9</v>
      </c>
      <c r="B10" s="123"/>
      <c r="C10" s="124" t="str">
        <f>IFERROR(VLOOKUP(B10, СПР_ФИО[[ФИО]:[№ пропуска]], 2, 0),"")</f>
        <v/>
      </c>
      <c r="D10" s="124" t="str">
        <f>IFERROR(VLOOKUP(B10, СПР_ФИО[[ФИО]:[№ пропуска]], 3, 0),"")</f>
        <v/>
      </c>
      <c r="E10" s="125"/>
      <c r="F10" s="126"/>
      <c r="G10" s="125"/>
      <c r="H10" s="126"/>
      <c r="I10" s="127"/>
      <c r="J10" s="128">
        <f>COUNTIF(МАТР_ОтъездIПриезд[ФИО],B10)</f>
        <v>0</v>
      </c>
      <c r="K10" s="129" t="str">
        <f t="shared" si="0"/>
        <v>Введите ФИО</v>
      </c>
    </row>
    <row r="11" spans="1:11" x14ac:dyDescent="0.25">
      <c r="A11" s="122">
        <f>ROW()-ROW(МАТР_ОтъездIПриезд[[#Headers],[ФИО]])</f>
        <v>10</v>
      </c>
      <c r="B11" s="123"/>
      <c r="C11" s="124" t="str">
        <f>IFERROR(VLOOKUP(B11, СПР_ФИО[[ФИО]:[№ пропуска]], 2, 0),"")</f>
        <v/>
      </c>
      <c r="D11" s="124" t="str">
        <f>IFERROR(VLOOKUP(B11, СПР_ФИО[[ФИО]:[№ пропуска]], 3, 0),"")</f>
        <v/>
      </c>
      <c r="E11" s="125"/>
      <c r="F11" s="126"/>
      <c r="G11" s="125"/>
      <c r="H11" s="126"/>
      <c r="I11" s="127"/>
      <c r="J11" s="128">
        <f>COUNTIF(МАТР_ОтъездIПриезд[ФИО],B11)</f>
        <v>0</v>
      </c>
      <c r="K11" s="129" t="str">
        <f t="shared" si="0"/>
        <v>Введите ФИО</v>
      </c>
    </row>
    <row r="12" spans="1:11" x14ac:dyDescent="0.25">
      <c r="A12" s="122">
        <f>ROW()-ROW(МАТР_ОтъездIПриезд[[#Headers],[ФИО]])</f>
        <v>11</v>
      </c>
      <c r="B12" s="123"/>
      <c r="C12" s="124" t="str">
        <f>IFERROR(VLOOKUP(B12, СПР_ФИО[[ФИО]:[№ пропуска]], 2, 0),"")</f>
        <v/>
      </c>
      <c r="D12" s="124" t="str">
        <f>IFERROR(VLOOKUP(B12, СПР_ФИО[[ФИО]:[№ пропуска]], 3, 0),"")</f>
        <v/>
      </c>
      <c r="E12" s="125"/>
      <c r="F12" s="126"/>
      <c r="G12" s="125"/>
      <c r="H12" s="126"/>
      <c r="I12" s="127"/>
      <c r="J12" s="128">
        <f>COUNTIF(МАТР_ОтъездIПриезд[ФИО],B12)</f>
        <v>0</v>
      </c>
      <c r="K12" s="129" t="str">
        <f t="shared" si="0"/>
        <v>Введите ФИО</v>
      </c>
    </row>
    <row r="13" spans="1:11" x14ac:dyDescent="0.25">
      <c r="A13" s="122">
        <f>ROW()-ROW(МАТР_ОтъездIПриезд[[#Headers],[ФИО]])</f>
        <v>12</v>
      </c>
      <c r="B13" s="123"/>
      <c r="C13" s="124" t="str">
        <f>IFERROR(VLOOKUP(B13, СПР_ФИО[[ФИО]:[№ пропуска]], 2, 0),"")</f>
        <v/>
      </c>
      <c r="D13" s="124" t="str">
        <f>IFERROR(VLOOKUP(B13, СПР_ФИО[[ФИО]:[№ пропуска]], 3, 0),"")</f>
        <v/>
      </c>
      <c r="E13" s="125"/>
      <c r="F13" s="126"/>
      <c r="G13" s="125"/>
      <c r="H13" s="126"/>
      <c r="I13" s="127"/>
      <c r="J13" s="128">
        <f>COUNTIF(МАТР_ОтъездIПриезд[ФИО],B13)</f>
        <v>0</v>
      </c>
      <c r="K13" s="129" t="str">
        <f t="shared" si="0"/>
        <v>Введите ФИО</v>
      </c>
    </row>
    <row r="14" spans="1:11" x14ac:dyDescent="0.25">
      <c r="A14" s="122">
        <f>ROW()-ROW(МАТР_ОтъездIПриезд[[#Headers],[ФИО]])</f>
        <v>13</v>
      </c>
      <c r="B14" s="123"/>
      <c r="C14" s="124" t="str">
        <f>IFERROR(VLOOKUP(B14, СПР_ФИО[[ФИО]:[№ пропуска]], 2, 0),"")</f>
        <v/>
      </c>
      <c r="D14" s="124" t="str">
        <f>IFERROR(VLOOKUP(B14, СПР_ФИО[[ФИО]:[№ пропуска]], 3, 0),"")</f>
        <v/>
      </c>
      <c r="E14" s="125"/>
      <c r="F14" s="126"/>
      <c r="G14" s="125"/>
      <c r="H14" s="126"/>
      <c r="I14" s="127"/>
      <c r="J14" s="128">
        <f>COUNTIF(МАТР_ОтъездIПриезд[ФИО],B14)</f>
        <v>0</v>
      </c>
      <c r="K14" s="129" t="str">
        <f t="shared" si="0"/>
        <v>Введите ФИО</v>
      </c>
    </row>
    <row r="15" spans="1:11" x14ac:dyDescent="0.25">
      <c r="A15" s="122">
        <f>ROW()-ROW(МАТР_ОтъездIПриезд[[#Headers],[ФИО]])</f>
        <v>14</v>
      </c>
      <c r="B15" s="123"/>
      <c r="C15" s="124" t="str">
        <f>IFERROR(VLOOKUP(B15, СПР_ФИО[[ФИО]:[№ пропуска]], 2, 0),"")</f>
        <v/>
      </c>
      <c r="D15" s="124" t="str">
        <f>IFERROR(VLOOKUP(B15, СПР_ФИО[[ФИО]:[№ пропуска]], 3, 0),"")</f>
        <v/>
      </c>
      <c r="E15" s="125"/>
      <c r="F15" s="126"/>
      <c r="G15" s="125"/>
      <c r="H15" s="126"/>
      <c r="I15" s="127"/>
      <c r="J15" s="128">
        <f>COUNTIF(МАТР_ОтъездIПриезд[ФИО],B15)</f>
        <v>0</v>
      </c>
      <c r="K15" s="129" t="str">
        <f t="shared" si="0"/>
        <v>Введите ФИО</v>
      </c>
    </row>
    <row r="16" spans="1:11" x14ac:dyDescent="0.25">
      <c r="A16" s="122">
        <f>ROW()-ROW(МАТР_ОтъездIПриезд[[#Headers],[ФИО]])</f>
        <v>15</v>
      </c>
      <c r="B16" s="123"/>
      <c r="C16" s="124" t="str">
        <f>IFERROR(VLOOKUP(B16, СПР_ФИО[[ФИО]:[№ пропуска]], 2, 0),"")</f>
        <v/>
      </c>
      <c r="D16" s="124" t="str">
        <f>IFERROR(VLOOKUP(B16, СПР_ФИО[[ФИО]:[№ пропуска]], 3, 0),"")</f>
        <v/>
      </c>
      <c r="E16" s="125"/>
      <c r="F16" s="126"/>
      <c r="G16" s="125"/>
      <c r="H16" s="126"/>
      <c r="I16" s="127"/>
      <c r="J16" s="128">
        <f>COUNTIF(МАТР_ОтъездIПриезд[ФИО],B16)</f>
        <v>0</v>
      </c>
      <c r="K16" s="129" t="str">
        <f t="shared" si="0"/>
        <v>Введите ФИО</v>
      </c>
    </row>
    <row r="17" spans="1:11" x14ac:dyDescent="0.25">
      <c r="A17" s="122">
        <f>ROW()-ROW(МАТР_ОтъездIПриезд[[#Headers],[ФИО]])</f>
        <v>16</v>
      </c>
      <c r="B17" s="123"/>
      <c r="C17" s="124" t="str">
        <f>IFERROR(VLOOKUP(B17, СПР_ФИО[[ФИО]:[№ пропуска]], 2, 0),"")</f>
        <v/>
      </c>
      <c r="D17" s="124" t="str">
        <f>IFERROR(VLOOKUP(B17, СПР_ФИО[[ФИО]:[№ пропуска]], 3, 0),"")</f>
        <v/>
      </c>
      <c r="E17" s="125"/>
      <c r="F17" s="126"/>
      <c r="G17" s="125"/>
      <c r="H17" s="126"/>
      <c r="I17" s="127"/>
      <c r="J17" s="128">
        <f>COUNTIF(МАТР_ОтъездIПриезд[ФИО],B17)</f>
        <v>0</v>
      </c>
      <c r="K17" s="129" t="str">
        <f t="shared" si="0"/>
        <v>Введите ФИО</v>
      </c>
    </row>
    <row r="18" spans="1:11" x14ac:dyDescent="0.25">
      <c r="A18" s="122">
        <f>ROW()-ROW(МАТР_ОтъездIПриезд[[#Headers],[ФИО]])</f>
        <v>17</v>
      </c>
      <c r="B18" s="123"/>
      <c r="C18" s="124" t="str">
        <f>IFERROR(VLOOKUP(B18, СПР_ФИО[[ФИО]:[№ пропуска]], 2, 0),"")</f>
        <v/>
      </c>
      <c r="D18" s="124" t="str">
        <f>IFERROR(VLOOKUP(B18, СПР_ФИО[[ФИО]:[№ пропуска]], 3, 0),"")</f>
        <v/>
      </c>
      <c r="E18" s="125"/>
      <c r="F18" s="126"/>
      <c r="G18" s="125"/>
      <c r="H18" s="126"/>
      <c r="I18" s="127"/>
      <c r="J18" s="128">
        <f>COUNTIF(МАТР_ОтъездIПриезд[ФИО],B18)</f>
        <v>0</v>
      </c>
      <c r="K18" s="129" t="str">
        <f t="shared" si="0"/>
        <v>Введите ФИО</v>
      </c>
    </row>
    <row r="19" spans="1:11" x14ac:dyDescent="0.25">
      <c r="A19" s="122">
        <f>ROW()-ROW(МАТР_ОтъездIПриезд[[#Headers],[ФИО]])</f>
        <v>18</v>
      </c>
      <c r="B19" s="123"/>
      <c r="C19" s="124" t="str">
        <f>IFERROR(VLOOKUP(B19, СПР_ФИО[[ФИО]:[№ пропуска]], 2, 0),"")</f>
        <v/>
      </c>
      <c r="D19" s="124" t="str">
        <f>IFERROR(VLOOKUP(B19, СПР_ФИО[[ФИО]:[№ пропуска]], 3, 0),"")</f>
        <v/>
      </c>
      <c r="E19" s="125"/>
      <c r="F19" s="126"/>
      <c r="G19" s="125"/>
      <c r="H19" s="126"/>
      <c r="I19" s="127"/>
      <c r="J19" s="128">
        <f>COUNTIF(МАТР_ОтъездIПриезд[ФИО],B19)</f>
        <v>0</v>
      </c>
      <c r="K19" s="129" t="str">
        <f t="shared" si="0"/>
        <v>Введите ФИО</v>
      </c>
    </row>
    <row r="20" spans="1:11" x14ac:dyDescent="0.25">
      <c r="A20" s="122">
        <f>ROW()-ROW(МАТР_ОтъездIПриезд[[#Headers],[ФИО]])</f>
        <v>19</v>
      </c>
      <c r="B20" s="123"/>
      <c r="C20" s="124" t="str">
        <f>IFERROR(VLOOKUP(B20, СПР_ФИО[[ФИО]:[№ пропуска]], 2, 0),"")</f>
        <v/>
      </c>
      <c r="D20" s="124" t="str">
        <f>IFERROR(VLOOKUP(B20, СПР_ФИО[[ФИО]:[№ пропуска]], 3, 0),"")</f>
        <v/>
      </c>
      <c r="E20" s="125"/>
      <c r="F20" s="126"/>
      <c r="G20" s="125"/>
      <c r="H20" s="126"/>
      <c r="I20" s="127"/>
      <c r="J20" s="128">
        <f>COUNTIF(МАТР_ОтъездIПриезд[ФИО],B20)</f>
        <v>0</v>
      </c>
      <c r="K20" s="129" t="str">
        <f t="shared" si="0"/>
        <v>Введите ФИО</v>
      </c>
    </row>
    <row r="21" spans="1:11" x14ac:dyDescent="0.25">
      <c r="A21" s="122">
        <f>ROW()-ROW(МАТР_ОтъездIПриезд[[#Headers],[ФИО]])</f>
        <v>20</v>
      </c>
      <c r="B21" s="123"/>
      <c r="C21" s="124" t="str">
        <f>IFERROR(VLOOKUP(B21, СПР_ФИО[[ФИО]:[№ пропуска]], 2, 0),"")</f>
        <v/>
      </c>
      <c r="D21" s="124" t="str">
        <f>IFERROR(VLOOKUP(B21, СПР_ФИО[[ФИО]:[№ пропуска]], 3, 0),"")</f>
        <v/>
      </c>
      <c r="E21" s="125"/>
      <c r="F21" s="126"/>
      <c r="G21" s="125"/>
      <c r="H21" s="126"/>
      <c r="I21" s="127"/>
      <c r="J21" s="128">
        <f>COUNTIF(МАТР_ОтъездIПриезд[ФИО],B21)</f>
        <v>0</v>
      </c>
      <c r="K21" s="129" t="str">
        <f t="shared" si="0"/>
        <v>Введите ФИО</v>
      </c>
    </row>
    <row r="22" spans="1:11" x14ac:dyDescent="0.25">
      <c r="A22" s="122">
        <f>ROW()-ROW(МАТР_ОтъездIПриезд[[#Headers],[ФИО]])</f>
        <v>21</v>
      </c>
      <c r="B22" s="123"/>
      <c r="C22" s="124" t="str">
        <f>IFERROR(VLOOKUP(B22, СПР_ФИО[[ФИО]:[№ пропуска]], 2, 0),"")</f>
        <v/>
      </c>
      <c r="D22" s="124" t="str">
        <f>IFERROR(VLOOKUP(B22, СПР_ФИО[[ФИО]:[№ пропуска]], 3, 0),"")</f>
        <v/>
      </c>
      <c r="E22" s="125"/>
      <c r="F22" s="126"/>
      <c r="G22" s="125"/>
      <c r="H22" s="126"/>
      <c r="I22" s="127"/>
      <c r="J22" s="128">
        <f>COUNTIF(МАТР_ОтъездIПриезд[ФИО],B22)</f>
        <v>0</v>
      </c>
      <c r="K22" s="129" t="str">
        <f t="shared" si="0"/>
        <v>Введите ФИО</v>
      </c>
    </row>
    <row r="23" spans="1:11" x14ac:dyDescent="0.25">
      <c r="A23" s="122">
        <f>ROW()-ROW(МАТР_ОтъездIПриезд[[#Headers],[ФИО]])</f>
        <v>22</v>
      </c>
      <c r="B23" s="123"/>
      <c r="C23" s="124" t="str">
        <f>IFERROR(VLOOKUP(B23, СПР_ФИО[[ФИО]:[№ пропуска]], 2, 0),"")</f>
        <v/>
      </c>
      <c r="D23" s="124" t="str">
        <f>IFERROR(VLOOKUP(B23, СПР_ФИО[[ФИО]:[№ пропуска]], 3, 0),"")</f>
        <v/>
      </c>
      <c r="E23" s="125"/>
      <c r="F23" s="126"/>
      <c r="G23" s="125"/>
      <c r="H23" s="126"/>
      <c r="I23" s="127"/>
      <c r="J23" s="128">
        <f>COUNTIF(МАТР_ОтъездIПриезд[ФИО],B23)</f>
        <v>0</v>
      </c>
      <c r="K23" s="129" t="str">
        <f t="shared" si="0"/>
        <v>Введите ФИО</v>
      </c>
    </row>
    <row r="24" spans="1:11" x14ac:dyDescent="0.25">
      <c r="A24" s="122">
        <f>ROW()-ROW(МАТР_ОтъездIПриезд[[#Headers],[ФИО]])</f>
        <v>23</v>
      </c>
      <c r="B24" s="123"/>
      <c r="C24" s="124" t="str">
        <f>IFERROR(VLOOKUP(B24, СПР_ФИО[[ФИО]:[№ пропуска]], 2, 0),"")</f>
        <v/>
      </c>
      <c r="D24" s="124" t="str">
        <f>IFERROR(VLOOKUP(B24, СПР_ФИО[[ФИО]:[№ пропуска]], 3, 0),"")</f>
        <v/>
      </c>
      <c r="E24" s="125"/>
      <c r="F24" s="126"/>
      <c r="G24" s="125"/>
      <c r="H24" s="126"/>
      <c r="I24" s="127"/>
      <c r="J24" s="128">
        <f>COUNTIF(МАТР_ОтъездIПриезд[ФИО],B24)</f>
        <v>0</v>
      </c>
      <c r="K24" s="129" t="str">
        <f t="shared" si="0"/>
        <v>Введите ФИО</v>
      </c>
    </row>
    <row r="25" spans="1:11" x14ac:dyDescent="0.25">
      <c r="A25" s="122">
        <f>ROW()-ROW(МАТР_ОтъездIПриезд[[#Headers],[ФИО]])</f>
        <v>24</v>
      </c>
      <c r="B25" s="123"/>
      <c r="C25" s="124" t="str">
        <f>IFERROR(VLOOKUP(B25, СПР_ФИО[[ФИО]:[№ пропуска]], 2, 0),"")</f>
        <v/>
      </c>
      <c r="D25" s="124" t="str">
        <f>IFERROR(VLOOKUP(B25, СПР_ФИО[[ФИО]:[№ пропуска]], 3, 0),"")</f>
        <v/>
      </c>
      <c r="E25" s="125"/>
      <c r="F25" s="126"/>
      <c r="G25" s="125"/>
      <c r="H25" s="126"/>
      <c r="I25" s="127"/>
      <c r="J25" s="128">
        <f>COUNTIF(МАТР_ОтъездIПриезд[ФИО],B25)</f>
        <v>0</v>
      </c>
      <c r="K25" s="129" t="str">
        <f t="shared" si="0"/>
        <v>Введите ФИО</v>
      </c>
    </row>
    <row r="26" spans="1:11" ht="15" customHeight="1" x14ac:dyDescent="0.25">
      <c r="A26" s="122">
        <f>ROW()-ROW(МАТР_ОтъездIПриезд[[#Headers],[ФИО]])</f>
        <v>25</v>
      </c>
      <c r="B26" s="123"/>
      <c r="C26" s="124" t="str">
        <f>IFERROR(VLOOKUP(B26, СПР_ФИО[[ФИО]:[№ пропуска]], 2, 0),"")</f>
        <v/>
      </c>
      <c r="D26" s="124" t="str">
        <f>IFERROR(VLOOKUP(B26, СПР_ФИО[[ФИО]:[№ пропуска]], 3, 0),"")</f>
        <v/>
      </c>
      <c r="E26" s="125"/>
      <c r="F26" s="126"/>
      <c r="G26" s="125"/>
      <c r="H26" s="126"/>
      <c r="I26" s="127"/>
      <c r="J26" s="128">
        <f>COUNTIF(МАТР_ОтъездIПриезд[ФИО],B26)</f>
        <v>0</v>
      </c>
      <c r="K26" s="129" t="str">
        <f t="shared" si="0"/>
        <v>Введите ФИО</v>
      </c>
    </row>
    <row r="27" spans="1:11" x14ac:dyDescent="0.25">
      <c r="A27" s="122">
        <f>ROW()-ROW(МАТР_ОтъездIПриезд[[#Headers],[ФИО]])</f>
        <v>26</v>
      </c>
      <c r="B27" s="123"/>
      <c r="C27" s="124" t="str">
        <f>IFERROR(VLOOKUP(B27, СПР_ФИО[[ФИО]:[№ пропуска]], 2, 0),"")</f>
        <v/>
      </c>
      <c r="D27" s="124" t="str">
        <f>IFERROR(VLOOKUP(B27, СПР_ФИО[[ФИО]:[№ пропуска]], 3, 0),"")</f>
        <v/>
      </c>
      <c r="E27" s="125"/>
      <c r="F27" s="126"/>
      <c r="G27" s="125"/>
      <c r="H27" s="126"/>
      <c r="I27" s="127"/>
      <c r="J27" s="128">
        <f>COUNTIF(МАТР_ОтъездIПриезд[ФИО],B27)</f>
        <v>0</v>
      </c>
      <c r="K27" s="129" t="str">
        <f t="shared" si="0"/>
        <v>Введите ФИО</v>
      </c>
    </row>
    <row r="28" spans="1:11" x14ac:dyDescent="0.25">
      <c r="A28" s="122">
        <f>ROW()-ROW(МАТР_ОтъездIПриезд[[#Headers],[ФИО]])</f>
        <v>27</v>
      </c>
      <c r="B28" s="123"/>
      <c r="C28" s="124" t="str">
        <f>IFERROR(VLOOKUP(B28, СПР_ФИО[[ФИО]:[№ пропуска]], 2, 0),"")</f>
        <v/>
      </c>
      <c r="D28" s="124" t="str">
        <f>IFERROR(VLOOKUP(B28, СПР_ФИО[[ФИО]:[№ пропуска]], 3, 0),"")</f>
        <v/>
      </c>
      <c r="E28" s="125"/>
      <c r="F28" s="126"/>
      <c r="G28" s="125"/>
      <c r="H28" s="126"/>
      <c r="I28" s="127"/>
      <c r="J28" s="128">
        <f>COUNTIF(МАТР_ОтъездIПриезд[ФИО],B28)</f>
        <v>0</v>
      </c>
      <c r="K28" s="129" t="str">
        <f t="shared" si="0"/>
        <v>Введите ФИО</v>
      </c>
    </row>
    <row r="29" spans="1:11" x14ac:dyDescent="0.25">
      <c r="A29" s="122">
        <f>ROW()-ROW(МАТР_ОтъездIПриезд[[#Headers],[ФИО]])</f>
        <v>28</v>
      </c>
      <c r="B29" s="123"/>
      <c r="C29" s="124" t="str">
        <f>IFERROR(VLOOKUP(B29, СПР_ФИО[[ФИО]:[№ пропуска]], 2, 0),"")</f>
        <v/>
      </c>
      <c r="D29" s="124" t="str">
        <f>IFERROR(VLOOKUP(B29, СПР_ФИО[[ФИО]:[№ пропуска]], 3, 0),"")</f>
        <v/>
      </c>
      <c r="E29" s="125"/>
      <c r="F29" s="126"/>
      <c r="G29" s="125"/>
      <c r="H29" s="126"/>
      <c r="I29" s="127"/>
      <c r="J29" s="128">
        <f>COUNTIF(МАТР_ОтъездIПриезд[ФИО],B29)</f>
        <v>0</v>
      </c>
      <c r="K29" s="129" t="str">
        <f t="shared" si="0"/>
        <v>Введите ФИО</v>
      </c>
    </row>
    <row r="30" spans="1:11" x14ac:dyDescent="0.25">
      <c r="A30" s="122">
        <f>ROW()-ROW(МАТР_ОтъездIПриезд[[#Headers],[ФИО]])</f>
        <v>29</v>
      </c>
      <c r="B30" s="123"/>
      <c r="C30" s="124" t="str">
        <f>IFERROR(VLOOKUP(B30, СПР_ФИО[[ФИО]:[№ пропуска]], 2, 0),"")</f>
        <v/>
      </c>
      <c r="D30" s="124" t="str">
        <f>IFERROR(VLOOKUP(B30, СПР_ФИО[[ФИО]:[№ пропуска]], 3, 0),"")</f>
        <v/>
      </c>
      <c r="E30" s="125"/>
      <c r="F30" s="126"/>
      <c r="G30" s="125"/>
      <c r="H30" s="126"/>
      <c r="I30" s="127"/>
      <c r="J30" s="128">
        <f>COUNTIF(МАТР_ОтъездIПриезд[ФИО],B30)</f>
        <v>0</v>
      </c>
      <c r="K30" s="129" t="str">
        <f t="shared" si="0"/>
        <v>Введите ФИО</v>
      </c>
    </row>
    <row r="31" spans="1:11" x14ac:dyDescent="0.25">
      <c r="A31" s="122">
        <f>ROW()-ROW(МАТР_ОтъездIПриезд[[#Headers],[ФИО]])</f>
        <v>30</v>
      </c>
      <c r="B31" s="123"/>
      <c r="C31" s="124" t="str">
        <f>IFERROR(VLOOKUP(B31, СПР_ФИО[[ФИО]:[№ пропуска]], 2, 0),"")</f>
        <v/>
      </c>
      <c r="D31" s="124" t="str">
        <f>IFERROR(VLOOKUP(B31, СПР_ФИО[[ФИО]:[№ пропуска]], 3, 0),"")</f>
        <v/>
      </c>
      <c r="E31" s="125"/>
      <c r="F31" s="126"/>
      <c r="G31" s="125"/>
      <c r="H31" s="126"/>
      <c r="I31" s="127"/>
      <c r="J31" s="128">
        <f>COUNTIF(МАТР_ОтъездIПриезд[ФИО],B31)</f>
        <v>0</v>
      </c>
      <c r="K31" s="129" t="str">
        <f t="shared" si="0"/>
        <v>Введите ФИО</v>
      </c>
    </row>
    <row r="32" spans="1:11" x14ac:dyDescent="0.25">
      <c r="A32" s="122">
        <f>ROW()-ROW(МАТР_ОтъездIПриезд[[#Headers],[ФИО]])</f>
        <v>31</v>
      </c>
      <c r="B32" s="123"/>
      <c r="C32" s="124" t="str">
        <f>IFERROR(VLOOKUP(B32, СПР_ФИО[[ФИО]:[№ пропуска]], 2, 0),"")</f>
        <v/>
      </c>
      <c r="D32" s="124" t="str">
        <f>IFERROR(VLOOKUP(B32, СПР_ФИО[[ФИО]:[№ пропуска]], 3, 0),"")</f>
        <v/>
      </c>
      <c r="E32" s="125"/>
      <c r="F32" s="126"/>
      <c r="G32" s="125"/>
      <c r="H32" s="126"/>
      <c r="I32" s="127"/>
      <c r="J32" s="128">
        <f>COUNTIF(МАТР_ОтъездIПриезд[ФИО],B32)</f>
        <v>0</v>
      </c>
      <c r="K32" s="129" t="str">
        <f t="shared" si="0"/>
        <v>Введите ФИО</v>
      </c>
    </row>
    <row r="33" spans="1:11" x14ac:dyDescent="0.25">
      <c r="A33" s="122">
        <f>ROW()-ROW(МАТР_ОтъездIПриезд[[#Headers],[ФИО]])</f>
        <v>32</v>
      </c>
      <c r="B33" s="123"/>
      <c r="C33" s="124" t="str">
        <f>IFERROR(VLOOKUP(B33, СПР_ФИО[[ФИО]:[№ пропуска]], 2, 0),"")</f>
        <v/>
      </c>
      <c r="D33" s="124" t="str">
        <f>IFERROR(VLOOKUP(B33, СПР_ФИО[[ФИО]:[№ пропуска]], 3, 0),"")</f>
        <v/>
      </c>
      <c r="E33" s="125"/>
      <c r="F33" s="126"/>
      <c r="G33" s="125"/>
      <c r="H33" s="126"/>
      <c r="I33" s="127"/>
      <c r="J33" s="128">
        <f>COUNTIF(МАТР_ОтъездIПриезд[ФИО],B33)</f>
        <v>0</v>
      </c>
      <c r="K33" s="129" t="str">
        <f t="shared" si="0"/>
        <v>Введите ФИО</v>
      </c>
    </row>
    <row r="34" spans="1:11" x14ac:dyDescent="0.25">
      <c r="A34" s="122">
        <f>ROW()-ROW(МАТР_ОтъездIПриезд[[#Headers],[ФИО]])</f>
        <v>33</v>
      </c>
      <c r="B34" s="123"/>
      <c r="C34" s="124" t="str">
        <f>IFERROR(VLOOKUP(B34, СПР_ФИО[[ФИО]:[№ пропуска]], 2, 0),"")</f>
        <v/>
      </c>
      <c r="D34" s="124" t="str">
        <f>IFERROR(VLOOKUP(B34, СПР_ФИО[[ФИО]:[№ пропуска]], 3, 0),"")</f>
        <v/>
      </c>
      <c r="E34" s="125"/>
      <c r="F34" s="126"/>
      <c r="G34" s="125"/>
      <c r="H34" s="126"/>
      <c r="I34" s="127"/>
      <c r="J34" s="128">
        <f>COUNTIF(МАТР_ОтъездIПриезд[ФИО],B34)</f>
        <v>0</v>
      </c>
      <c r="K34" s="129" t="str">
        <f t="shared" si="0"/>
        <v>Введите ФИО</v>
      </c>
    </row>
    <row r="35" spans="1:11" x14ac:dyDescent="0.25">
      <c r="A35" s="122">
        <f>ROW()-ROW(МАТР_ОтъездIПриезд[[#Headers],[ФИО]])</f>
        <v>34</v>
      </c>
      <c r="B35" s="123"/>
      <c r="C35" s="124" t="str">
        <f>IFERROR(VLOOKUP(B35, СПР_ФИО[[ФИО]:[№ пропуска]], 2, 0),"")</f>
        <v/>
      </c>
      <c r="D35" s="124" t="str">
        <f>IFERROR(VLOOKUP(B35, СПР_ФИО[[ФИО]:[№ пропуска]], 3, 0),"")</f>
        <v/>
      </c>
      <c r="E35" s="125"/>
      <c r="F35" s="126"/>
      <c r="G35" s="125"/>
      <c r="H35" s="126"/>
      <c r="I35" s="127"/>
      <c r="J35" s="128">
        <f>COUNTIF(МАТР_ОтъездIПриезд[ФИО],B35)</f>
        <v>0</v>
      </c>
      <c r="K35" s="129" t="str">
        <f t="shared" si="0"/>
        <v>Введите ФИО</v>
      </c>
    </row>
    <row r="36" spans="1:11" x14ac:dyDescent="0.25">
      <c r="A36" s="122">
        <f>ROW()-ROW(МАТР_ОтъездIПриезд[[#Headers],[ФИО]])</f>
        <v>35</v>
      </c>
      <c r="B36" s="123"/>
      <c r="C36" s="124" t="str">
        <f>IFERROR(VLOOKUP(B36, СПР_ФИО[[ФИО]:[№ пропуска]], 2, 0),"")</f>
        <v/>
      </c>
      <c r="D36" s="124" t="str">
        <f>IFERROR(VLOOKUP(B36, СПР_ФИО[[ФИО]:[№ пропуска]], 3, 0),"")</f>
        <v/>
      </c>
      <c r="E36" s="125"/>
      <c r="F36" s="126"/>
      <c r="G36" s="125"/>
      <c r="H36" s="126"/>
      <c r="I36" s="127"/>
      <c r="J36" s="128">
        <f>COUNTIF(МАТР_ОтъездIПриезд[ФИО],B36)</f>
        <v>0</v>
      </c>
      <c r="K36" s="129" t="str">
        <f t="shared" si="0"/>
        <v>Введите ФИО</v>
      </c>
    </row>
    <row r="37" spans="1:11" x14ac:dyDescent="0.25">
      <c r="A37" s="122">
        <f>ROW()-ROW(МАТР_ОтъездIПриезд[[#Headers],[ФИО]])</f>
        <v>36</v>
      </c>
      <c r="B37" s="123"/>
      <c r="C37" s="124" t="str">
        <f>IFERROR(VLOOKUP(B37, СПР_ФИО[[ФИО]:[№ пропуска]], 2, 0),"")</f>
        <v/>
      </c>
      <c r="D37" s="124" t="str">
        <f>IFERROR(VLOOKUP(B37, СПР_ФИО[[ФИО]:[№ пропуска]], 3, 0),"")</f>
        <v/>
      </c>
      <c r="E37" s="125"/>
      <c r="F37" s="126"/>
      <c r="G37" s="125"/>
      <c r="H37" s="126"/>
      <c r="I37" s="127"/>
      <c r="J37" s="128">
        <f>COUNTIF(МАТР_ОтъездIПриезд[ФИО],B37)</f>
        <v>0</v>
      </c>
      <c r="K37" s="129" t="str">
        <f t="shared" si="0"/>
        <v>Введите ФИО</v>
      </c>
    </row>
    <row r="38" spans="1:11" x14ac:dyDescent="0.25">
      <c r="A38" s="122">
        <f>ROW()-ROW(МАТР_ОтъездIПриезд[[#Headers],[ФИО]])</f>
        <v>37</v>
      </c>
      <c r="B38" s="123"/>
      <c r="C38" s="124" t="str">
        <f>IFERROR(VLOOKUP(B38, СПР_ФИО[[ФИО]:[№ пропуска]], 2, 0),"")</f>
        <v/>
      </c>
      <c r="D38" s="124" t="str">
        <f>IFERROR(VLOOKUP(B38, СПР_ФИО[[ФИО]:[№ пропуска]], 3, 0),"")</f>
        <v/>
      </c>
      <c r="E38" s="125"/>
      <c r="F38" s="126"/>
      <c r="G38" s="125"/>
      <c r="H38" s="126"/>
      <c r="I38" s="127"/>
      <c r="J38" s="128">
        <f>COUNTIF(МАТР_ОтъездIПриезд[ФИО],B38)</f>
        <v>0</v>
      </c>
      <c r="K38" s="129" t="str">
        <f t="shared" si="0"/>
        <v>Введите ФИО</v>
      </c>
    </row>
    <row r="39" spans="1:11" x14ac:dyDescent="0.25">
      <c r="A39" s="122">
        <f>ROW()-ROW(МАТР_ОтъездIПриезд[[#Headers],[ФИО]])</f>
        <v>38</v>
      </c>
      <c r="B39" s="123"/>
      <c r="C39" s="124" t="str">
        <f>IFERROR(VLOOKUP(B39, СПР_ФИО[[ФИО]:[№ пропуска]], 2, 0),"")</f>
        <v/>
      </c>
      <c r="D39" s="124" t="str">
        <f>IFERROR(VLOOKUP(B39, СПР_ФИО[[ФИО]:[№ пропуска]], 3, 0),"")</f>
        <v/>
      </c>
      <c r="E39" s="125"/>
      <c r="F39" s="126"/>
      <c r="G39" s="125"/>
      <c r="H39" s="126"/>
      <c r="I39" s="127"/>
      <c r="J39" s="128">
        <f>COUNTIF(МАТР_ОтъездIПриезд[ФИО],B39)</f>
        <v>0</v>
      </c>
      <c r="K39" s="129" t="str">
        <f t="shared" si="0"/>
        <v>Введите ФИО</v>
      </c>
    </row>
    <row r="40" spans="1:11" x14ac:dyDescent="0.25">
      <c r="A40" s="122">
        <f>ROW()-ROW(МАТР_ОтъездIПриезд[[#Headers],[ФИО]])</f>
        <v>39</v>
      </c>
      <c r="B40" s="123"/>
      <c r="C40" s="124" t="str">
        <f>IFERROR(VLOOKUP(B40, СПР_ФИО[[ФИО]:[№ пропуска]], 2, 0),"")</f>
        <v/>
      </c>
      <c r="D40" s="124" t="str">
        <f>IFERROR(VLOOKUP(B40, СПР_ФИО[[ФИО]:[№ пропуска]], 3, 0),"")</f>
        <v/>
      </c>
      <c r="E40" s="125"/>
      <c r="F40" s="126"/>
      <c r="G40" s="125"/>
      <c r="H40" s="126"/>
      <c r="I40" s="127"/>
      <c r="J40" s="128">
        <f>COUNTIF(МАТР_ОтъездIПриезд[ФИО],B40)</f>
        <v>0</v>
      </c>
      <c r="K40" s="129" t="str">
        <f t="shared" si="0"/>
        <v>Введите ФИО</v>
      </c>
    </row>
    <row r="41" spans="1:11" x14ac:dyDescent="0.25">
      <c r="A41" s="122">
        <f>ROW()-ROW(МАТР_ОтъездIПриезд[[#Headers],[ФИО]])</f>
        <v>40</v>
      </c>
      <c r="B41" s="123"/>
      <c r="C41" s="124" t="str">
        <f>IFERROR(VLOOKUP(B41, СПР_ФИО[[ФИО]:[№ пропуска]], 2, 0),"")</f>
        <v/>
      </c>
      <c r="D41" s="124" t="str">
        <f>IFERROR(VLOOKUP(B41, СПР_ФИО[[ФИО]:[№ пропуска]], 3, 0),"")</f>
        <v/>
      </c>
      <c r="E41" s="125"/>
      <c r="F41" s="126"/>
      <c r="G41" s="125"/>
      <c r="H41" s="126"/>
      <c r="I41" s="127"/>
      <c r="J41" s="128">
        <f>COUNTIF(МАТР_ОтъездIПриезд[ФИО],B41)</f>
        <v>0</v>
      </c>
      <c r="K41" s="129" t="str">
        <f t="shared" si="0"/>
        <v>Введите ФИО</v>
      </c>
    </row>
    <row r="42" spans="1:11" x14ac:dyDescent="0.25">
      <c r="A42" s="122">
        <f>ROW()-ROW(МАТР_ОтъездIПриезд[[#Headers],[ФИО]])</f>
        <v>41</v>
      </c>
      <c r="B42" s="123"/>
      <c r="C42" s="124" t="str">
        <f>IFERROR(VLOOKUP(B42, СПР_ФИО[[ФИО]:[№ пропуска]], 2, 0),"")</f>
        <v/>
      </c>
      <c r="D42" s="124" t="str">
        <f>IFERROR(VLOOKUP(B42, СПР_ФИО[[ФИО]:[№ пропуска]], 3, 0),"")</f>
        <v/>
      </c>
      <c r="E42" s="125"/>
      <c r="F42" s="126"/>
      <c r="G42" s="125"/>
      <c r="H42" s="126"/>
      <c r="I42" s="127"/>
      <c r="J42" s="128">
        <f>COUNTIF(МАТР_ОтъездIПриезд[ФИО],B42)</f>
        <v>0</v>
      </c>
      <c r="K42" s="129" t="str">
        <f t="shared" si="0"/>
        <v>Введите ФИО</v>
      </c>
    </row>
    <row r="43" spans="1:11" x14ac:dyDescent="0.25">
      <c r="A43" s="122">
        <f>ROW()-ROW(МАТР_ОтъездIПриезд[[#Headers],[ФИО]])</f>
        <v>42</v>
      </c>
      <c r="B43" s="123"/>
      <c r="C43" s="124" t="str">
        <f>IFERROR(VLOOKUP(B43, СПР_ФИО[[ФИО]:[№ пропуска]], 2, 0),"")</f>
        <v/>
      </c>
      <c r="D43" s="124" t="str">
        <f>IFERROR(VLOOKUP(B43, СПР_ФИО[[ФИО]:[№ пропуска]], 3, 0),"")</f>
        <v/>
      </c>
      <c r="E43" s="125"/>
      <c r="F43" s="126"/>
      <c r="G43" s="125"/>
      <c r="H43" s="126"/>
      <c r="I43" s="127"/>
      <c r="J43" s="128">
        <f>COUNTIF(МАТР_ОтъездIПриезд[ФИО],B43)</f>
        <v>0</v>
      </c>
      <c r="K43" s="129" t="str">
        <f t="shared" si="0"/>
        <v>Введите ФИО</v>
      </c>
    </row>
    <row r="44" spans="1:11" x14ac:dyDescent="0.25">
      <c r="A44" s="122">
        <f>ROW()-ROW(МАТР_ОтъездIПриезд[[#Headers],[ФИО]])</f>
        <v>43</v>
      </c>
      <c r="B44" s="123"/>
      <c r="C44" s="124" t="str">
        <f>IFERROR(VLOOKUP(B44, СПР_ФИО[[ФИО]:[№ пропуска]], 2, 0),"")</f>
        <v/>
      </c>
      <c r="D44" s="124" t="str">
        <f>IFERROR(VLOOKUP(B44, СПР_ФИО[[ФИО]:[№ пропуска]], 3, 0),"")</f>
        <v/>
      </c>
      <c r="E44" s="125"/>
      <c r="F44" s="126"/>
      <c r="G44" s="125"/>
      <c r="H44" s="126"/>
      <c r="I44" s="127"/>
      <c r="J44" s="128">
        <f>COUNTIF(МАТР_ОтъездIПриезд[ФИО],B44)</f>
        <v>0</v>
      </c>
      <c r="K44" s="129" t="str">
        <f t="shared" si="0"/>
        <v>Введите ФИО</v>
      </c>
    </row>
    <row r="45" spans="1:11" x14ac:dyDescent="0.25">
      <c r="A45" s="122">
        <f>ROW()-ROW(МАТР_ОтъездIПриезд[[#Headers],[ФИО]])</f>
        <v>44</v>
      </c>
      <c r="B45" s="123"/>
      <c r="C45" s="124" t="str">
        <f>IFERROR(VLOOKUP(B45, СПР_ФИО[[ФИО]:[№ пропуска]], 2, 0),"")</f>
        <v/>
      </c>
      <c r="D45" s="124" t="str">
        <f>IFERROR(VLOOKUP(B45, СПР_ФИО[[ФИО]:[№ пропуска]], 3, 0),"")</f>
        <v/>
      </c>
      <c r="E45" s="125"/>
      <c r="F45" s="126"/>
      <c r="G45" s="125"/>
      <c r="H45" s="126"/>
      <c r="I45" s="127"/>
      <c r="J45" s="128">
        <f>COUNTIF(МАТР_ОтъездIПриезд[ФИО],B45)</f>
        <v>0</v>
      </c>
      <c r="K45" s="129" t="str">
        <f t="shared" si="0"/>
        <v>Введите ФИО</v>
      </c>
    </row>
    <row r="46" spans="1:11" x14ac:dyDescent="0.25">
      <c r="A46" s="122">
        <f>ROW()-ROW(МАТР_ОтъездIПриезд[[#Headers],[ФИО]])</f>
        <v>45</v>
      </c>
      <c r="B46" s="123"/>
      <c r="C46" s="124" t="str">
        <f>IFERROR(VLOOKUP(B46, СПР_ФИО[[ФИО]:[№ пропуска]], 2, 0),"")</f>
        <v/>
      </c>
      <c r="D46" s="124" t="str">
        <f>IFERROR(VLOOKUP(B46, СПР_ФИО[[ФИО]:[№ пропуска]], 3, 0),"")</f>
        <v/>
      </c>
      <c r="E46" s="125"/>
      <c r="F46" s="126"/>
      <c r="G46" s="125"/>
      <c r="H46" s="126"/>
      <c r="I46" s="127"/>
      <c r="J46" s="128">
        <f>COUNTIF(МАТР_ОтъездIПриезд[ФИО],B46)</f>
        <v>0</v>
      </c>
      <c r="K46" s="129" t="str">
        <f t="shared" si="0"/>
        <v>Введите ФИО</v>
      </c>
    </row>
    <row r="47" spans="1:11" x14ac:dyDescent="0.25">
      <c r="A47" s="122">
        <f>ROW()-ROW(МАТР_ОтъездIПриезд[[#Headers],[ФИО]])</f>
        <v>46</v>
      </c>
      <c r="B47" s="123"/>
      <c r="C47" s="124" t="str">
        <f>IFERROR(VLOOKUP(B47, СПР_ФИО[[ФИО]:[№ пропуска]], 2, 0),"")</f>
        <v/>
      </c>
      <c r="D47" s="124" t="str">
        <f>IFERROR(VLOOKUP(B47, СПР_ФИО[[ФИО]:[№ пропуска]], 3, 0),"")</f>
        <v/>
      </c>
      <c r="E47" s="125"/>
      <c r="F47" s="126"/>
      <c r="G47" s="125"/>
      <c r="H47" s="126"/>
      <c r="I47" s="127"/>
      <c r="J47" s="128">
        <f>COUNTIF(МАТР_ОтъездIПриезд[ФИО],B47)</f>
        <v>0</v>
      </c>
      <c r="K47" s="129" t="str">
        <f t="shared" si="0"/>
        <v>Введите ФИО</v>
      </c>
    </row>
    <row r="48" spans="1:11" x14ac:dyDescent="0.25">
      <c r="A48" s="122">
        <f>ROW()-ROW(МАТР_ОтъездIПриезд[[#Headers],[ФИО]])</f>
        <v>47</v>
      </c>
      <c r="B48" s="123"/>
      <c r="C48" s="124" t="str">
        <f>IFERROR(VLOOKUP(B48, СПР_ФИО[[ФИО]:[№ пропуска]], 2, 0),"")</f>
        <v/>
      </c>
      <c r="D48" s="124" t="str">
        <f>IFERROR(VLOOKUP(B48, СПР_ФИО[[ФИО]:[№ пропуска]], 3, 0),"")</f>
        <v/>
      </c>
      <c r="E48" s="125"/>
      <c r="F48" s="126"/>
      <c r="G48" s="125"/>
      <c r="H48" s="126"/>
      <c r="I48" s="127"/>
      <c r="J48" s="128">
        <f>COUNTIF(МАТР_ОтъездIПриезд[ФИО],B48)</f>
        <v>0</v>
      </c>
      <c r="K48" s="129" t="str">
        <f t="shared" si="0"/>
        <v>Введите ФИО</v>
      </c>
    </row>
    <row r="49" spans="1:11" x14ac:dyDescent="0.25">
      <c r="A49" s="122">
        <f>ROW()-ROW(МАТР_ОтъездIПриезд[[#Headers],[ФИО]])</f>
        <v>48</v>
      </c>
      <c r="B49" s="123"/>
      <c r="C49" s="124" t="str">
        <f>IFERROR(VLOOKUP(B49, СПР_ФИО[[ФИО]:[№ пропуска]], 2, 0),"")</f>
        <v/>
      </c>
      <c r="D49" s="124" t="str">
        <f>IFERROR(VLOOKUP(B49, СПР_ФИО[[ФИО]:[№ пропуска]], 3, 0),"")</f>
        <v/>
      </c>
      <c r="E49" s="125"/>
      <c r="F49" s="126"/>
      <c r="G49" s="125"/>
      <c r="H49" s="126"/>
      <c r="I49" s="127"/>
      <c r="J49" s="128">
        <f>COUNTIF(МАТР_ОтъездIПриезд[ФИО],B49)</f>
        <v>0</v>
      </c>
      <c r="K49" s="129" t="str">
        <f t="shared" si="0"/>
        <v>Введите ФИО</v>
      </c>
    </row>
    <row r="50" spans="1:11" x14ac:dyDescent="0.25">
      <c r="A50" s="122">
        <f>ROW()-ROW(МАТР_ОтъездIПриезд[[#Headers],[ФИО]])</f>
        <v>49</v>
      </c>
      <c r="B50" s="123"/>
      <c r="C50" s="124" t="str">
        <f>IFERROR(VLOOKUP(B50, СПР_ФИО[[ФИО]:[№ пропуска]], 2, 0),"")</f>
        <v/>
      </c>
      <c r="D50" s="124" t="str">
        <f>IFERROR(VLOOKUP(B50, СПР_ФИО[[ФИО]:[№ пропуска]], 3, 0),"")</f>
        <v/>
      </c>
      <c r="E50" s="125"/>
      <c r="F50" s="126"/>
      <c r="G50" s="125"/>
      <c r="H50" s="126"/>
      <c r="I50" s="127"/>
      <c r="J50" s="128">
        <f>COUNTIF(МАТР_ОтъездIПриезд[ФИО],B50)</f>
        <v>0</v>
      </c>
      <c r="K50" s="129" t="str">
        <f t="shared" si="0"/>
        <v>Введите ФИО</v>
      </c>
    </row>
    <row r="51" spans="1:11" x14ac:dyDescent="0.25">
      <c r="A51" s="122">
        <f>ROW()-ROW(МАТР_ОтъездIПриезд[[#Headers],[ФИО]])</f>
        <v>50</v>
      </c>
      <c r="B51" s="123"/>
      <c r="C51" s="124" t="str">
        <f>IFERROR(VLOOKUP(B51, СПР_ФИО[[ФИО]:[№ пропуска]], 2, 0),"")</f>
        <v/>
      </c>
      <c r="D51" s="124" t="str">
        <f>IFERROR(VLOOKUP(B51, СПР_ФИО[[ФИО]:[№ пропуска]], 3, 0),"")</f>
        <v/>
      </c>
      <c r="E51" s="125"/>
      <c r="F51" s="126"/>
      <c r="G51" s="125"/>
      <c r="H51" s="126"/>
      <c r="I51" s="127"/>
      <c r="J51" s="128">
        <f>COUNTIF(МАТР_ОтъездIПриезд[ФИО],B51)</f>
        <v>0</v>
      </c>
      <c r="K51" s="129" t="str">
        <f t="shared" si="0"/>
        <v>Введите ФИО</v>
      </c>
    </row>
    <row r="52" spans="1:11" x14ac:dyDescent="0.25">
      <c r="A52" s="122">
        <f>ROW()-ROW(МАТР_ОтъездIПриезд[[#Headers],[ФИО]])</f>
        <v>51</v>
      </c>
      <c r="B52" s="123"/>
      <c r="C52" s="124" t="str">
        <f>IFERROR(VLOOKUP(B52, СПР_ФИО[[ФИО]:[№ пропуска]], 2, 0),"")</f>
        <v/>
      </c>
      <c r="D52" s="124" t="str">
        <f>IFERROR(VLOOKUP(B52, СПР_ФИО[[ФИО]:[№ пропуска]], 3, 0),"")</f>
        <v/>
      </c>
      <c r="E52" s="125"/>
      <c r="F52" s="126"/>
      <c r="G52" s="125"/>
      <c r="H52" s="126"/>
      <c r="I52" s="127"/>
      <c r="J52" s="128">
        <f>COUNTIF(МАТР_ОтъездIПриезд[ФИО],B52)</f>
        <v>0</v>
      </c>
      <c r="K52" s="129" t="str">
        <f t="shared" si="0"/>
        <v>Введите ФИО</v>
      </c>
    </row>
    <row r="53" spans="1:11" x14ac:dyDescent="0.25">
      <c r="A53" s="122">
        <f>ROW()-ROW(МАТР_ОтъездIПриезд[[#Headers],[ФИО]])</f>
        <v>52</v>
      </c>
      <c r="B53" s="123"/>
      <c r="C53" s="124" t="str">
        <f>IFERROR(VLOOKUP(B53, СПР_ФИО[[ФИО]:[№ пропуска]], 2, 0),"")</f>
        <v/>
      </c>
      <c r="D53" s="124" t="str">
        <f>IFERROR(VLOOKUP(B53, СПР_ФИО[[ФИО]:[№ пропуска]], 3, 0),"")</f>
        <v/>
      </c>
      <c r="E53" s="125"/>
      <c r="F53" s="126"/>
      <c r="G53" s="125"/>
      <c r="H53" s="126"/>
      <c r="I53" s="127"/>
      <c r="J53" s="128">
        <f>COUNTIF(МАТР_ОтъездIПриезд[ФИО],B53)</f>
        <v>0</v>
      </c>
      <c r="K53" s="129" t="str">
        <f t="shared" si="0"/>
        <v>Введите ФИО</v>
      </c>
    </row>
    <row r="54" spans="1:11" x14ac:dyDescent="0.25">
      <c r="A54" s="122">
        <f>ROW()-ROW(МАТР_ОтъездIПриезд[[#Headers],[ФИО]])</f>
        <v>53</v>
      </c>
      <c r="B54" s="123"/>
      <c r="C54" s="124" t="str">
        <f>IFERROR(VLOOKUP(B54, СПР_ФИО[[ФИО]:[№ пропуска]], 2, 0),"")</f>
        <v/>
      </c>
      <c r="D54" s="124" t="str">
        <f>IFERROR(VLOOKUP(B54, СПР_ФИО[[ФИО]:[№ пропуска]], 3, 0),"")</f>
        <v/>
      </c>
      <c r="E54" s="125"/>
      <c r="F54" s="126"/>
      <c r="G54" s="125"/>
      <c r="H54" s="126"/>
      <c r="I54" s="127"/>
      <c r="J54" s="128">
        <f>COUNTIF(МАТР_ОтъездIПриезд[ФИО],B54)</f>
        <v>0</v>
      </c>
      <c r="K54" s="129" t="str">
        <f t="shared" si="0"/>
        <v>Введите ФИО</v>
      </c>
    </row>
    <row r="55" spans="1:11" x14ac:dyDescent="0.25">
      <c r="A55" s="122">
        <f>ROW()-ROW(МАТР_ОтъездIПриезд[[#Headers],[ФИО]])</f>
        <v>54</v>
      </c>
      <c r="B55" s="123"/>
      <c r="C55" s="124" t="str">
        <f>IFERROR(VLOOKUP(B55, СПР_ФИО[[ФИО]:[№ пропуска]], 2, 0),"")</f>
        <v/>
      </c>
      <c r="D55" s="124" t="str">
        <f>IFERROR(VLOOKUP(B55, СПР_ФИО[[ФИО]:[№ пропуска]], 3, 0),"")</f>
        <v/>
      </c>
      <c r="E55" s="125"/>
      <c r="F55" s="126"/>
      <c r="G55" s="125"/>
      <c r="H55" s="126"/>
      <c r="I55" s="127"/>
      <c r="J55" s="128">
        <f>COUNTIF(МАТР_ОтъездIПриезд[ФИО],B55)</f>
        <v>0</v>
      </c>
      <c r="K55" s="129" t="str">
        <f t="shared" si="0"/>
        <v>Введите ФИО</v>
      </c>
    </row>
    <row r="56" spans="1:11" ht="15.75" customHeight="1" x14ac:dyDescent="0.25">
      <c r="A56" s="122">
        <f>ROW()-ROW(МАТР_ОтъездIПриезд[[#Headers],[ФИО]])</f>
        <v>55</v>
      </c>
      <c r="B56" s="123"/>
      <c r="C56" s="124" t="str">
        <f>IFERROR(VLOOKUP(B56, СПР_ФИО[[ФИО]:[№ пропуска]], 2, 0),"")</f>
        <v/>
      </c>
      <c r="D56" s="124" t="str">
        <f>IFERROR(VLOOKUP(B56, СПР_ФИО[[ФИО]:[№ пропуска]], 3, 0),"")</f>
        <v/>
      </c>
      <c r="E56" s="125"/>
      <c r="F56" s="126"/>
      <c r="G56" s="125"/>
      <c r="H56" s="126"/>
      <c r="I56" s="127"/>
      <c r="J56" s="128">
        <f>COUNTIF(МАТР_ОтъездIПриезд[ФИО],B56)</f>
        <v>0</v>
      </c>
      <c r="K56" s="129" t="str">
        <f t="shared" si="0"/>
        <v>Введите ФИО</v>
      </c>
    </row>
    <row r="57" spans="1:11" ht="15.75" customHeight="1" x14ac:dyDescent="0.25">
      <c r="A57" s="122">
        <f>ROW()-ROW(МАТР_ОтъездIПриезд[[#Headers],[ФИО]])</f>
        <v>56</v>
      </c>
      <c r="B57" s="123"/>
      <c r="C57" s="124" t="str">
        <f>IFERROR(VLOOKUP(B57, СПР_ФИО[[ФИО]:[№ пропуска]], 2, 0),"")</f>
        <v/>
      </c>
      <c r="D57" s="124" t="str">
        <f>IFERROR(VLOOKUP(B57, СПР_ФИО[[ФИО]:[№ пропуска]], 3, 0),"")</f>
        <v/>
      </c>
      <c r="E57" s="125"/>
      <c r="F57" s="126"/>
      <c r="G57" s="125"/>
      <c r="H57" s="126"/>
      <c r="I57" s="127"/>
      <c r="J57" s="128">
        <f>COUNTIF(МАТР_ОтъездIПриезд[ФИО],B57)</f>
        <v>0</v>
      </c>
      <c r="K57" s="129" t="str">
        <f t="shared" si="0"/>
        <v>Введите ФИО</v>
      </c>
    </row>
    <row r="58" spans="1:11" x14ac:dyDescent="0.25">
      <c r="A58" s="122">
        <f>ROW()-ROW(МАТР_ОтъездIПриезд[[#Headers],[ФИО]])</f>
        <v>57</v>
      </c>
      <c r="B58" s="123"/>
      <c r="C58" s="124" t="str">
        <f>IFERROR(VLOOKUP(B58, СПР_ФИО[[ФИО]:[№ пропуска]], 2, 0),"")</f>
        <v/>
      </c>
      <c r="D58" s="124" t="str">
        <f>IFERROR(VLOOKUP(B58, СПР_ФИО[[ФИО]:[№ пропуска]], 3, 0),"")</f>
        <v/>
      </c>
      <c r="E58" s="125"/>
      <c r="F58" s="126"/>
      <c r="G58" s="125"/>
      <c r="H58" s="126"/>
      <c r="I58" s="127"/>
      <c r="J58" s="128">
        <f>COUNTIF(МАТР_ОтъездIПриезд[ФИО],B58)</f>
        <v>0</v>
      </c>
      <c r="K58" s="129" t="str">
        <f t="shared" si="0"/>
        <v>Введите ФИО</v>
      </c>
    </row>
    <row r="59" spans="1:11" x14ac:dyDescent="0.25">
      <c r="A59" s="122">
        <f>ROW()-ROW(МАТР_ОтъездIПриезд[[#Headers],[ФИО]])</f>
        <v>58</v>
      </c>
      <c r="B59" s="123"/>
      <c r="C59" s="124" t="str">
        <f>IFERROR(VLOOKUP(B59, СПР_ФИО[[ФИО]:[№ пропуска]], 2, 0),"")</f>
        <v/>
      </c>
      <c r="D59" s="124" t="str">
        <f>IFERROR(VLOOKUP(B59, СПР_ФИО[[ФИО]:[№ пропуска]], 3, 0),"")</f>
        <v/>
      </c>
      <c r="E59" s="125"/>
      <c r="F59" s="126"/>
      <c r="G59" s="125"/>
      <c r="H59" s="126"/>
      <c r="I59" s="127"/>
      <c r="J59" s="128">
        <f>COUNTIF(МАТР_ОтъездIПриезд[ФИО],B59)</f>
        <v>0</v>
      </c>
      <c r="K59" s="129" t="str">
        <f t="shared" si="0"/>
        <v>Введите ФИО</v>
      </c>
    </row>
    <row r="60" spans="1:11" x14ac:dyDescent="0.25">
      <c r="A60" s="122">
        <f>ROW()-ROW(МАТР_ОтъездIПриезд[[#Headers],[ФИО]])</f>
        <v>59</v>
      </c>
      <c r="B60" s="123"/>
      <c r="C60" s="124" t="str">
        <f>IFERROR(VLOOKUP(B60, СПР_ФИО[[ФИО]:[№ пропуска]], 2, 0),"")</f>
        <v/>
      </c>
      <c r="D60" s="124" t="str">
        <f>IFERROR(VLOOKUP(B60, СПР_ФИО[[ФИО]:[№ пропуска]], 3, 0),"")</f>
        <v/>
      </c>
      <c r="E60" s="125"/>
      <c r="F60" s="126"/>
      <c r="G60" s="125"/>
      <c r="H60" s="126"/>
      <c r="I60" s="127"/>
      <c r="J60" s="128">
        <f>COUNTIF(МАТР_ОтъездIПриезд[ФИО],B60)</f>
        <v>0</v>
      </c>
      <c r="K60" s="129" t="str">
        <f t="shared" si="0"/>
        <v>Введите ФИО</v>
      </c>
    </row>
    <row r="61" spans="1:11" x14ac:dyDescent="0.25">
      <c r="A61" s="122">
        <f>ROW()-ROW(МАТР_ОтъездIПриезд[[#Headers],[ФИО]])</f>
        <v>60</v>
      </c>
      <c r="B61" s="123"/>
      <c r="C61" s="124" t="str">
        <f>IFERROR(VLOOKUP(B61, СПР_ФИО[[ФИО]:[№ пропуска]], 2, 0),"")</f>
        <v/>
      </c>
      <c r="D61" s="124" t="str">
        <f>IFERROR(VLOOKUP(B61, СПР_ФИО[[ФИО]:[№ пропуска]], 3, 0),"")</f>
        <v/>
      </c>
      <c r="E61" s="125"/>
      <c r="F61" s="126"/>
      <c r="G61" s="125"/>
      <c r="H61" s="126"/>
      <c r="I61" s="127"/>
      <c r="J61" s="128">
        <f>COUNTIF(МАТР_ОтъездIПриезд[ФИО],B61)</f>
        <v>0</v>
      </c>
      <c r="K61" s="129" t="str">
        <f t="shared" si="0"/>
        <v>Введите ФИО</v>
      </c>
    </row>
    <row r="62" spans="1:11" x14ac:dyDescent="0.25">
      <c r="A62" s="122">
        <f>ROW()-ROW(МАТР_ОтъездIПриезд[[#Headers],[ФИО]])</f>
        <v>61</v>
      </c>
      <c r="B62" s="123"/>
      <c r="C62" s="124" t="str">
        <f>IFERROR(VLOOKUP(B62, СПР_ФИО[[ФИО]:[№ пропуска]], 2, 0),"")</f>
        <v/>
      </c>
      <c r="D62" s="124" t="str">
        <f>IFERROR(VLOOKUP(B62, СПР_ФИО[[ФИО]:[№ пропуска]], 3, 0),"")</f>
        <v/>
      </c>
      <c r="E62" s="125"/>
      <c r="F62" s="126"/>
      <c r="G62" s="125"/>
      <c r="H62" s="126"/>
      <c r="I62" s="127"/>
      <c r="J62" s="128">
        <f>COUNTIF(МАТР_ОтъездIПриезд[ФИО],B62)</f>
        <v>0</v>
      </c>
      <c r="K62" s="129" t="str">
        <f t="shared" si="0"/>
        <v>Введите ФИО</v>
      </c>
    </row>
    <row r="63" spans="1:11" x14ac:dyDescent="0.25">
      <c r="A63" s="122">
        <f>ROW()-ROW(МАТР_ОтъездIПриезд[[#Headers],[ФИО]])</f>
        <v>62</v>
      </c>
      <c r="B63" s="123"/>
      <c r="C63" s="124" t="str">
        <f>IFERROR(VLOOKUP(B63, СПР_ФИО[[ФИО]:[№ пропуска]], 2, 0),"")</f>
        <v/>
      </c>
      <c r="D63" s="124" t="str">
        <f>IFERROR(VLOOKUP(B63, СПР_ФИО[[ФИО]:[№ пропуска]], 3, 0),"")</f>
        <v/>
      </c>
      <c r="E63" s="125"/>
      <c r="F63" s="126"/>
      <c r="G63" s="125"/>
      <c r="H63" s="126"/>
      <c r="I63" s="127"/>
      <c r="J63" s="128">
        <f>COUNTIF(МАТР_ОтъездIПриезд[ФИО],B63)</f>
        <v>0</v>
      </c>
      <c r="K63" s="129" t="str">
        <f t="shared" si="0"/>
        <v>Введите ФИО</v>
      </c>
    </row>
    <row r="64" spans="1:11" x14ac:dyDescent="0.25">
      <c r="A64" s="122">
        <f>ROW()-ROW(МАТР_ОтъездIПриезд[[#Headers],[ФИО]])</f>
        <v>63</v>
      </c>
      <c r="B64" s="123"/>
      <c r="C64" s="124" t="str">
        <f>IFERROR(VLOOKUP(B64, СПР_ФИО[[ФИО]:[№ пропуска]], 2, 0),"")</f>
        <v/>
      </c>
      <c r="D64" s="124" t="str">
        <f>IFERROR(VLOOKUP(B64, СПР_ФИО[[ФИО]:[№ пропуска]], 3, 0),"")</f>
        <v/>
      </c>
      <c r="E64" s="125"/>
      <c r="F64" s="126"/>
      <c r="G64" s="125"/>
      <c r="H64" s="126"/>
      <c r="I64" s="127"/>
      <c r="J64" s="128">
        <f>COUNTIF(МАТР_ОтъездIПриезд[ФИО],B64)</f>
        <v>0</v>
      </c>
      <c r="K64" s="129" t="str">
        <f t="shared" si="0"/>
        <v>Введите ФИО</v>
      </c>
    </row>
    <row r="65" spans="1:11" x14ac:dyDescent="0.25">
      <c r="A65" s="122">
        <f>ROW()-ROW(МАТР_ОтъездIПриезд[[#Headers],[ФИО]])</f>
        <v>64</v>
      </c>
      <c r="B65" s="123"/>
      <c r="C65" s="124" t="str">
        <f>IFERROR(VLOOKUP(B65, СПР_ФИО[[ФИО]:[№ пропуска]], 2, 0),"")</f>
        <v/>
      </c>
      <c r="D65" s="124" t="str">
        <f>IFERROR(VLOOKUP(B65, СПР_ФИО[[ФИО]:[№ пропуска]], 3, 0),"")</f>
        <v/>
      </c>
      <c r="E65" s="125"/>
      <c r="F65" s="126"/>
      <c r="G65" s="125"/>
      <c r="H65" s="126"/>
      <c r="I65" s="127"/>
      <c r="J65" s="128">
        <f>COUNTIF(МАТР_ОтъездIПриезд[ФИО],B65)</f>
        <v>0</v>
      </c>
      <c r="K65" s="129" t="str">
        <f t="shared" si="0"/>
        <v>Введите ФИО</v>
      </c>
    </row>
    <row r="66" spans="1:11" x14ac:dyDescent="0.25">
      <c r="A66" s="122">
        <f>ROW()-ROW(МАТР_ОтъездIПриезд[[#Headers],[ФИО]])</f>
        <v>65</v>
      </c>
      <c r="B66" s="123"/>
      <c r="C66" s="124" t="str">
        <f>IFERROR(VLOOKUP(B66, СПР_ФИО[[ФИО]:[№ пропуска]], 2, 0),"")</f>
        <v/>
      </c>
      <c r="D66" s="124" t="str">
        <f>IFERROR(VLOOKUP(B66, СПР_ФИО[[ФИО]:[№ пропуска]], 3, 0),"")</f>
        <v/>
      </c>
      <c r="E66" s="125"/>
      <c r="F66" s="126"/>
      <c r="G66" s="125"/>
      <c r="H66" s="126"/>
      <c r="I66" s="127"/>
      <c r="J66" s="128">
        <f>COUNTIF(МАТР_ОтъездIПриезд[ФИО],B66)</f>
        <v>0</v>
      </c>
      <c r="K66" s="129" t="str">
        <f t="shared" ref="K66:K129" si="1">IF(J66=1,"Верно",IF(J66=0,"Введите ФИО","Дублирование"))</f>
        <v>Введите ФИО</v>
      </c>
    </row>
    <row r="67" spans="1:11" x14ac:dyDescent="0.25">
      <c r="A67" s="122">
        <f>ROW()-ROW(МАТР_ОтъездIПриезд[[#Headers],[ФИО]])</f>
        <v>66</v>
      </c>
      <c r="B67" s="123"/>
      <c r="C67" s="124" t="str">
        <f>IFERROR(VLOOKUP(B67, СПР_ФИО[[ФИО]:[№ пропуска]], 2, 0),"")</f>
        <v/>
      </c>
      <c r="D67" s="124" t="str">
        <f>IFERROR(VLOOKUP(B67, СПР_ФИО[[ФИО]:[№ пропуска]], 3, 0),"")</f>
        <v/>
      </c>
      <c r="E67" s="125"/>
      <c r="F67" s="126"/>
      <c r="G67" s="125"/>
      <c r="H67" s="126"/>
      <c r="I67" s="127"/>
      <c r="J67" s="128">
        <f>COUNTIF(МАТР_ОтъездIПриезд[ФИО],B67)</f>
        <v>0</v>
      </c>
      <c r="K67" s="129" t="str">
        <f t="shared" si="1"/>
        <v>Введите ФИО</v>
      </c>
    </row>
    <row r="68" spans="1:11" x14ac:dyDescent="0.25">
      <c r="A68" s="122">
        <f>ROW()-ROW(МАТР_ОтъездIПриезд[[#Headers],[ФИО]])</f>
        <v>67</v>
      </c>
      <c r="B68" s="123"/>
      <c r="C68" s="124" t="str">
        <f>IFERROR(VLOOKUP(B68, СПР_ФИО[[ФИО]:[№ пропуска]], 2, 0),"")</f>
        <v/>
      </c>
      <c r="D68" s="124" t="str">
        <f>IFERROR(VLOOKUP(B68, СПР_ФИО[[ФИО]:[№ пропуска]], 3, 0),"")</f>
        <v/>
      </c>
      <c r="E68" s="125"/>
      <c r="F68" s="126"/>
      <c r="G68" s="125"/>
      <c r="H68" s="126"/>
      <c r="I68" s="127"/>
      <c r="J68" s="128">
        <f>COUNTIF(МАТР_ОтъездIПриезд[ФИО],B68)</f>
        <v>0</v>
      </c>
      <c r="K68" s="129" t="str">
        <f t="shared" si="1"/>
        <v>Введите ФИО</v>
      </c>
    </row>
    <row r="69" spans="1:11" x14ac:dyDescent="0.25">
      <c r="A69" s="122">
        <f>ROW()-ROW(МАТР_ОтъездIПриезд[[#Headers],[ФИО]])</f>
        <v>68</v>
      </c>
      <c r="B69" s="123"/>
      <c r="C69" s="124" t="str">
        <f>IFERROR(VLOOKUP(B69, СПР_ФИО[[ФИО]:[№ пропуска]], 2, 0),"")</f>
        <v/>
      </c>
      <c r="D69" s="124" t="str">
        <f>IFERROR(VLOOKUP(B69, СПР_ФИО[[ФИО]:[№ пропуска]], 3, 0),"")</f>
        <v/>
      </c>
      <c r="E69" s="125"/>
      <c r="F69" s="126"/>
      <c r="G69" s="125"/>
      <c r="H69" s="126"/>
      <c r="I69" s="127"/>
      <c r="J69" s="128">
        <f>COUNTIF(МАТР_ОтъездIПриезд[ФИО],B69)</f>
        <v>0</v>
      </c>
      <c r="K69" s="129" t="str">
        <f t="shared" si="1"/>
        <v>Введите ФИО</v>
      </c>
    </row>
    <row r="70" spans="1:11" x14ac:dyDescent="0.25">
      <c r="A70" s="122">
        <f>ROW()-ROW(МАТР_ОтъездIПриезд[[#Headers],[ФИО]])</f>
        <v>69</v>
      </c>
      <c r="B70" s="123"/>
      <c r="C70" s="124" t="str">
        <f>IFERROR(VLOOKUP(B70, СПР_ФИО[[ФИО]:[№ пропуска]], 2, 0),"")</f>
        <v/>
      </c>
      <c r="D70" s="124" t="str">
        <f>IFERROR(VLOOKUP(B70, СПР_ФИО[[ФИО]:[№ пропуска]], 3, 0),"")</f>
        <v/>
      </c>
      <c r="E70" s="125"/>
      <c r="F70" s="126"/>
      <c r="G70" s="125"/>
      <c r="H70" s="126"/>
      <c r="I70" s="127"/>
      <c r="J70" s="128">
        <f>COUNTIF(МАТР_ОтъездIПриезд[ФИО],B70)</f>
        <v>0</v>
      </c>
      <c r="K70" s="129" t="str">
        <f t="shared" si="1"/>
        <v>Введите ФИО</v>
      </c>
    </row>
    <row r="71" spans="1:11" x14ac:dyDescent="0.25">
      <c r="A71" s="122">
        <f>ROW()-ROW(МАТР_ОтъездIПриезд[[#Headers],[ФИО]])</f>
        <v>70</v>
      </c>
      <c r="B71" s="123"/>
      <c r="C71" s="124" t="str">
        <f>IFERROR(VLOOKUP(B71, СПР_ФИО[[ФИО]:[№ пропуска]], 2, 0),"")</f>
        <v/>
      </c>
      <c r="D71" s="124" t="str">
        <f>IFERROR(VLOOKUP(B71, СПР_ФИО[[ФИО]:[№ пропуска]], 3, 0),"")</f>
        <v/>
      </c>
      <c r="E71" s="125"/>
      <c r="F71" s="126"/>
      <c r="G71" s="125"/>
      <c r="H71" s="126"/>
      <c r="I71" s="127"/>
      <c r="J71" s="128">
        <f>COUNTIF(МАТР_ОтъездIПриезд[ФИО],B71)</f>
        <v>0</v>
      </c>
      <c r="K71" s="129" t="str">
        <f t="shared" si="1"/>
        <v>Введите ФИО</v>
      </c>
    </row>
    <row r="72" spans="1:11" x14ac:dyDescent="0.25">
      <c r="A72" s="122">
        <f>ROW()-ROW(МАТР_ОтъездIПриезд[[#Headers],[ФИО]])</f>
        <v>71</v>
      </c>
      <c r="B72" s="123"/>
      <c r="C72" s="124" t="str">
        <f>IFERROR(VLOOKUP(B72, СПР_ФИО[[ФИО]:[№ пропуска]], 2, 0),"")</f>
        <v/>
      </c>
      <c r="D72" s="124" t="str">
        <f>IFERROR(VLOOKUP(B72, СПР_ФИО[[ФИО]:[№ пропуска]], 3, 0),"")</f>
        <v/>
      </c>
      <c r="E72" s="125"/>
      <c r="F72" s="126"/>
      <c r="G72" s="125"/>
      <c r="H72" s="126"/>
      <c r="I72" s="127"/>
      <c r="J72" s="128">
        <f>COUNTIF(МАТР_ОтъездIПриезд[ФИО],B72)</f>
        <v>0</v>
      </c>
      <c r="K72" s="129" t="str">
        <f t="shared" si="1"/>
        <v>Введите ФИО</v>
      </c>
    </row>
    <row r="73" spans="1:11" x14ac:dyDescent="0.25">
      <c r="A73" s="122">
        <f>ROW()-ROW(МАТР_ОтъездIПриезд[[#Headers],[ФИО]])</f>
        <v>72</v>
      </c>
      <c r="B73" s="123"/>
      <c r="C73" s="124" t="str">
        <f>IFERROR(VLOOKUP(B73, СПР_ФИО[[ФИО]:[№ пропуска]], 2, 0),"")</f>
        <v/>
      </c>
      <c r="D73" s="124" t="str">
        <f>IFERROR(VLOOKUP(B73, СПР_ФИО[[ФИО]:[№ пропуска]], 3, 0),"")</f>
        <v/>
      </c>
      <c r="E73" s="125"/>
      <c r="F73" s="126"/>
      <c r="G73" s="125"/>
      <c r="H73" s="126"/>
      <c r="I73" s="127"/>
      <c r="J73" s="128">
        <f>COUNTIF(МАТР_ОтъездIПриезд[ФИО],B73)</f>
        <v>0</v>
      </c>
      <c r="K73" s="129" t="str">
        <f t="shared" si="1"/>
        <v>Введите ФИО</v>
      </c>
    </row>
    <row r="74" spans="1:11" x14ac:dyDescent="0.25">
      <c r="A74" s="122">
        <f>ROW()-ROW(МАТР_ОтъездIПриезд[[#Headers],[ФИО]])</f>
        <v>73</v>
      </c>
      <c r="B74" s="123"/>
      <c r="C74" s="124" t="str">
        <f>IFERROR(VLOOKUP(B74, СПР_ФИО[[ФИО]:[№ пропуска]], 2, 0),"")</f>
        <v/>
      </c>
      <c r="D74" s="124" t="str">
        <f>IFERROR(VLOOKUP(B74, СПР_ФИО[[ФИО]:[№ пропуска]], 3, 0),"")</f>
        <v/>
      </c>
      <c r="E74" s="125"/>
      <c r="F74" s="126"/>
      <c r="G74" s="125"/>
      <c r="H74" s="126"/>
      <c r="I74" s="127"/>
      <c r="J74" s="128">
        <f>COUNTIF(МАТР_ОтъездIПриезд[ФИО],B74)</f>
        <v>0</v>
      </c>
      <c r="K74" s="129" t="str">
        <f t="shared" si="1"/>
        <v>Введите ФИО</v>
      </c>
    </row>
    <row r="75" spans="1:11" x14ac:dyDescent="0.25">
      <c r="A75" s="122">
        <f>ROW()-ROW(МАТР_ОтъездIПриезд[[#Headers],[ФИО]])</f>
        <v>74</v>
      </c>
      <c r="B75" s="123"/>
      <c r="C75" s="124" t="str">
        <f>IFERROR(VLOOKUP(B75, СПР_ФИО[[ФИО]:[№ пропуска]], 2, 0),"")</f>
        <v/>
      </c>
      <c r="D75" s="124" t="str">
        <f>IFERROR(VLOOKUP(B75, СПР_ФИО[[ФИО]:[№ пропуска]], 3, 0),"")</f>
        <v/>
      </c>
      <c r="E75" s="125"/>
      <c r="F75" s="126"/>
      <c r="G75" s="125"/>
      <c r="H75" s="126"/>
      <c r="I75" s="127"/>
      <c r="J75" s="128">
        <f>COUNTIF(МАТР_ОтъездIПриезд[ФИО],B75)</f>
        <v>0</v>
      </c>
      <c r="K75" s="129" t="str">
        <f t="shared" si="1"/>
        <v>Введите ФИО</v>
      </c>
    </row>
    <row r="76" spans="1:11" x14ac:dyDescent="0.25">
      <c r="A76" s="122">
        <f>ROW()-ROW(МАТР_ОтъездIПриезд[[#Headers],[ФИО]])</f>
        <v>75</v>
      </c>
      <c r="B76" s="123"/>
      <c r="C76" s="124" t="str">
        <f>IFERROR(VLOOKUP(B76, СПР_ФИО[[ФИО]:[№ пропуска]], 2, 0),"")</f>
        <v/>
      </c>
      <c r="D76" s="124" t="str">
        <f>IFERROR(VLOOKUP(B76, СПР_ФИО[[ФИО]:[№ пропуска]], 3, 0),"")</f>
        <v/>
      </c>
      <c r="E76" s="125"/>
      <c r="F76" s="126"/>
      <c r="G76" s="125"/>
      <c r="H76" s="126"/>
      <c r="I76" s="127"/>
      <c r="J76" s="128">
        <f>COUNTIF(МАТР_ОтъездIПриезд[ФИО],B76)</f>
        <v>0</v>
      </c>
      <c r="K76" s="129" t="str">
        <f t="shared" si="1"/>
        <v>Введите ФИО</v>
      </c>
    </row>
    <row r="77" spans="1:11" x14ac:dyDescent="0.25">
      <c r="A77" s="122">
        <f>ROW()-ROW(МАТР_ОтъездIПриезд[[#Headers],[ФИО]])</f>
        <v>76</v>
      </c>
      <c r="B77" s="123"/>
      <c r="C77" s="124" t="str">
        <f>IFERROR(VLOOKUP(B77, СПР_ФИО[[ФИО]:[№ пропуска]], 2, 0),"")</f>
        <v/>
      </c>
      <c r="D77" s="124" t="str">
        <f>IFERROR(VLOOKUP(B77, СПР_ФИО[[ФИО]:[№ пропуска]], 3, 0),"")</f>
        <v/>
      </c>
      <c r="E77" s="125"/>
      <c r="F77" s="126"/>
      <c r="G77" s="125"/>
      <c r="H77" s="126"/>
      <c r="I77" s="127"/>
      <c r="J77" s="128">
        <f>COUNTIF(МАТР_ОтъездIПриезд[ФИО],B77)</f>
        <v>0</v>
      </c>
      <c r="K77" s="129" t="str">
        <f t="shared" si="1"/>
        <v>Введите ФИО</v>
      </c>
    </row>
    <row r="78" spans="1:11" x14ac:dyDescent="0.25">
      <c r="A78" s="122">
        <f>ROW()-ROW(МАТР_ОтъездIПриезд[[#Headers],[ФИО]])</f>
        <v>77</v>
      </c>
      <c r="B78" s="123"/>
      <c r="C78" s="124" t="str">
        <f>IFERROR(VLOOKUP(B78, СПР_ФИО[[ФИО]:[№ пропуска]], 2, 0),"")</f>
        <v/>
      </c>
      <c r="D78" s="124" t="str">
        <f>IFERROR(VLOOKUP(B78, СПР_ФИО[[ФИО]:[№ пропуска]], 3, 0),"")</f>
        <v/>
      </c>
      <c r="E78" s="125"/>
      <c r="F78" s="126"/>
      <c r="G78" s="125"/>
      <c r="H78" s="126"/>
      <c r="I78" s="127"/>
      <c r="J78" s="128">
        <f>COUNTIF(МАТР_ОтъездIПриезд[ФИО],B78)</f>
        <v>0</v>
      </c>
      <c r="K78" s="129" t="str">
        <f t="shared" si="1"/>
        <v>Введите ФИО</v>
      </c>
    </row>
    <row r="79" spans="1:11" x14ac:dyDescent="0.25">
      <c r="A79" s="122">
        <f>ROW()-ROW(МАТР_ОтъездIПриезд[[#Headers],[ФИО]])</f>
        <v>78</v>
      </c>
      <c r="B79" s="123"/>
      <c r="C79" s="124" t="str">
        <f>IFERROR(VLOOKUP(B79, СПР_ФИО[[ФИО]:[№ пропуска]], 2, 0),"")</f>
        <v/>
      </c>
      <c r="D79" s="124" t="str">
        <f>IFERROR(VLOOKUP(B79, СПР_ФИО[[ФИО]:[№ пропуска]], 3, 0),"")</f>
        <v/>
      </c>
      <c r="E79" s="125"/>
      <c r="F79" s="126"/>
      <c r="G79" s="125"/>
      <c r="H79" s="126"/>
      <c r="I79" s="127"/>
      <c r="J79" s="128">
        <f>COUNTIF(МАТР_ОтъездIПриезд[ФИО],B79)</f>
        <v>0</v>
      </c>
      <c r="K79" s="129" t="str">
        <f t="shared" si="1"/>
        <v>Введите ФИО</v>
      </c>
    </row>
    <row r="80" spans="1:11" x14ac:dyDescent="0.25">
      <c r="A80" s="122">
        <f>ROW()-ROW(МАТР_ОтъездIПриезд[[#Headers],[ФИО]])</f>
        <v>79</v>
      </c>
      <c r="B80" s="123"/>
      <c r="C80" s="124" t="str">
        <f>IFERROR(VLOOKUP(B80, СПР_ФИО[[ФИО]:[№ пропуска]], 2, 0),"")</f>
        <v/>
      </c>
      <c r="D80" s="124" t="str">
        <f>IFERROR(VLOOKUP(B80, СПР_ФИО[[ФИО]:[№ пропуска]], 3, 0),"")</f>
        <v/>
      </c>
      <c r="E80" s="125"/>
      <c r="F80" s="126"/>
      <c r="G80" s="125"/>
      <c r="H80" s="126"/>
      <c r="I80" s="127"/>
      <c r="J80" s="128">
        <f>COUNTIF(МАТР_ОтъездIПриезд[ФИО],B80)</f>
        <v>0</v>
      </c>
      <c r="K80" s="129" t="str">
        <f t="shared" si="1"/>
        <v>Введите ФИО</v>
      </c>
    </row>
    <row r="81" spans="1:11" x14ac:dyDescent="0.25">
      <c r="A81" s="122">
        <f>ROW()-ROW(МАТР_ОтъездIПриезд[[#Headers],[ФИО]])</f>
        <v>80</v>
      </c>
      <c r="B81" s="123"/>
      <c r="C81" s="124" t="str">
        <f>IFERROR(VLOOKUP(B81, СПР_ФИО[[ФИО]:[№ пропуска]], 2, 0),"")</f>
        <v/>
      </c>
      <c r="D81" s="124" t="str">
        <f>IFERROR(VLOOKUP(B81, СПР_ФИО[[ФИО]:[№ пропуска]], 3, 0),"")</f>
        <v/>
      </c>
      <c r="E81" s="125"/>
      <c r="F81" s="126"/>
      <c r="G81" s="125"/>
      <c r="H81" s="126"/>
      <c r="I81" s="127"/>
      <c r="J81" s="128">
        <f>COUNTIF(МАТР_ОтъездIПриезд[ФИО],B81)</f>
        <v>0</v>
      </c>
      <c r="K81" s="129" t="str">
        <f t="shared" si="1"/>
        <v>Введите ФИО</v>
      </c>
    </row>
    <row r="82" spans="1:11" x14ac:dyDescent="0.25">
      <c r="A82" s="122">
        <f>ROW()-ROW(МАТР_ОтъездIПриезд[[#Headers],[ФИО]])</f>
        <v>81</v>
      </c>
      <c r="B82" s="123"/>
      <c r="C82" s="124" t="str">
        <f>IFERROR(VLOOKUP(B82, СПР_ФИО[[ФИО]:[№ пропуска]], 2, 0),"")</f>
        <v/>
      </c>
      <c r="D82" s="124" t="str">
        <f>IFERROR(VLOOKUP(B82, СПР_ФИО[[ФИО]:[№ пропуска]], 3, 0),"")</f>
        <v/>
      </c>
      <c r="E82" s="125"/>
      <c r="F82" s="126"/>
      <c r="G82" s="125"/>
      <c r="H82" s="126"/>
      <c r="I82" s="127"/>
      <c r="J82" s="128">
        <f>COUNTIF(МАТР_ОтъездIПриезд[ФИО],B82)</f>
        <v>0</v>
      </c>
      <c r="K82" s="129" t="str">
        <f t="shared" si="1"/>
        <v>Введите ФИО</v>
      </c>
    </row>
    <row r="83" spans="1:11" x14ac:dyDescent="0.25">
      <c r="A83" s="122">
        <f>ROW()-ROW(МАТР_ОтъездIПриезд[[#Headers],[ФИО]])</f>
        <v>82</v>
      </c>
      <c r="B83" s="123"/>
      <c r="C83" s="124" t="str">
        <f>IFERROR(VLOOKUP(B83, СПР_ФИО[[ФИО]:[№ пропуска]], 2, 0),"")</f>
        <v/>
      </c>
      <c r="D83" s="124" t="str">
        <f>IFERROR(VLOOKUP(B83, СПР_ФИО[[ФИО]:[№ пропуска]], 3, 0),"")</f>
        <v/>
      </c>
      <c r="E83" s="125"/>
      <c r="F83" s="126"/>
      <c r="G83" s="125"/>
      <c r="H83" s="126"/>
      <c r="I83" s="127"/>
      <c r="J83" s="128">
        <f>COUNTIF(МАТР_ОтъездIПриезд[ФИО],B83)</f>
        <v>0</v>
      </c>
      <c r="K83" s="129" t="str">
        <f t="shared" si="1"/>
        <v>Введите ФИО</v>
      </c>
    </row>
    <row r="84" spans="1:11" x14ac:dyDescent="0.25">
      <c r="A84" s="122">
        <f>ROW()-ROW(МАТР_ОтъездIПриезд[[#Headers],[ФИО]])</f>
        <v>83</v>
      </c>
      <c r="B84" s="123"/>
      <c r="C84" s="124" t="str">
        <f>IFERROR(VLOOKUP(B84, СПР_ФИО[[ФИО]:[№ пропуска]], 2, 0),"")</f>
        <v/>
      </c>
      <c r="D84" s="124" t="str">
        <f>IFERROR(VLOOKUP(B84, СПР_ФИО[[ФИО]:[№ пропуска]], 3, 0),"")</f>
        <v/>
      </c>
      <c r="E84" s="125"/>
      <c r="F84" s="126"/>
      <c r="G84" s="125"/>
      <c r="H84" s="126"/>
      <c r="I84" s="127"/>
      <c r="J84" s="128">
        <f>COUNTIF(МАТР_ОтъездIПриезд[ФИО],B84)</f>
        <v>0</v>
      </c>
      <c r="K84" s="129" t="str">
        <f t="shared" si="1"/>
        <v>Введите ФИО</v>
      </c>
    </row>
    <row r="85" spans="1:11" x14ac:dyDescent="0.25">
      <c r="A85" s="122">
        <f>ROW()-ROW(МАТР_ОтъездIПриезд[[#Headers],[ФИО]])</f>
        <v>84</v>
      </c>
      <c r="B85" s="123"/>
      <c r="C85" s="124" t="str">
        <f>IFERROR(VLOOKUP(B85, СПР_ФИО[[ФИО]:[№ пропуска]], 2, 0),"")</f>
        <v/>
      </c>
      <c r="D85" s="124" t="str">
        <f>IFERROR(VLOOKUP(B85, СПР_ФИО[[ФИО]:[№ пропуска]], 3, 0),"")</f>
        <v/>
      </c>
      <c r="E85" s="125"/>
      <c r="F85" s="126"/>
      <c r="G85" s="125"/>
      <c r="H85" s="126"/>
      <c r="I85" s="127"/>
      <c r="J85" s="128">
        <f>COUNTIF(МАТР_ОтъездIПриезд[ФИО],B85)</f>
        <v>0</v>
      </c>
      <c r="K85" s="129" t="str">
        <f t="shared" si="1"/>
        <v>Введите ФИО</v>
      </c>
    </row>
    <row r="86" spans="1:11" x14ac:dyDescent="0.25">
      <c r="A86" s="122">
        <f>ROW()-ROW(МАТР_ОтъездIПриезд[[#Headers],[ФИО]])</f>
        <v>85</v>
      </c>
      <c r="B86" s="123"/>
      <c r="C86" s="124" t="str">
        <f>IFERROR(VLOOKUP(B86, СПР_ФИО[[ФИО]:[№ пропуска]], 2, 0),"")</f>
        <v/>
      </c>
      <c r="D86" s="124" t="str">
        <f>IFERROR(VLOOKUP(B86, СПР_ФИО[[ФИО]:[№ пропуска]], 3, 0),"")</f>
        <v/>
      </c>
      <c r="E86" s="125"/>
      <c r="F86" s="126"/>
      <c r="G86" s="125"/>
      <c r="H86" s="126"/>
      <c r="I86" s="127"/>
      <c r="J86" s="128">
        <f>COUNTIF(МАТР_ОтъездIПриезд[ФИО],B86)</f>
        <v>0</v>
      </c>
      <c r="K86" s="129" t="str">
        <f t="shared" si="1"/>
        <v>Введите ФИО</v>
      </c>
    </row>
    <row r="87" spans="1:11" x14ac:dyDescent="0.25">
      <c r="A87" s="122">
        <f>ROW()-ROW(МАТР_ОтъездIПриезд[[#Headers],[ФИО]])</f>
        <v>86</v>
      </c>
      <c r="B87" s="123"/>
      <c r="C87" s="124" t="str">
        <f>IFERROR(VLOOKUP(B87, СПР_ФИО[[ФИО]:[№ пропуска]], 2, 0),"")</f>
        <v/>
      </c>
      <c r="D87" s="124" t="str">
        <f>IFERROR(VLOOKUP(B87, СПР_ФИО[[ФИО]:[№ пропуска]], 3, 0),"")</f>
        <v/>
      </c>
      <c r="E87" s="125"/>
      <c r="F87" s="126"/>
      <c r="G87" s="125"/>
      <c r="H87" s="126"/>
      <c r="I87" s="127"/>
      <c r="J87" s="128">
        <f>COUNTIF(МАТР_ОтъездIПриезд[ФИО],B87)</f>
        <v>0</v>
      </c>
      <c r="K87" s="129" t="str">
        <f t="shared" si="1"/>
        <v>Введите ФИО</v>
      </c>
    </row>
    <row r="88" spans="1:11" x14ac:dyDescent="0.25">
      <c r="A88" s="122">
        <f>ROW()-ROW(МАТР_ОтъездIПриезд[[#Headers],[ФИО]])</f>
        <v>87</v>
      </c>
      <c r="B88" s="123"/>
      <c r="C88" s="124" t="str">
        <f>IFERROR(VLOOKUP(B88, СПР_ФИО[[ФИО]:[№ пропуска]], 2, 0),"")</f>
        <v/>
      </c>
      <c r="D88" s="124" t="str">
        <f>IFERROR(VLOOKUP(B88, СПР_ФИО[[ФИО]:[№ пропуска]], 3, 0),"")</f>
        <v/>
      </c>
      <c r="E88" s="125"/>
      <c r="F88" s="126"/>
      <c r="G88" s="125"/>
      <c r="H88" s="126"/>
      <c r="I88" s="127"/>
      <c r="J88" s="128">
        <f>COUNTIF(МАТР_ОтъездIПриезд[ФИО],B88)</f>
        <v>0</v>
      </c>
      <c r="K88" s="129" t="str">
        <f t="shared" si="1"/>
        <v>Введите ФИО</v>
      </c>
    </row>
    <row r="89" spans="1:11" x14ac:dyDescent="0.25">
      <c r="A89" s="122">
        <f>ROW()-ROW(МАТР_ОтъездIПриезд[[#Headers],[ФИО]])</f>
        <v>88</v>
      </c>
      <c r="B89" s="123"/>
      <c r="C89" s="124" t="str">
        <f>IFERROR(VLOOKUP(B89, СПР_ФИО[[ФИО]:[№ пропуска]], 2, 0),"")</f>
        <v/>
      </c>
      <c r="D89" s="124" t="str">
        <f>IFERROR(VLOOKUP(B89, СПР_ФИО[[ФИО]:[№ пропуска]], 3, 0),"")</f>
        <v/>
      </c>
      <c r="E89" s="125"/>
      <c r="F89" s="126"/>
      <c r="G89" s="125"/>
      <c r="H89" s="126"/>
      <c r="I89" s="127"/>
      <c r="J89" s="128">
        <f>COUNTIF(МАТР_ОтъездIПриезд[ФИО],B89)</f>
        <v>0</v>
      </c>
      <c r="K89" s="129" t="str">
        <f t="shared" si="1"/>
        <v>Введите ФИО</v>
      </c>
    </row>
    <row r="90" spans="1:11" x14ac:dyDescent="0.25">
      <c r="A90" s="122">
        <f>ROW()-ROW(МАТР_ОтъездIПриезд[[#Headers],[ФИО]])</f>
        <v>89</v>
      </c>
      <c r="B90" s="123"/>
      <c r="C90" s="124" t="str">
        <f>IFERROR(VLOOKUP(B90, СПР_ФИО[[ФИО]:[№ пропуска]], 2, 0),"")</f>
        <v/>
      </c>
      <c r="D90" s="124" t="str">
        <f>IFERROR(VLOOKUP(B90, СПР_ФИО[[ФИО]:[№ пропуска]], 3, 0),"")</f>
        <v/>
      </c>
      <c r="E90" s="125"/>
      <c r="F90" s="126"/>
      <c r="G90" s="125"/>
      <c r="H90" s="126"/>
      <c r="I90" s="127"/>
      <c r="J90" s="128">
        <f>COUNTIF(МАТР_ОтъездIПриезд[ФИО],B90)</f>
        <v>0</v>
      </c>
      <c r="K90" s="129" t="str">
        <f t="shared" si="1"/>
        <v>Введите ФИО</v>
      </c>
    </row>
    <row r="91" spans="1:11" x14ac:dyDescent="0.25">
      <c r="A91" s="122">
        <f>ROW()-ROW(МАТР_ОтъездIПриезд[[#Headers],[ФИО]])</f>
        <v>90</v>
      </c>
      <c r="B91" s="123"/>
      <c r="C91" s="124" t="str">
        <f>IFERROR(VLOOKUP(B91, СПР_ФИО[[ФИО]:[№ пропуска]], 2, 0),"")</f>
        <v/>
      </c>
      <c r="D91" s="124" t="str">
        <f>IFERROR(VLOOKUP(B91, СПР_ФИО[[ФИО]:[№ пропуска]], 3, 0),"")</f>
        <v/>
      </c>
      <c r="E91" s="125"/>
      <c r="F91" s="126"/>
      <c r="G91" s="125"/>
      <c r="H91" s="126"/>
      <c r="I91" s="127"/>
      <c r="J91" s="128">
        <f>COUNTIF(МАТР_ОтъездIПриезд[ФИО],B91)</f>
        <v>0</v>
      </c>
      <c r="K91" s="129" t="str">
        <f t="shared" si="1"/>
        <v>Введите ФИО</v>
      </c>
    </row>
    <row r="92" spans="1:11" x14ac:dyDescent="0.25">
      <c r="A92" s="122">
        <f>ROW()-ROW(МАТР_ОтъездIПриезд[[#Headers],[ФИО]])</f>
        <v>91</v>
      </c>
      <c r="B92" s="123"/>
      <c r="C92" s="124" t="str">
        <f>IFERROR(VLOOKUP(B92, СПР_ФИО[[ФИО]:[№ пропуска]], 2, 0),"")</f>
        <v/>
      </c>
      <c r="D92" s="124" t="str">
        <f>IFERROR(VLOOKUP(B92, СПР_ФИО[[ФИО]:[№ пропуска]], 3, 0),"")</f>
        <v/>
      </c>
      <c r="E92" s="125"/>
      <c r="F92" s="126"/>
      <c r="G92" s="125"/>
      <c r="H92" s="126"/>
      <c r="I92" s="127"/>
      <c r="J92" s="128">
        <f>COUNTIF(МАТР_ОтъездIПриезд[ФИО],B92)</f>
        <v>0</v>
      </c>
      <c r="K92" s="129" t="str">
        <f t="shared" si="1"/>
        <v>Введите ФИО</v>
      </c>
    </row>
    <row r="93" spans="1:11" x14ac:dyDescent="0.25">
      <c r="A93" s="122">
        <f>ROW()-ROW(МАТР_ОтъездIПриезд[[#Headers],[ФИО]])</f>
        <v>92</v>
      </c>
      <c r="B93" s="123"/>
      <c r="C93" s="124" t="str">
        <f>IFERROR(VLOOKUP(B93, СПР_ФИО[[ФИО]:[№ пропуска]], 2, 0),"")</f>
        <v/>
      </c>
      <c r="D93" s="124" t="str">
        <f>IFERROR(VLOOKUP(B93, СПР_ФИО[[ФИО]:[№ пропуска]], 3, 0),"")</f>
        <v/>
      </c>
      <c r="E93" s="125"/>
      <c r="F93" s="126"/>
      <c r="G93" s="125"/>
      <c r="H93" s="126"/>
      <c r="I93" s="127"/>
      <c r="J93" s="128">
        <f>COUNTIF(МАТР_ОтъездIПриезд[ФИО],B93)</f>
        <v>0</v>
      </c>
      <c r="K93" s="129" t="str">
        <f t="shared" si="1"/>
        <v>Введите ФИО</v>
      </c>
    </row>
    <row r="94" spans="1:11" x14ac:dyDescent="0.25">
      <c r="A94" s="122">
        <f>ROW()-ROW(МАТР_ОтъездIПриезд[[#Headers],[ФИО]])</f>
        <v>93</v>
      </c>
      <c r="B94" s="123"/>
      <c r="C94" s="124" t="str">
        <f>IFERROR(VLOOKUP(B94, СПР_ФИО[[ФИО]:[№ пропуска]], 2, 0),"")</f>
        <v/>
      </c>
      <c r="D94" s="124" t="str">
        <f>IFERROR(VLOOKUP(B94, СПР_ФИО[[ФИО]:[№ пропуска]], 3, 0),"")</f>
        <v/>
      </c>
      <c r="E94" s="125"/>
      <c r="F94" s="126"/>
      <c r="G94" s="125"/>
      <c r="H94" s="126"/>
      <c r="I94" s="127"/>
      <c r="J94" s="128">
        <f>COUNTIF(МАТР_ОтъездIПриезд[ФИО],B94)</f>
        <v>0</v>
      </c>
      <c r="K94" s="129" t="str">
        <f t="shared" si="1"/>
        <v>Введите ФИО</v>
      </c>
    </row>
    <row r="95" spans="1:11" x14ac:dyDescent="0.25">
      <c r="A95" s="122">
        <f>ROW()-ROW(МАТР_ОтъездIПриезд[[#Headers],[ФИО]])</f>
        <v>94</v>
      </c>
      <c r="B95" s="123"/>
      <c r="C95" s="124" t="str">
        <f>IFERROR(VLOOKUP(B95, СПР_ФИО[[ФИО]:[№ пропуска]], 2, 0),"")</f>
        <v/>
      </c>
      <c r="D95" s="124" t="str">
        <f>IFERROR(VLOOKUP(B95, СПР_ФИО[[ФИО]:[№ пропуска]], 3, 0),"")</f>
        <v/>
      </c>
      <c r="E95" s="125"/>
      <c r="F95" s="126"/>
      <c r="G95" s="125"/>
      <c r="H95" s="126"/>
      <c r="I95" s="127"/>
      <c r="J95" s="128">
        <f>COUNTIF(МАТР_ОтъездIПриезд[ФИО],B95)</f>
        <v>0</v>
      </c>
      <c r="K95" s="129" t="str">
        <f t="shared" si="1"/>
        <v>Введите ФИО</v>
      </c>
    </row>
    <row r="96" spans="1:11" x14ac:dyDescent="0.25">
      <c r="A96" s="122">
        <f>ROW()-ROW(МАТР_ОтъездIПриезд[[#Headers],[ФИО]])</f>
        <v>95</v>
      </c>
      <c r="B96" s="123"/>
      <c r="C96" s="124" t="str">
        <f>IFERROR(VLOOKUP(B96, СПР_ФИО[[ФИО]:[№ пропуска]], 2, 0),"")</f>
        <v/>
      </c>
      <c r="D96" s="124" t="str">
        <f>IFERROR(VLOOKUP(B96, СПР_ФИО[[ФИО]:[№ пропуска]], 3, 0),"")</f>
        <v/>
      </c>
      <c r="E96" s="125"/>
      <c r="F96" s="126"/>
      <c r="G96" s="125"/>
      <c r="H96" s="126"/>
      <c r="I96" s="127"/>
      <c r="J96" s="128">
        <f>COUNTIF(МАТР_ОтъездIПриезд[ФИО],B96)</f>
        <v>0</v>
      </c>
      <c r="K96" s="129" t="str">
        <f t="shared" si="1"/>
        <v>Введите ФИО</v>
      </c>
    </row>
    <row r="97" spans="1:11" x14ac:dyDescent="0.25">
      <c r="A97" s="122">
        <f>ROW()-ROW(МАТР_ОтъездIПриезд[[#Headers],[ФИО]])</f>
        <v>96</v>
      </c>
      <c r="B97" s="123"/>
      <c r="C97" s="124" t="str">
        <f>IFERROR(VLOOKUP(B97, СПР_ФИО[[ФИО]:[№ пропуска]], 2, 0),"")</f>
        <v/>
      </c>
      <c r="D97" s="124" t="str">
        <f>IFERROR(VLOOKUP(B97, СПР_ФИО[[ФИО]:[№ пропуска]], 3, 0),"")</f>
        <v/>
      </c>
      <c r="E97" s="125"/>
      <c r="F97" s="126"/>
      <c r="G97" s="125"/>
      <c r="H97" s="126"/>
      <c r="I97" s="127"/>
      <c r="J97" s="128">
        <f>COUNTIF(МАТР_ОтъездIПриезд[ФИО],B97)</f>
        <v>0</v>
      </c>
      <c r="K97" s="129" t="str">
        <f t="shared" si="1"/>
        <v>Введите ФИО</v>
      </c>
    </row>
    <row r="98" spans="1:11" x14ac:dyDescent="0.25">
      <c r="A98" s="122">
        <f>ROW()-ROW(МАТР_ОтъездIПриезд[[#Headers],[ФИО]])</f>
        <v>97</v>
      </c>
      <c r="B98" s="123"/>
      <c r="C98" s="124" t="str">
        <f>IFERROR(VLOOKUP(B98, СПР_ФИО[[ФИО]:[№ пропуска]], 2, 0),"")</f>
        <v/>
      </c>
      <c r="D98" s="124" t="str">
        <f>IFERROR(VLOOKUP(B98, СПР_ФИО[[ФИО]:[№ пропуска]], 3, 0),"")</f>
        <v/>
      </c>
      <c r="E98" s="125"/>
      <c r="F98" s="126"/>
      <c r="G98" s="125"/>
      <c r="H98" s="126"/>
      <c r="I98" s="127"/>
      <c r="J98" s="128">
        <f>COUNTIF(МАТР_ОтъездIПриезд[ФИО],B98)</f>
        <v>0</v>
      </c>
      <c r="K98" s="129" t="str">
        <f t="shared" si="1"/>
        <v>Введите ФИО</v>
      </c>
    </row>
    <row r="99" spans="1:11" x14ac:dyDescent="0.25">
      <c r="A99" s="122">
        <f>ROW()-ROW(МАТР_ОтъездIПриезд[[#Headers],[ФИО]])</f>
        <v>98</v>
      </c>
      <c r="B99" s="123"/>
      <c r="C99" s="124" t="str">
        <f>IFERROR(VLOOKUP(B99, СПР_ФИО[[ФИО]:[№ пропуска]], 2, 0),"")</f>
        <v/>
      </c>
      <c r="D99" s="124" t="str">
        <f>IFERROR(VLOOKUP(B99, СПР_ФИО[[ФИО]:[№ пропуска]], 3, 0),"")</f>
        <v/>
      </c>
      <c r="E99" s="125"/>
      <c r="F99" s="126"/>
      <c r="G99" s="125"/>
      <c r="H99" s="126"/>
      <c r="I99" s="127"/>
      <c r="J99" s="128">
        <f>COUNTIF(МАТР_ОтъездIПриезд[ФИО],B99)</f>
        <v>0</v>
      </c>
      <c r="K99" s="129" t="str">
        <f t="shared" si="1"/>
        <v>Введите ФИО</v>
      </c>
    </row>
    <row r="100" spans="1:11" x14ac:dyDescent="0.25">
      <c r="A100" s="122">
        <f>ROW()-ROW(МАТР_ОтъездIПриезд[[#Headers],[ФИО]])</f>
        <v>99</v>
      </c>
      <c r="B100" s="123"/>
      <c r="C100" s="124" t="str">
        <f>IFERROR(VLOOKUP(B100, СПР_ФИО[[ФИО]:[№ пропуска]], 2, 0),"")</f>
        <v/>
      </c>
      <c r="D100" s="124" t="str">
        <f>IFERROR(VLOOKUP(B100, СПР_ФИО[[ФИО]:[№ пропуска]], 3, 0),"")</f>
        <v/>
      </c>
      <c r="E100" s="125"/>
      <c r="F100" s="126"/>
      <c r="G100" s="125"/>
      <c r="H100" s="126"/>
      <c r="I100" s="127"/>
      <c r="J100" s="128">
        <f>COUNTIF(МАТР_ОтъездIПриезд[ФИО],B100)</f>
        <v>0</v>
      </c>
      <c r="K100" s="129" t="str">
        <f t="shared" si="1"/>
        <v>Введите ФИО</v>
      </c>
    </row>
    <row r="101" spans="1:11" x14ac:dyDescent="0.25">
      <c r="A101" s="122">
        <f>ROW()-ROW(МАТР_ОтъездIПриезд[[#Headers],[ФИО]])</f>
        <v>100</v>
      </c>
      <c r="B101" s="123"/>
      <c r="C101" s="124" t="str">
        <f>IFERROR(VLOOKUP(B101, СПР_ФИО[[ФИО]:[№ пропуска]], 2, 0),"")</f>
        <v/>
      </c>
      <c r="D101" s="124" t="str">
        <f>IFERROR(VLOOKUP(B101, СПР_ФИО[[ФИО]:[№ пропуска]], 3, 0),"")</f>
        <v/>
      </c>
      <c r="E101" s="125"/>
      <c r="F101" s="126"/>
      <c r="G101" s="125"/>
      <c r="H101" s="126"/>
      <c r="I101" s="127"/>
      <c r="J101" s="128">
        <f>COUNTIF(МАТР_ОтъездIПриезд[ФИО],B101)</f>
        <v>0</v>
      </c>
      <c r="K101" s="129" t="str">
        <f t="shared" si="1"/>
        <v>Введите ФИО</v>
      </c>
    </row>
    <row r="102" spans="1:11" x14ac:dyDescent="0.25">
      <c r="A102" s="122">
        <f>ROW()-ROW(МАТР_ОтъездIПриезд[[#Headers],[ФИО]])</f>
        <v>101</v>
      </c>
      <c r="B102" s="123"/>
      <c r="C102" s="124" t="str">
        <f>IFERROR(VLOOKUP(B102, СПР_ФИО[[ФИО]:[№ пропуска]], 2, 0),"")</f>
        <v/>
      </c>
      <c r="D102" s="124" t="str">
        <f>IFERROR(VLOOKUP(B102, СПР_ФИО[[ФИО]:[№ пропуска]], 3, 0),"")</f>
        <v/>
      </c>
      <c r="E102" s="125"/>
      <c r="F102" s="126"/>
      <c r="G102" s="125"/>
      <c r="H102" s="126"/>
      <c r="I102" s="127"/>
      <c r="J102" s="128">
        <f>COUNTIF(МАТР_ОтъездIПриезд[ФИО],B102)</f>
        <v>0</v>
      </c>
      <c r="K102" s="129" t="str">
        <f t="shared" si="1"/>
        <v>Введите ФИО</v>
      </c>
    </row>
    <row r="103" spans="1:11" x14ac:dyDescent="0.25">
      <c r="A103" s="122">
        <f>ROW()-ROW(МАТР_ОтъездIПриезд[[#Headers],[ФИО]])</f>
        <v>102</v>
      </c>
      <c r="B103" s="123"/>
      <c r="C103" s="124" t="str">
        <f>IFERROR(VLOOKUP(B103, СПР_ФИО[[ФИО]:[№ пропуска]], 2, 0),"")</f>
        <v/>
      </c>
      <c r="D103" s="124" t="str">
        <f>IFERROR(VLOOKUP(B103, СПР_ФИО[[ФИО]:[№ пропуска]], 3, 0),"")</f>
        <v/>
      </c>
      <c r="E103" s="125"/>
      <c r="F103" s="126"/>
      <c r="G103" s="125"/>
      <c r="H103" s="126"/>
      <c r="I103" s="127"/>
      <c r="J103" s="128">
        <f>COUNTIF(МАТР_ОтъездIПриезд[ФИО],B103)</f>
        <v>0</v>
      </c>
      <c r="K103" s="129" t="str">
        <f t="shared" si="1"/>
        <v>Введите ФИО</v>
      </c>
    </row>
    <row r="104" spans="1:11" x14ac:dyDescent="0.25">
      <c r="A104" s="122">
        <f>ROW()-ROW(МАТР_ОтъездIПриезд[[#Headers],[ФИО]])</f>
        <v>103</v>
      </c>
      <c r="B104" s="123"/>
      <c r="C104" s="124" t="str">
        <f>IFERROR(VLOOKUP(B104, СПР_ФИО[[ФИО]:[№ пропуска]], 2, 0),"")</f>
        <v/>
      </c>
      <c r="D104" s="124" t="str">
        <f>IFERROR(VLOOKUP(B104, СПР_ФИО[[ФИО]:[№ пропуска]], 3, 0),"")</f>
        <v/>
      </c>
      <c r="E104" s="125"/>
      <c r="F104" s="126"/>
      <c r="G104" s="125"/>
      <c r="H104" s="126"/>
      <c r="I104" s="127"/>
      <c r="J104" s="128">
        <f>COUNTIF(МАТР_ОтъездIПриезд[ФИО],B104)</f>
        <v>0</v>
      </c>
      <c r="K104" s="129" t="str">
        <f t="shared" si="1"/>
        <v>Введите ФИО</v>
      </c>
    </row>
    <row r="105" spans="1:11" x14ac:dyDescent="0.25">
      <c r="A105" s="122">
        <f>ROW()-ROW(МАТР_ОтъездIПриезд[[#Headers],[ФИО]])</f>
        <v>104</v>
      </c>
      <c r="B105" s="123"/>
      <c r="C105" s="124" t="str">
        <f>IFERROR(VLOOKUP(B105, СПР_ФИО[[ФИО]:[№ пропуска]], 2, 0),"")</f>
        <v/>
      </c>
      <c r="D105" s="124" t="str">
        <f>IFERROR(VLOOKUP(B105, СПР_ФИО[[ФИО]:[№ пропуска]], 3, 0),"")</f>
        <v/>
      </c>
      <c r="E105" s="125"/>
      <c r="F105" s="126"/>
      <c r="G105" s="125"/>
      <c r="H105" s="126"/>
      <c r="I105" s="127"/>
      <c r="J105" s="128">
        <f>COUNTIF(МАТР_ОтъездIПриезд[ФИО],B105)</f>
        <v>0</v>
      </c>
      <c r="K105" s="129" t="str">
        <f t="shared" si="1"/>
        <v>Введите ФИО</v>
      </c>
    </row>
    <row r="106" spans="1:11" x14ac:dyDescent="0.25">
      <c r="A106" s="122">
        <f>ROW()-ROW(МАТР_ОтъездIПриезд[[#Headers],[ФИО]])</f>
        <v>105</v>
      </c>
      <c r="B106" s="123"/>
      <c r="C106" s="124" t="str">
        <f>IFERROR(VLOOKUP(B106, СПР_ФИО[[ФИО]:[№ пропуска]], 2, 0),"")</f>
        <v/>
      </c>
      <c r="D106" s="124" t="str">
        <f>IFERROR(VLOOKUP(B106, СПР_ФИО[[ФИО]:[№ пропуска]], 3, 0),"")</f>
        <v/>
      </c>
      <c r="E106" s="125"/>
      <c r="F106" s="126"/>
      <c r="G106" s="125"/>
      <c r="H106" s="126"/>
      <c r="I106" s="127"/>
      <c r="J106" s="128">
        <f>COUNTIF(МАТР_ОтъездIПриезд[ФИО],B106)</f>
        <v>0</v>
      </c>
      <c r="K106" s="129" t="str">
        <f t="shared" si="1"/>
        <v>Введите ФИО</v>
      </c>
    </row>
    <row r="107" spans="1:11" x14ac:dyDescent="0.25">
      <c r="A107" s="122">
        <f>ROW()-ROW(МАТР_ОтъездIПриезд[[#Headers],[ФИО]])</f>
        <v>106</v>
      </c>
      <c r="B107" s="123"/>
      <c r="C107" s="124" t="str">
        <f>IFERROR(VLOOKUP(B107, СПР_ФИО[[ФИО]:[№ пропуска]], 2, 0),"")</f>
        <v/>
      </c>
      <c r="D107" s="124" t="str">
        <f>IFERROR(VLOOKUP(B107, СПР_ФИО[[ФИО]:[№ пропуска]], 3, 0),"")</f>
        <v/>
      </c>
      <c r="E107" s="125"/>
      <c r="F107" s="126"/>
      <c r="G107" s="125"/>
      <c r="H107" s="126"/>
      <c r="I107" s="127"/>
      <c r="J107" s="128">
        <f>COUNTIF(МАТР_ОтъездIПриезд[ФИО],B107)</f>
        <v>0</v>
      </c>
      <c r="K107" s="129" t="str">
        <f t="shared" si="1"/>
        <v>Введите ФИО</v>
      </c>
    </row>
    <row r="108" spans="1:11" x14ac:dyDescent="0.25">
      <c r="A108" s="122">
        <f>ROW()-ROW(МАТР_ОтъездIПриезд[[#Headers],[ФИО]])</f>
        <v>107</v>
      </c>
      <c r="B108" s="123"/>
      <c r="C108" s="124" t="str">
        <f>IFERROR(VLOOKUP(B108, СПР_ФИО[[ФИО]:[№ пропуска]], 2, 0),"")</f>
        <v/>
      </c>
      <c r="D108" s="124" t="str">
        <f>IFERROR(VLOOKUP(B108, СПР_ФИО[[ФИО]:[№ пропуска]], 3, 0),"")</f>
        <v/>
      </c>
      <c r="E108" s="125"/>
      <c r="F108" s="126"/>
      <c r="G108" s="125"/>
      <c r="H108" s="126"/>
      <c r="I108" s="127"/>
      <c r="J108" s="128">
        <f>COUNTIF(МАТР_ОтъездIПриезд[ФИО],B108)</f>
        <v>0</v>
      </c>
      <c r="K108" s="129" t="str">
        <f t="shared" si="1"/>
        <v>Введите ФИО</v>
      </c>
    </row>
    <row r="109" spans="1:11" x14ac:dyDescent="0.25">
      <c r="A109" s="122">
        <f>ROW()-ROW(МАТР_ОтъездIПриезд[[#Headers],[ФИО]])</f>
        <v>108</v>
      </c>
      <c r="B109" s="123"/>
      <c r="C109" s="124" t="str">
        <f>IFERROR(VLOOKUP(B109, СПР_ФИО[[ФИО]:[№ пропуска]], 2, 0),"")</f>
        <v/>
      </c>
      <c r="D109" s="124" t="str">
        <f>IFERROR(VLOOKUP(B109, СПР_ФИО[[ФИО]:[№ пропуска]], 3, 0),"")</f>
        <v/>
      </c>
      <c r="E109" s="125"/>
      <c r="F109" s="126"/>
      <c r="G109" s="125"/>
      <c r="H109" s="126"/>
      <c r="I109" s="127"/>
      <c r="J109" s="128">
        <f>COUNTIF(МАТР_ОтъездIПриезд[ФИО],B109)</f>
        <v>0</v>
      </c>
      <c r="K109" s="129" t="str">
        <f t="shared" si="1"/>
        <v>Введите ФИО</v>
      </c>
    </row>
    <row r="110" spans="1:11" x14ac:dyDescent="0.25">
      <c r="A110" s="122">
        <f>ROW()-ROW(МАТР_ОтъездIПриезд[[#Headers],[ФИО]])</f>
        <v>109</v>
      </c>
      <c r="B110" s="123"/>
      <c r="C110" s="124" t="str">
        <f>IFERROR(VLOOKUP(B110, СПР_ФИО[[ФИО]:[№ пропуска]], 2, 0),"")</f>
        <v/>
      </c>
      <c r="D110" s="124" t="str">
        <f>IFERROR(VLOOKUP(B110, СПР_ФИО[[ФИО]:[№ пропуска]], 3, 0),"")</f>
        <v/>
      </c>
      <c r="E110" s="125"/>
      <c r="F110" s="126"/>
      <c r="G110" s="125"/>
      <c r="H110" s="126"/>
      <c r="I110" s="127"/>
      <c r="J110" s="128">
        <f>COUNTIF(МАТР_ОтъездIПриезд[ФИО],B110)</f>
        <v>0</v>
      </c>
      <c r="K110" s="129" t="str">
        <f t="shared" si="1"/>
        <v>Введите ФИО</v>
      </c>
    </row>
    <row r="111" spans="1:11" x14ac:dyDescent="0.25">
      <c r="A111" s="122">
        <f>ROW()-ROW(МАТР_ОтъездIПриезд[[#Headers],[ФИО]])</f>
        <v>110</v>
      </c>
      <c r="B111" s="123"/>
      <c r="C111" s="124" t="str">
        <f>IFERROR(VLOOKUP(B111, СПР_ФИО[[ФИО]:[№ пропуска]], 2, 0),"")</f>
        <v/>
      </c>
      <c r="D111" s="124" t="str">
        <f>IFERROR(VLOOKUP(B111, СПР_ФИО[[ФИО]:[№ пропуска]], 3, 0),"")</f>
        <v/>
      </c>
      <c r="E111" s="125"/>
      <c r="F111" s="126"/>
      <c r="G111" s="125"/>
      <c r="H111" s="126"/>
      <c r="I111" s="127"/>
      <c r="J111" s="128">
        <f>COUNTIF(МАТР_ОтъездIПриезд[ФИО],B111)</f>
        <v>0</v>
      </c>
      <c r="K111" s="129" t="str">
        <f t="shared" si="1"/>
        <v>Введите ФИО</v>
      </c>
    </row>
    <row r="112" spans="1:11" x14ac:dyDescent="0.25">
      <c r="A112" s="122">
        <f>ROW()-ROW(МАТР_ОтъездIПриезд[[#Headers],[ФИО]])</f>
        <v>111</v>
      </c>
      <c r="B112" s="123"/>
      <c r="C112" s="124" t="str">
        <f>IFERROR(VLOOKUP(B112, СПР_ФИО[[ФИО]:[№ пропуска]], 2, 0),"")</f>
        <v/>
      </c>
      <c r="D112" s="124" t="str">
        <f>IFERROR(VLOOKUP(B112, СПР_ФИО[[ФИО]:[№ пропуска]], 3, 0),"")</f>
        <v/>
      </c>
      <c r="E112" s="125"/>
      <c r="F112" s="126"/>
      <c r="G112" s="125"/>
      <c r="H112" s="126"/>
      <c r="I112" s="127"/>
      <c r="J112" s="128">
        <f>COUNTIF(МАТР_ОтъездIПриезд[ФИО],B112)</f>
        <v>0</v>
      </c>
      <c r="K112" s="129" t="str">
        <f t="shared" si="1"/>
        <v>Введите ФИО</v>
      </c>
    </row>
    <row r="113" spans="1:11" x14ac:dyDescent="0.25">
      <c r="A113" s="122">
        <f>ROW()-ROW(МАТР_ОтъездIПриезд[[#Headers],[ФИО]])</f>
        <v>112</v>
      </c>
      <c r="B113" s="123"/>
      <c r="C113" s="124" t="str">
        <f>IFERROR(VLOOKUP(B113, СПР_ФИО[[ФИО]:[№ пропуска]], 2, 0),"")</f>
        <v/>
      </c>
      <c r="D113" s="124" t="str">
        <f>IFERROR(VLOOKUP(B113, СПР_ФИО[[ФИО]:[№ пропуска]], 3, 0),"")</f>
        <v/>
      </c>
      <c r="E113" s="125"/>
      <c r="F113" s="126"/>
      <c r="G113" s="125"/>
      <c r="H113" s="126"/>
      <c r="I113" s="127"/>
      <c r="J113" s="128">
        <f>COUNTIF(МАТР_ОтъездIПриезд[ФИО],B113)</f>
        <v>0</v>
      </c>
      <c r="K113" s="129" t="str">
        <f t="shared" si="1"/>
        <v>Введите ФИО</v>
      </c>
    </row>
    <row r="114" spans="1:11" x14ac:dyDescent="0.25">
      <c r="A114" s="122">
        <f>ROW()-ROW(МАТР_ОтъездIПриезд[[#Headers],[ФИО]])</f>
        <v>113</v>
      </c>
      <c r="B114" s="123"/>
      <c r="C114" s="124" t="str">
        <f>IFERROR(VLOOKUP(B114, СПР_ФИО[[ФИО]:[№ пропуска]], 2, 0),"")</f>
        <v/>
      </c>
      <c r="D114" s="124" t="str">
        <f>IFERROR(VLOOKUP(B114, СПР_ФИО[[ФИО]:[№ пропуска]], 3, 0),"")</f>
        <v/>
      </c>
      <c r="E114" s="125"/>
      <c r="F114" s="126"/>
      <c r="G114" s="125"/>
      <c r="H114" s="126"/>
      <c r="I114" s="127"/>
      <c r="J114" s="128">
        <f>COUNTIF(МАТР_ОтъездIПриезд[ФИО],B114)</f>
        <v>0</v>
      </c>
      <c r="K114" s="129" t="str">
        <f t="shared" si="1"/>
        <v>Введите ФИО</v>
      </c>
    </row>
    <row r="115" spans="1:11" x14ac:dyDescent="0.25">
      <c r="A115" s="122">
        <f>ROW()-ROW(МАТР_ОтъездIПриезд[[#Headers],[ФИО]])</f>
        <v>114</v>
      </c>
      <c r="B115" s="123"/>
      <c r="C115" s="124" t="str">
        <f>IFERROR(VLOOKUP(B115, СПР_ФИО[[ФИО]:[№ пропуска]], 2, 0),"")</f>
        <v/>
      </c>
      <c r="D115" s="124" t="str">
        <f>IFERROR(VLOOKUP(B115, СПР_ФИО[[ФИО]:[№ пропуска]], 3, 0),"")</f>
        <v/>
      </c>
      <c r="E115" s="125"/>
      <c r="F115" s="126"/>
      <c r="G115" s="125"/>
      <c r="H115" s="126"/>
      <c r="I115" s="127"/>
      <c r="J115" s="128">
        <f>COUNTIF(МАТР_ОтъездIПриезд[ФИО],B115)</f>
        <v>0</v>
      </c>
      <c r="K115" s="129" t="str">
        <f t="shared" si="1"/>
        <v>Введите ФИО</v>
      </c>
    </row>
    <row r="116" spans="1:11" x14ac:dyDescent="0.25">
      <c r="A116" s="122">
        <f>ROW()-ROW(МАТР_ОтъездIПриезд[[#Headers],[ФИО]])</f>
        <v>115</v>
      </c>
      <c r="B116" s="123"/>
      <c r="C116" s="124" t="str">
        <f>IFERROR(VLOOKUP(B116, СПР_ФИО[[ФИО]:[№ пропуска]], 2, 0),"")</f>
        <v/>
      </c>
      <c r="D116" s="124" t="str">
        <f>IFERROR(VLOOKUP(B116, СПР_ФИО[[ФИО]:[№ пропуска]], 3, 0),"")</f>
        <v/>
      </c>
      <c r="E116" s="125"/>
      <c r="F116" s="126"/>
      <c r="G116" s="125"/>
      <c r="H116" s="126"/>
      <c r="I116" s="127"/>
      <c r="J116" s="128">
        <f>COUNTIF(МАТР_ОтъездIПриезд[ФИО],B116)</f>
        <v>0</v>
      </c>
      <c r="K116" s="129" t="str">
        <f t="shared" si="1"/>
        <v>Введите ФИО</v>
      </c>
    </row>
    <row r="117" spans="1:11" x14ac:dyDescent="0.25">
      <c r="A117" s="122">
        <f>ROW()-ROW(МАТР_ОтъездIПриезд[[#Headers],[ФИО]])</f>
        <v>116</v>
      </c>
      <c r="B117" s="123"/>
      <c r="C117" s="124" t="str">
        <f>IFERROR(VLOOKUP(B117, СПР_ФИО[[ФИО]:[№ пропуска]], 2, 0),"")</f>
        <v/>
      </c>
      <c r="D117" s="124" t="str">
        <f>IFERROR(VLOOKUP(B117, СПР_ФИО[[ФИО]:[№ пропуска]], 3, 0),"")</f>
        <v/>
      </c>
      <c r="E117" s="125"/>
      <c r="F117" s="126"/>
      <c r="G117" s="125"/>
      <c r="H117" s="126"/>
      <c r="I117" s="127"/>
      <c r="J117" s="128">
        <f>COUNTIF(МАТР_ОтъездIПриезд[ФИО],B117)</f>
        <v>0</v>
      </c>
      <c r="K117" s="129" t="str">
        <f t="shared" si="1"/>
        <v>Введите ФИО</v>
      </c>
    </row>
    <row r="118" spans="1:11" x14ac:dyDescent="0.25">
      <c r="A118" s="122">
        <f>ROW()-ROW(МАТР_ОтъездIПриезд[[#Headers],[ФИО]])</f>
        <v>117</v>
      </c>
      <c r="B118" s="123"/>
      <c r="C118" s="124" t="str">
        <f>IFERROR(VLOOKUP(B118, СПР_ФИО[[ФИО]:[№ пропуска]], 2, 0),"")</f>
        <v/>
      </c>
      <c r="D118" s="124" t="str">
        <f>IFERROR(VLOOKUP(B118, СПР_ФИО[[ФИО]:[№ пропуска]], 3, 0),"")</f>
        <v/>
      </c>
      <c r="E118" s="125"/>
      <c r="F118" s="126"/>
      <c r="G118" s="125"/>
      <c r="H118" s="126"/>
      <c r="I118" s="127"/>
      <c r="J118" s="128">
        <f>COUNTIF(МАТР_ОтъездIПриезд[ФИО],B118)</f>
        <v>0</v>
      </c>
      <c r="K118" s="129" t="str">
        <f t="shared" si="1"/>
        <v>Введите ФИО</v>
      </c>
    </row>
    <row r="119" spans="1:11" x14ac:dyDescent="0.25">
      <c r="A119" s="122">
        <f>ROW()-ROW(МАТР_ОтъездIПриезд[[#Headers],[ФИО]])</f>
        <v>118</v>
      </c>
      <c r="B119" s="123"/>
      <c r="C119" s="124" t="str">
        <f>IFERROR(VLOOKUP(B119, СПР_ФИО[[ФИО]:[№ пропуска]], 2, 0),"")</f>
        <v/>
      </c>
      <c r="D119" s="124" t="str">
        <f>IFERROR(VLOOKUP(B119, СПР_ФИО[[ФИО]:[№ пропуска]], 3, 0),"")</f>
        <v/>
      </c>
      <c r="E119" s="125"/>
      <c r="F119" s="126"/>
      <c r="G119" s="125"/>
      <c r="H119" s="126"/>
      <c r="I119" s="127"/>
      <c r="J119" s="128">
        <f>COUNTIF(МАТР_ОтъездIПриезд[ФИО],B119)</f>
        <v>0</v>
      </c>
      <c r="K119" s="129" t="str">
        <f t="shared" si="1"/>
        <v>Введите ФИО</v>
      </c>
    </row>
    <row r="120" spans="1:11" x14ac:dyDescent="0.25">
      <c r="A120" s="122">
        <f>ROW()-ROW(МАТР_ОтъездIПриезд[[#Headers],[ФИО]])</f>
        <v>119</v>
      </c>
      <c r="B120" s="123"/>
      <c r="C120" s="124" t="str">
        <f>IFERROR(VLOOKUP(B120, СПР_ФИО[[ФИО]:[№ пропуска]], 2, 0),"")</f>
        <v/>
      </c>
      <c r="D120" s="124" t="str">
        <f>IFERROR(VLOOKUP(B120, СПР_ФИО[[ФИО]:[№ пропуска]], 3, 0),"")</f>
        <v/>
      </c>
      <c r="E120" s="125"/>
      <c r="F120" s="126"/>
      <c r="G120" s="125"/>
      <c r="H120" s="126"/>
      <c r="I120" s="127"/>
      <c r="J120" s="128">
        <f>COUNTIF(МАТР_ОтъездIПриезд[ФИО],B120)</f>
        <v>0</v>
      </c>
      <c r="K120" s="129" t="str">
        <f t="shared" si="1"/>
        <v>Введите ФИО</v>
      </c>
    </row>
    <row r="121" spans="1:11" x14ac:dyDescent="0.25">
      <c r="A121" s="122">
        <f>ROW()-ROW(МАТР_ОтъездIПриезд[[#Headers],[ФИО]])</f>
        <v>120</v>
      </c>
      <c r="B121" s="123"/>
      <c r="C121" s="124" t="str">
        <f>IFERROR(VLOOKUP(B121, СПР_ФИО[[ФИО]:[№ пропуска]], 2, 0),"")</f>
        <v/>
      </c>
      <c r="D121" s="124" t="str">
        <f>IFERROR(VLOOKUP(B121, СПР_ФИО[[ФИО]:[№ пропуска]], 3, 0),"")</f>
        <v/>
      </c>
      <c r="E121" s="125"/>
      <c r="F121" s="126"/>
      <c r="G121" s="125"/>
      <c r="H121" s="126"/>
      <c r="I121" s="127"/>
      <c r="J121" s="128">
        <f>COUNTIF(МАТР_ОтъездIПриезд[ФИО],B121)</f>
        <v>0</v>
      </c>
      <c r="K121" s="129" t="str">
        <f t="shared" si="1"/>
        <v>Введите ФИО</v>
      </c>
    </row>
    <row r="122" spans="1:11" x14ac:dyDescent="0.25">
      <c r="A122" s="122">
        <f>ROW()-ROW(МАТР_ОтъездIПриезд[[#Headers],[ФИО]])</f>
        <v>121</v>
      </c>
      <c r="B122" s="123"/>
      <c r="C122" s="124" t="str">
        <f>IFERROR(VLOOKUP(B122, СПР_ФИО[[ФИО]:[№ пропуска]], 2, 0),"")</f>
        <v/>
      </c>
      <c r="D122" s="124" t="str">
        <f>IFERROR(VLOOKUP(B122, СПР_ФИО[[ФИО]:[№ пропуска]], 3, 0),"")</f>
        <v/>
      </c>
      <c r="E122" s="125"/>
      <c r="F122" s="126"/>
      <c r="G122" s="125"/>
      <c r="H122" s="126"/>
      <c r="I122" s="127"/>
      <c r="J122" s="128">
        <f>COUNTIF(МАТР_ОтъездIПриезд[ФИО],B122)</f>
        <v>0</v>
      </c>
      <c r="K122" s="129" t="str">
        <f t="shared" si="1"/>
        <v>Введите ФИО</v>
      </c>
    </row>
    <row r="123" spans="1:11" x14ac:dyDescent="0.25">
      <c r="A123" s="122">
        <f>ROW()-ROW(МАТР_ОтъездIПриезд[[#Headers],[ФИО]])</f>
        <v>122</v>
      </c>
      <c r="B123" s="123"/>
      <c r="C123" s="124" t="str">
        <f>IFERROR(VLOOKUP(B123, СПР_ФИО[[ФИО]:[№ пропуска]], 2, 0),"")</f>
        <v/>
      </c>
      <c r="D123" s="124" t="str">
        <f>IFERROR(VLOOKUP(B123, СПР_ФИО[[ФИО]:[№ пропуска]], 3, 0),"")</f>
        <v/>
      </c>
      <c r="E123" s="125"/>
      <c r="F123" s="126"/>
      <c r="G123" s="125"/>
      <c r="H123" s="126"/>
      <c r="I123" s="127"/>
      <c r="J123" s="128">
        <f>COUNTIF(МАТР_ОтъездIПриезд[ФИО],B123)</f>
        <v>0</v>
      </c>
      <c r="K123" s="129" t="str">
        <f t="shared" si="1"/>
        <v>Введите ФИО</v>
      </c>
    </row>
    <row r="124" spans="1:11" x14ac:dyDescent="0.25">
      <c r="A124" s="122">
        <f>ROW()-ROW(МАТР_ОтъездIПриезд[[#Headers],[ФИО]])</f>
        <v>123</v>
      </c>
      <c r="B124" s="123"/>
      <c r="C124" s="124" t="str">
        <f>IFERROR(VLOOKUP(B124, СПР_ФИО[[ФИО]:[№ пропуска]], 2, 0),"")</f>
        <v/>
      </c>
      <c r="D124" s="124" t="str">
        <f>IFERROR(VLOOKUP(B124, СПР_ФИО[[ФИО]:[№ пропуска]], 3, 0),"")</f>
        <v/>
      </c>
      <c r="E124" s="125"/>
      <c r="F124" s="126"/>
      <c r="G124" s="125"/>
      <c r="H124" s="126"/>
      <c r="I124" s="127"/>
      <c r="J124" s="128">
        <f>COUNTIF(МАТР_ОтъездIПриезд[ФИО],B124)</f>
        <v>0</v>
      </c>
      <c r="K124" s="129" t="str">
        <f t="shared" si="1"/>
        <v>Введите ФИО</v>
      </c>
    </row>
    <row r="125" spans="1:11" x14ac:dyDescent="0.25">
      <c r="A125" s="122">
        <f>ROW()-ROW(МАТР_ОтъездIПриезд[[#Headers],[ФИО]])</f>
        <v>124</v>
      </c>
      <c r="B125" s="123"/>
      <c r="C125" s="124" t="str">
        <f>IFERROR(VLOOKUP(B125, СПР_ФИО[[ФИО]:[№ пропуска]], 2, 0),"")</f>
        <v/>
      </c>
      <c r="D125" s="124" t="str">
        <f>IFERROR(VLOOKUP(B125, СПР_ФИО[[ФИО]:[№ пропуска]], 3, 0),"")</f>
        <v/>
      </c>
      <c r="E125" s="125"/>
      <c r="F125" s="126"/>
      <c r="G125" s="125"/>
      <c r="H125" s="126"/>
      <c r="I125" s="127"/>
      <c r="J125" s="128">
        <f>COUNTIF(МАТР_ОтъездIПриезд[ФИО],B125)</f>
        <v>0</v>
      </c>
      <c r="K125" s="129" t="str">
        <f t="shared" si="1"/>
        <v>Введите ФИО</v>
      </c>
    </row>
    <row r="126" spans="1:11" x14ac:dyDescent="0.25">
      <c r="A126" s="122">
        <f>ROW()-ROW(МАТР_ОтъездIПриезд[[#Headers],[ФИО]])</f>
        <v>125</v>
      </c>
      <c r="B126" s="123"/>
      <c r="C126" s="124" t="str">
        <f>IFERROR(VLOOKUP(B126, СПР_ФИО[[ФИО]:[№ пропуска]], 2, 0),"")</f>
        <v/>
      </c>
      <c r="D126" s="124" t="str">
        <f>IFERROR(VLOOKUP(B126, СПР_ФИО[[ФИО]:[№ пропуска]], 3, 0),"")</f>
        <v/>
      </c>
      <c r="E126" s="125"/>
      <c r="F126" s="126"/>
      <c r="G126" s="125"/>
      <c r="H126" s="126"/>
      <c r="I126" s="127"/>
      <c r="J126" s="128">
        <f>COUNTIF(МАТР_ОтъездIПриезд[ФИО],B126)</f>
        <v>0</v>
      </c>
      <c r="K126" s="129" t="str">
        <f t="shared" si="1"/>
        <v>Введите ФИО</v>
      </c>
    </row>
    <row r="127" spans="1:11" x14ac:dyDescent="0.25">
      <c r="A127" s="122">
        <f>ROW()-ROW(МАТР_ОтъездIПриезд[[#Headers],[ФИО]])</f>
        <v>126</v>
      </c>
      <c r="B127" s="123"/>
      <c r="C127" s="124" t="str">
        <f>IFERROR(VLOOKUP(B127, СПР_ФИО[[ФИО]:[№ пропуска]], 2, 0),"")</f>
        <v/>
      </c>
      <c r="D127" s="124" t="str">
        <f>IFERROR(VLOOKUP(B127, СПР_ФИО[[ФИО]:[№ пропуска]], 3, 0),"")</f>
        <v/>
      </c>
      <c r="E127" s="125"/>
      <c r="F127" s="126"/>
      <c r="G127" s="125"/>
      <c r="H127" s="126"/>
      <c r="I127" s="127"/>
      <c r="J127" s="128">
        <f>COUNTIF(МАТР_ОтъездIПриезд[ФИО],B127)</f>
        <v>0</v>
      </c>
      <c r="K127" s="129" t="str">
        <f t="shared" si="1"/>
        <v>Введите ФИО</v>
      </c>
    </row>
    <row r="128" spans="1:11" x14ac:dyDescent="0.25">
      <c r="A128" s="122">
        <f>ROW()-ROW(МАТР_ОтъездIПриезд[[#Headers],[ФИО]])</f>
        <v>127</v>
      </c>
      <c r="B128" s="123"/>
      <c r="C128" s="124" t="str">
        <f>IFERROR(VLOOKUP(B128, СПР_ФИО[[ФИО]:[№ пропуска]], 2, 0),"")</f>
        <v/>
      </c>
      <c r="D128" s="124" t="str">
        <f>IFERROR(VLOOKUP(B128, СПР_ФИО[[ФИО]:[№ пропуска]], 3, 0),"")</f>
        <v/>
      </c>
      <c r="E128" s="125"/>
      <c r="F128" s="126"/>
      <c r="G128" s="125"/>
      <c r="H128" s="126"/>
      <c r="I128" s="127"/>
      <c r="J128" s="128">
        <f>COUNTIF(МАТР_ОтъездIПриезд[ФИО],B128)</f>
        <v>0</v>
      </c>
      <c r="K128" s="129" t="str">
        <f t="shared" si="1"/>
        <v>Введите ФИО</v>
      </c>
    </row>
    <row r="129" spans="1:11" x14ac:dyDescent="0.25">
      <c r="A129" s="122">
        <f>ROW()-ROW(МАТР_ОтъездIПриезд[[#Headers],[ФИО]])</f>
        <v>128</v>
      </c>
      <c r="B129" s="123"/>
      <c r="C129" s="124" t="str">
        <f>IFERROR(VLOOKUP(B129, СПР_ФИО[[ФИО]:[№ пропуска]], 2, 0),"")</f>
        <v/>
      </c>
      <c r="D129" s="124" t="str">
        <f>IFERROR(VLOOKUP(B129, СПР_ФИО[[ФИО]:[№ пропуска]], 3, 0),"")</f>
        <v/>
      </c>
      <c r="E129" s="125"/>
      <c r="F129" s="126"/>
      <c r="G129" s="125"/>
      <c r="H129" s="126"/>
      <c r="I129" s="127"/>
      <c r="J129" s="128">
        <f>COUNTIF(МАТР_ОтъездIПриезд[ФИО],B129)</f>
        <v>0</v>
      </c>
      <c r="K129" s="129" t="str">
        <f t="shared" si="1"/>
        <v>Введите ФИО</v>
      </c>
    </row>
    <row r="130" spans="1:11" x14ac:dyDescent="0.25">
      <c r="A130" s="122">
        <f>ROW()-ROW(МАТР_ОтъездIПриезд[[#Headers],[ФИО]])</f>
        <v>129</v>
      </c>
      <c r="B130" s="123"/>
      <c r="C130" s="124" t="str">
        <f>IFERROR(VLOOKUP(B130, СПР_ФИО[[ФИО]:[№ пропуска]], 2, 0),"")</f>
        <v/>
      </c>
      <c r="D130" s="124" t="str">
        <f>IFERROR(VLOOKUP(B130, СПР_ФИО[[ФИО]:[№ пропуска]], 3, 0),"")</f>
        <v/>
      </c>
      <c r="E130" s="125"/>
      <c r="F130" s="126"/>
      <c r="G130" s="125"/>
      <c r="H130" s="126"/>
      <c r="I130" s="127"/>
      <c r="J130" s="128">
        <f>COUNTIF(МАТР_ОтъездIПриезд[ФИО],B130)</f>
        <v>0</v>
      </c>
      <c r="K130" s="129" t="str">
        <f t="shared" ref="K130:K193" si="2">IF(J130=1,"Верно",IF(J130=0,"Введите ФИО","Дублирование"))</f>
        <v>Введите ФИО</v>
      </c>
    </row>
    <row r="131" spans="1:11" x14ac:dyDescent="0.25">
      <c r="A131" s="122">
        <f>ROW()-ROW(МАТР_ОтъездIПриезд[[#Headers],[ФИО]])</f>
        <v>130</v>
      </c>
      <c r="B131" s="123"/>
      <c r="C131" s="124" t="str">
        <f>IFERROR(VLOOKUP(B131, СПР_ФИО[[ФИО]:[№ пропуска]], 2, 0),"")</f>
        <v/>
      </c>
      <c r="D131" s="124" t="str">
        <f>IFERROR(VLOOKUP(B131, СПР_ФИО[[ФИО]:[№ пропуска]], 3, 0),"")</f>
        <v/>
      </c>
      <c r="E131" s="125"/>
      <c r="F131" s="126"/>
      <c r="G131" s="125"/>
      <c r="H131" s="126"/>
      <c r="I131" s="127"/>
      <c r="J131" s="128">
        <f>COUNTIF(МАТР_ОтъездIПриезд[ФИО],B131)</f>
        <v>0</v>
      </c>
      <c r="K131" s="129" t="str">
        <f t="shared" si="2"/>
        <v>Введите ФИО</v>
      </c>
    </row>
    <row r="132" spans="1:11" x14ac:dyDescent="0.25">
      <c r="A132" s="122">
        <f>ROW()-ROW(МАТР_ОтъездIПриезд[[#Headers],[ФИО]])</f>
        <v>131</v>
      </c>
      <c r="B132" s="123"/>
      <c r="C132" s="124" t="str">
        <f>IFERROR(VLOOKUP(B132, СПР_ФИО[[ФИО]:[№ пропуска]], 2, 0),"")</f>
        <v/>
      </c>
      <c r="D132" s="124" t="str">
        <f>IFERROR(VLOOKUP(B132, СПР_ФИО[[ФИО]:[№ пропуска]], 3, 0),"")</f>
        <v/>
      </c>
      <c r="E132" s="125"/>
      <c r="F132" s="126"/>
      <c r="G132" s="125"/>
      <c r="H132" s="126"/>
      <c r="I132" s="127"/>
      <c r="J132" s="128">
        <f>COUNTIF(МАТР_ОтъездIПриезд[ФИО],B132)</f>
        <v>0</v>
      </c>
      <c r="K132" s="129" t="str">
        <f t="shared" si="2"/>
        <v>Введите ФИО</v>
      </c>
    </row>
    <row r="133" spans="1:11" x14ac:dyDescent="0.25">
      <c r="A133" s="122">
        <f>ROW()-ROW(МАТР_ОтъездIПриезд[[#Headers],[ФИО]])</f>
        <v>132</v>
      </c>
      <c r="B133" s="123"/>
      <c r="C133" s="124" t="str">
        <f>IFERROR(VLOOKUP(B133, СПР_ФИО[[ФИО]:[№ пропуска]], 2, 0),"")</f>
        <v/>
      </c>
      <c r="D133" s="124" t="str">
        <f>IFERROR(VLOOKUP(B133, СПР_ФИО[[ФИО]:[№ пропуска]], 3, 0),"")</f>
        <v/>
      </c>
      <c r="E133" s="125"/>
      <c r="F133" s="126"/>
      <c r="G133" s="125"/>
      <c r="H133" s="126"/>
      <c r="I133" s="127"/>
      <c r="J133" s="128">
        <f>COUNTIF(МАТР_ОтъездIПриезд[ФИО],B133)</f>
        <v>0</v>
      </c>
      <c r="K133" s="129" t="str">
        <f t="shared" si="2"/>
        <v>Введите ФИО</v>
      </c>
    </row>
    <row r="134" spans="1:11" x14ac:dyDescent="0.25">
      <c r="A134" s="122">
        <f>ROW()-ROW(МАТР_ОтъездIПриезд[[#Headers],[ФИО]])</f>
        <v>133</v>
      </c>
      <c r="B134" s="123"/>
      <c r="C134" s="124" t="str">
        <f>IFERROR(VLOOKUP(B134, СПР_ФИО[[ФИО]:[№ пропуска]], 2, 0),"")</f>
        <v/>
      </c>
      <c r="D134" s="124" t="str">
        <f>IFERROR(VLOOKUP(B134, СПР_ФИО[[ФИО]:[№ пропуска]], 3, 0),"")</f>
        <v/>
      </c>
      <c r="E134" s="125"/>
      <c r="F134" s="126"/>
      <c r="G134" s="125"/>
      <c r="H134" s="126"/>
      <c r="I134" s="127"/>
      <c r="J134" s="128">
        <f>COUNTIF(МАТР_ОтъездIПриезд[ФИО],B134)</f>
        <v>0</v>
      </c>
      <c r="K134" s="129" t="str">
        <f t="shared" si="2"/>
        <v>Введите ФИО</v>
      </c>
    </row>
    <row r="135" spans="1:11" x14ac:dyDescent="0.25">
      <c r="A135" s="122">
        <f>ROW()-ROW(МАТР_ОтъездIПриезд[[#Headers],[ФИО]])</f>
        <v>134</v>
      </c>
      <c r="B135" s="123"/>
      <c r="C135" s="124" t="str">
        <f>IFERROR(VLOOKUP(B135, СПР_ФИО[[ФИО]:[№ пропуска]], 2, 0),"")</f>
        <v/>
      </c>
      <c r="D135" s="124" t="str">
        <f>IFERROR(VLOOKUP(B135, СПР_ФИО[[ФИО]:[№ пропуска]], 3, 0),"")</f>
        <v/>
      </c>
      <c r="E135" s="125"/>
      <c r="F135" s="126"/>
      <c r="G135" s="125"/>
      <c r="H135" s="126"/>
      <c r="I135" s="127"/>
      <c r="J135" s="128">
        <f>COUNTIF(МАТР_ОтъездIПриезд[ФИО],B135)</f>
        <v>0</v>
      </c>
      <c r="K135" s="129" t="str">
        <f t="shared" si="2"/>
        <v>Введите ФИО</v>
      </c>
    </row>
    <row r="136" spans="1:11" x14ac:dyDescent="0.25">
      <c r="A136" s="122">
        <f>ROW()-ROW(МАТР_ОтъездIПриезд[[#Headers],[ФИО]])</f>
        <v>135</v>
      </c>
      <c r="B136" s="123"/>
      <c r="C136" s="124" t="str">
        <f>IFERROR(VLOOKUP(B136, СПР_ФИО[[ФИО]:[№ пропуска]], 2, 0),"")</f>
        <v/>
      </c>
      <c r="D136" s="124" t="str">
        <f>IFERROR(VLOOKUP(B136, СПР_ФИО[[ФИО]:[№ пропуска]], 3, 0),"")</f>
        <v/>
      </c>
      <c r="E136" s="125"/>
      <c r="F136" s="126"/>
      <c r="G136" s="125"/>
      <c r="H136" s="126"/>
      <c r="I136" s="127"/>
      <c r="J136" s="128">
        <f>COUNTIF(МАТР_ОтъездIПриезд[ФИО],B136)</f>
        <v>0</v>
      </c>
      <c r="K136" s="129" t="str">
        <f t="shared" si="2"/>
        <v>Введите ФИО</v>
      </c>
    </row>
    <row r="137" spans="1:11" x14ac:dyDescent="0.25">
      <c r="A137" s="122">
        <f>ROW()-ROW(МАТР_ОтъездIПриезд[[#Headers],[ФИО]])</f>
        <v>136</v>
      </c>
      <c r="B137" s="123"/>
      <c r="C137" s="124" t="str">
        <f>IFERROR(VLOOKUP(B137, СПР_ФИО[[ФИО]:[№ пропуска]], 2, 0),"")</f>
        <v/>
      </c>
      <c r="D137" s="124" t="str">
        <f>IFERROR(VLOOKUP(B137, СПР_ФИО[[ФИО]:[№ пропуска]], 3, 0),"")</f>
        <v/>
      </c>
      <c r="E137" s="125"/>
      <c r="F137" s="126"/>
      <c r="G137" s="125"/>
      <c r="H137" s="126"/>
      <c r="I137" s="127"/>
      <c r="J137" s="128">
        <f>COUNTIF(МАТР_ОтъездIПриезд[ФИО],B137)</f>
        <v>0</v>
      </c>
      <c r="K137" s="129" t="str">
        <f t="shared" si="2"/>
        <v>Введите ФИО</v>
      </c>
    </row>
    <row r="138" spans="1:11" x14ac:dyDescent="0.25">
      <c r="A138" s="122">
        <f>ROW()-ROW(МАТР_ОтъездIПриезд[[#Headers],[ФИО]])</f>
        <v>137</v>
      </c>
      <c r="B138" s="123"/>
      <c r="C138" s="124" t="str">
        <f>IFERROR(VLOOKUP(B138, СПР_ФИО[[ФИО]:[№ пропуска]], 2, 0),"")</f>
        <v/>
      </c>
      <c r="D138" s="124" t="str">
        <f>IFERROR(VLOOKUP(B138, СПР_ФИО[[ФИО]:[№ пропуска]], 3, 0),"")</f>
        <v/>
      </c>
      <c r="E138" s="125"/>
      <c r="F138" s="126"/>
      <c r="G138" s="125"/>
      <c r="H138" s="126"/>
      <c r="I138" s="127"/>
      <c r="J138" s="128">
        <f>COUNTIF(МАТР_ОтъездIПриезд[ФИО],B138)</f>
        <v>0</v>
      </c>
      <c r="K138" s="129" t="str">
        <f t="shared" si="2"/>
        <v>Введите ФИО</v>
      </c>
    </row>
    <row r="139" spans="1:11" x14ac:dyDescent="0.25">
      <c r="A139" s="122">
        <f>ROW()-ROW(МАТР_ОтъездIПриезд[[#Headers],[ФИО]])</f>
        <v>138</v>
      </c>
      <c r="B139" s="123"/>
      <c r="C139" s="124" t="str">
        <f>IFERROR(VLOOKUP(B139, СПР_ФИО[[ФИО]:[№ пропуска]], 2, 0),"")</f>
        <v/>
      </c>
      <c r="D139" s="124" t="str">
        <f>IFERROR(VLOOKUP(B139, СПР_ФИО[[ФИО]:[№ пропуска]], 3, 0),"")</f>
        <v/>
      </c>
      <c r="E139" s="125"/>
      <c r="F139" s="126"/>
      <c r="G139" s="125"/>
      <c r="H139" s="126"/>
      <c r="I139" s="127"/>
      <c r="J139" s="128">
        <f>COUNTIF(МАТР_ОтъездIПриезд[ФИО],B139)</f>
        <v>0</v>
      </c>
      <c r="K139" s="129" t="str">
        <f t="shared" si="2"/>
        <v>Введите ФИО</v>
      </c>
    </row>
    <row r="140" spans="1:11" x14ac:dyDescent="0.25">
      <c r="A140" s="122">
        <f>ROW()-ROW(МАТР_ОтъездIПриезд[[#Headers],[ФИО]])</f>
        <v>139</v>
      </c>
      <c r="B140" s="123"/>
      <c r="C140" s="124" t="str">
        <f>IFERROR(VLOOKUP(B140, СПР_ФИО[[ФИО]:[№ пропуска]], 2, 0),"")</f>
        <v/>
      </c>
      <c r="D140" s="124" t="str">
        <f>IFERROR(VLOOKUP(B140, СПР_ФИО[[ФИО]:[№ пропуска]], 3, 0),"")</f>
        <v/>
      </c>
      <c r="E140" s="125"/>
      <c r="F140" s="126"/>
      <c r="G140" s="125"/>
      <c r="H140" s="126"/>
      <c r="I140" s="127"/>
      <c r="J140" s="128">
        <f>COUNTIF(МАТР_ОтъездIПриезд[ФИО],B140)</f>
        <v>0</v>
      </c>
      <c r="K140" s="129" t="str">
        <f t="shared" si="2"/>
        <v>Введите ФИО</v>
      </c>
    </row>
    <row r="141" spans="1:11" x14ac:dyDescent="0.25">
      <c r="A141" s="122">
        <f>ROW()-ROW(МАТР_ОтъездIПриезд[[#Headers],[ФИО]])</f>
        <v>140</v>
      </c>
      <c r="B141" s="123"/>
      <c r="C141" s="124" t="str">
        <f>IFERROR(VLOOKUP(B141, СПР_ФИО[[ФИО]:[№ пропуска]], 2, 0),"")</f>
        <v/>
      </c>
      <c r="D141" s="124" t="str">
        <f>IFERROR(VLOOKUP(B141, СПР_ФИО[[ФИО]:[№ пропуска]], 3, 0),"")</f>
        <v/>
      </c>
      <c r="E141" s="125"/>
      <c r="F141" s="126"/>
      <c r="G141" s="125"/>
      <c r="H141" s="126"/>
      <c r="I141" s="127"/>
      <c r="J141" s="128">
        <f>COUNTIF(МАТР_ОтъездIПриезд[ФИО],B141)</f>
        <v>0</v>
      </c>
      <c r="K141" s="129" t="str">
        <f t="shared" si="2"/>
        <v>Введите ФИО</v>
      </c>
    </row>
    <row r="142" spans="1:11" x14ac:dyDescent="0.25">
      <c r="A142" s="122">
        <f>ROW()-ROW(МАТР_ОтъездIПриезд[[#Headers],[ФИО]])</f>
        <v>141</v>
      </c>
      <c r="B142" s="123"/>
      <c r="C142" s="124" t="str">
        <f>IFERROR(VLOOKUP(B142, СПР_ФИО[[ФИО]:[№ пропуска]], 2, 0),"")</f>
        <v/>
      </c>
      <c r="D142" s="124" t="str">
        <f>IFERROR(VLOOKUP(B142, СПР_ФИО[[ФИО]:[№ пропуска]], 3, 0),"")</f>
        <v/>
      </c>
      <c r="E142" s="125"/>
      <c r="F142" s="126"/>
      <c r="G142" s="125"/>
      <c r="H142" s="126"/>
      <c r="I142" s="127"/>
      <c r="J142" s="128">
        <f>COUNTIF(МАТР_ОтъездIПриезд[ФИО],B142)</f>
        <v>0</v>
      </c>
      <c r="K142" s="129" t="str">
        <f t="shared" si="2"/>
        <v>Введите ФИО</v>
      </c>
    </row>
    <row r="143" spans="1:11" x14ac:dyDescent="0.25">
      <c r="A143" s="122">
        <f>ROW()-ROW(МАТР_ОтъездIПриезд[[#Headers],[ФИО]])</f>
        <v>142</v>
      </c>
      <c r="B143" s="123"/>
      <c r="C143" s="124" t="str">
        <f>IFERROR(VLOOKUP(B143, СПР_ФИО[[ФИО]:[№ пропуска]], 2, 0),"")</f>
        <v/>
      </c>
      <c r="D143" s="124" t="str">
        <f>IFERROR(VLOOKUP(B143, СПР_ФИО[[ФИО]:[№ пропуска]], 3, 0),"")</f>
        <v/>
      </c>
      <c r="E143" s="125"/>
      <c r="F143" s="126"/>
      <c r="G143" s="125"/>
      <c r="H143" s="126"/>
      <c r="I143" s="127"/>
      <c r="J143" s="128">
        <f>COUNTIF(МАТР_ОтъездIПриезд[ФИО],B143)</f>
        <v>0</v>
      </c>
      <c r="K143" s="129" t="str">
        <f t="shared" si="2"/>
        <v>Введите ФИО</v>
      </c>
    </row>
    <row r="144" spans="1:11" x14ac:dyDescent="0.25">
      <c r="A144" s="122">
        <f>ROW()-ROW(МАТР_ОтъездIПриезд[[#Headers],[ФИО]])</f>
        <v>143</v>
      </c>
      <c r="B144" s="123"/>
      <c r="C144" s="124" t="str">
        <f>IFERROR(VLOOKUP(B144, СПР_ФИО[[ФИО]:[№ пропуска]], 2, 0),"")</f>
        <v/>
      </c>
      <c r="D144" s="124" t="str">
        <f>IFERROR(VLOOKUP(B144, СПР_ФИО[[ФИО]:[№ пропуска]], 3, 0),"")</f>
        <v/>
      </c>
      <c r="E144" s="125"/>
      <c r="F144" s="126"/>
      <c r="G144" s="125"/>
      <c r="H144" s="126"/>
      <c r="I144" s="127"/>
      <c r="J144" s="128">
        <f>COUNTIF(МАТР_ОтъездIПриезд[ФИО],B144)</f>
        <v>0</v>
      </c>
      <c r="K144" s="129" t="str">
        <f t="shared" si="2"/>
        <v>Введите ФИО</v>
      </c>
    </row>
    <row r="145" spans="1:11" x14ac:dyDescent="0.25">
      <c r="A145" s="122">
        <f>ROW()-ROW(МАТР_ОтъездIПриезд[[#Headers],[ФИО]])</f>
        <v>144</v>
      </c>
      <c r="B145" s="123"/>
      <c r="C145" s="124" t="str">
        <f>IFERROR(VLOOKUP(B145, СПР_ФИО[[ФИО]:[№ пропуска]], 2, 0),"")</f>
        <v/>
      </c>
      <c r="D145" s="124" t="str">
        <f>IFERROR(VLOOKUP(B145, СПР_ФИО[[ФИО]:[№ пропуска]], 3, 0),"")</f>
        <v/>
      </c>
      <c r="E145" s="125"/>
      <c r="F145" s="126"/>
      <c r="G145" s="125"/>
      <c r="H145" s="126"/>
      <c r="I145" s="127"/>
      <c r="J145" s="128">
        <f>COUNTIF(МАТР_ОтъездIПриезд[ФИО],B145)</f>
        <v>0</v>
      </c>
      <c r="K145" s="129" t="str">
        <f t="shared" si="2"/>
        <v>Введите ФИО</v>
      </c>
    </row>
    <row r="146" spans="1:11" x14ac:dyDescent="0.25">
      <c r="A146" s="122">
        <f>ROW()-ROW(МАТР_ОтъездIПриезд[[#Headers],[ФИО]])</f>
        <v>145</v>
      </c>
      <c r="B146" s="123"/>
      <c r="C146" s="124" t="str">
        <f>IFERROR(VLOOKUP(B146, СПР_ФИО[[ФИО]:[№ пропуска]], 2, 0),"")</f>
        <v/>
      </c>
      <c r="D146" s="124" t="str">
        <f>IFERROR(VLOOKUP(B146, СПР_ФИО[[ФИО]:[№ пропуска]], 3, 0),"")</f>
        <v/>
      </c>
      <c r="E146" s="125"/>
      <c r="F146" s="126"/>
      <c r="G146" s="125"/>
      <c r="H146" s="126"/>
      <c r="I146" s="127"/>
      <c r="J146" s="128">
        <f>COUNTIF(МАТР_ОтъездIПриезд[ФИО],B146)</f>
        <v>0</v>
      </c>
      <c r="K146" s="129" t="str">
        <f t="shared" si="2"/>
        <v>Введите ФИО</v>
      </c>
    </row>
    <row r="147" spans="1:11" x14ac:dyDescent="0.25">
      <c r="A147" s="122">
        <f>ROW()-ROW(МАТР_ОтъездIПриезд[[#Headers],[ФИО]])</f>
        <v>146</v>
      </c>
      <c r="B147" s="123"/>
      <c r="C147" s="124" t="str">
        <f>IFERROR(VLOOKUP(B147, СПР_ФИО[[ФИО]:[№ пропуска]], 2, 0),"")</f>
        <v/>
      </c>
      <c r="D147" s="124" t="str">
        <f>IFERROR(VLOOKUP(B147, СПР_ФИО[[ФИО]:[№ пропуска]], 3, 0),"")</f>
        <v/>
      </c>
      <c r="E147" s="125"/>
      <c r="F147" s="126"/>
      <c r="G147" s="125"/>
      <c r="H147" s="126"/>
      <c r="I147" s="127"/>
      <c r="J147" s="128">
        <f>COUNTIF(МАТР_ОтъездIПриезд[ФИО],B147)</f>
        <v>0</v>
      </c>
      <c r="K147" s="129" t="str">
        <f t="shared" si="2"/>
        <v>Введите ФИО</v>
      </c>
    </row>
    <row r="148" spans="1:11" x14ac:dyDescent="0.25">
      <c r="A148" s="122">
        <f>ROW()-ROW(МАТР_ОтъездIПриезд[[#Headers],[ФИО]])</f>
        <v>147</v>
      </c>
      <c r="B148" s="123"/>
      <c r="C148" s="124" t="str">
        <f>IFERROR(VLOOKUP(B148, СПР_ФИО[[ФИО]:[№ пропуска]], 2, 0),"")</f>
        <v/>
      </c>
      <c r="D148" s="124" t="str">
        <f>IFERROR(VLOOKUP(B148, СПР_ФИО[[ФИО]:[№ пропуска]], 3, 0),"")</f>
        <v/>
      </c>
      <c r="E148" s="125"/>
      <c r="F148" s="126"/>
      <c r="G148" s="125"/>
      <c r="H148" s="126"/>
      <c r="I148" s="127"/>
      <c r="J148" s="128">
        <f>COUNTIF(МАТР_ОтъездIПриезд[ФИО],B148)</f>
        <v>0</v>
      </c>
      <c r="K148" s="129" t="str">
        <f t="shared" si="2"/>
        <v>Введите ФИО</v>
      </c>
    </row>
    <row r="149" spans="1:11" x14ac:dyDescent="0.25">
      <c r="A149" s="122">
        <f>ROW()-ROW(МАТР_ОтъездIПриезд[[#Headers],[ФИО]])</f>
        <v>148</v>
      </c>
      <c r="B149" s="123"/>
      <c r="C149" s="124" t="str">
        <f>IFERROR(VLOOKUP(B149, СПР_ФИО[[ФИО]:[№ пропуска]], 2, 0),"")</f>
        <v/>
      </c>
      <c r="D149" s="124" t="str">
        <f>IFERROR(VLOOKUP(B149, СПР_ФИО[[ФИО]:[№ пропуска]], 3, 0),"")</f>
        <v/>
      </c>
      <c r="E149" s="125"/>
      <c r="F149" s="126"/>
      <c r="G149" s="125"/>
      <c r="H149" s="126"/>
      <c r="I149" s="127"/>
      <c r="J149" s="128">
        <f>COUNTIF(МАТР_ОтъездIПриезд[ФИО],B149)</f>
        <v>0</v>
      </c>
      <c r="K149" s="129" t="str">
        <f t="shared" si="2"/>
        <v>Введите ФИО</v>
      </c>
    </row>
    <row r="150" spans="1:11" x14ac:dyDescent="0.25">
      <c r="A150" s="122">
        <f>ROW()-ROW(МАТР_ОтъездIПриезд[[#Headers],[ФИО]])</f>
        <v>149</v>
      </c>
      <c r="B150" s="123"/>
      <c r="C150" s="124" t="str">
        <f>IFERROR(VLOOKUP(B150, СПР_ФИО[[ФИО]:[№ пропуска]], 2, 0),"")</f>
        <v/>
      </c>
      <c r="D150" s="124" t="str">
        <f>IFERROR(VLOOKUP(B150, СПР_ФИО[[ФИО]:[№ пропуска]], 3, 0),"")</f>
        <v/>
      </c>
      <c r="E150" s="125"/>
      <c r="F150" s="126"/>
      <c r="G150" s="125"/>
      <c r="H150" s="126"/>
      <c r="I150" s="127"/>
      <c r="J150" s="128">
        <f>COUNTIF(МАТР_ОтъездIПриезд[ФИО],B150)</f>
        <v>0</v>
      </c>
      <c r="K150" s="129" t="str">
        <f t="shared" si="2"/>
        <v>Введите ФИО</v>
      </c>
    </row>
    <row r="151" spans="1:11" x14ac:dyDescent="0.25">
      <c r="A151" s="122">
        <f>ROW()-ROW(МАТР_ОтъездIПриезд[[#Headers],[ФИО]])</f>
        <v>150</v>
      </c>
      <c r="B151" s="123"/>
      <c r="C151" s="124" t="str">
        <f>IFERROR(VLOOKUP(B151, СПР_ФИО[[ФИО]:[№ пропуска]], 2, 0),"")</f>
        <v/>
      </c>
      <c r="D151" s="124" t="str">
        <f>IFERROR(VLOOKUP(B151, СПР_ФИО[[ФИО]:[№ пропуска]], 3, 0),"")</f>
        <v/>
      </c>
      <c r="E151" s="125"/>
      <c r="F151" s="126"/>
      <c r="G151" s="125"/>
      <c r="H151" s="126"/>
      <c r="I151" s="127"/>
      <c r="J151" s="128">
        <f>COUNTIF(МАТР_ОтъездIПриезд[ФИО],B151)</f>
        <v>0</v>
      </c>
      <c r="K151" s="129" t="str">
        <f t="shared" si="2"/>
        <v>Введите ФИО</v>
      </c>
    </row>
    <row r="152" spans="1:11" x14ac:dyDescent="0.25">
      <c r="A152" s="122">
        <f>ROW()-ROW(МАТР_ОтъездIПриезд[[#Headers],[ФИО]])</f>
        <v>151</v>
      </c>
      <c r="B152" s="123"/>
      <c r="C152" s="124" t="str">
        <f>IFERROR(VLOOKUP(B152, СПР_ФИО[[ФИО]:[№ пропуска]], 2, 0),"")</f>
        <v/>
      </c>
      <c r="D152" s="124" t="str">
        <f>IFERROR(VLOOKUP(B152, СПР_ФИО[[ФИО]:[№ пропуска]], 3, 0),"")</f>
        <v/>
      </c>
      <c r="E152" s="125"/>
      <c r="F152" s="126"/>
      <c r="G152" s="125"/>
      <c r="H152" s="126"/>
      <c r="I152" s="127"/>
      <c r="J152" s="128">
        <f>COUNTIF(МАТР_ОтъездIПриезд[ФИО],B152)</f>
        <v>0</v>
      </c>
      <c r="K152" s="129" t="str">
        <f t="shared" si="2"/>
        <v>Введите ФИО</v>
      </c>
    </row>
    <row r="153" spans="1:11" x14ac:dyDescent="0.25">
      <c r="A153" s="122">
        <f>ROW()-ROW(МАТР_ОтъездIПриезд[[#Headers],[ФИО]])</f>
        <v>152</v>
      </c>
      <c r="B153" s="123"/>
      <c r="C153" s="124" t="str">
        <f>IFERROR(VLOOKUP(B153, СПР_ФИО[[ФИО]:[№ пропуска]], 2, 0),"")</f>
        <v/>
      </c>
      <c r="D153" s="124" t="str">
        <f>IFERROR(VLOOKUP(B153, СПР_ФИО[[ФИО]:[№ пропуска]], 3, 0),"")</f>
        <v/>
      </c>
      <c r="E153" s="125"/>
      <c r="F153" s="126"/>
      <c r="G153" s="125"/>
      <c r="H153" s="126"/>
      <c r="I153" s="127"/>
      <c r="J153" s="128">
        <f>COUNTIF(МАТР_ОтъездIПриезд[ФИО],B153)</f>
        <v>0</v>
      </c>
      <c r="K153" s="129" t="str">
        <f t="shared" si="2"/>
        <v>Введите ФИО</v>
      </c>
    </row>
    <row r="154" spans="1:11" x14ac:dyDescent="0.25">
      <c r="A154" s="122">
        <f>ROW()-ROW(МАТР_ОтъездIПриезд[[#Headers],[ФИО]])</f>
        <v>153</v>
      </c>
      <c r="B154" s="123"/>
      <c r="C154" s="124" t="str">
        <f>IFERROR(VLOOKUP(B154, СПР_ФИО[[ФИО]:[№ пропуска]], 2, 0),"")</f>
        <v/>
      </c>
      <c r="D154" s="124" t="str">
        <f>IFERROR(VLOOKUP(B154, СПР_ФИО[[ФИО]:[№ пропуска]], 3, 0),"")</f>
        <v/>
      </c>
      <c r="E154" s="125"/>
      <c r="F154" s="126"/>
      <c r="G154" s="125"/>
      <c r="H154" s="126"/>
      <c r="I154" s="127"/>
      <c r="J154" s="128">
        <f>COUNTIF(МАТР_ОтъездIПриезд[ФИО],B154)</f>
        <v>0</v>
      </c>
      <c r="K154" s="129" t="str">
        <f t="shared" si="2"/>
        <v>Введите ФИО</v>
      </c>
    </row>
    <row r="155" spans="1:11" x14ac:dyDescent="0.25">
      <c r="A155" s="122">
        <f>ROW()-ROW(МАТР_ОтъездIПриезд[[#Headers],[ФИО]])</f>
        <v>154</v>
      </c>
      <c r="B155" s="123"/>
      <c r="C155" s="124" t="str">
        <f>IFERROR(VLOOKUP(B155, СПР_ФИО[[ФИО]:[№ пропуска]], 2, 0),"")</f>
        <v/>
      </c>
      <c r="D155" s="124" t="str">
        <f>IFERROR(VLOOKUP(B155, СПР_ФИО[[ФИО]:[№ пропуска]], 3, 0),"")</f>
        <v/>
      </c>
      <c r="E155" s="125"/>
      <c r="F155" s="126"/>
      <c r="G155" s="125"/>
      <c r="H155" s="126"/>
      <c r="I155" s="127"/>
      <c r="J155" s="128">
        <f>COUNTIF(МАТР_ОтъездIПриезд[ФИО],B155)</f>
        <v>0</v>
      </c>
      <c r="K155" s="129" t="str">
        <f t="shared" si="2"/>
        <v>Введите ФИО</v>
      </c>
    </row>
    <row r="156" spans="1:11" x14ac:dyDescent="0.25">
      <c r="A156" s="122">
        <f>ROW()-ROW(МАТР_ОтъездIПриезд[[#Headers],[ФИО]])</f>
        <v>155</v>
      </c>
      <c r="B156" s="123"/>
      <c r="C156" s="124" t="str">
        <f>IFERROR(VLOOKUP(B156, СПР_ФИО[[ФИО]:[№ пропуска]], 2, 0),"")</f>
        <v/>
      </c>
      <c r="D156" s="124" t="str">
        <f>IFERROR(VLOOKUP(B156, СПР_ФИО[[ФИО]:[№ пропуска]], 3, 0),"")</f>
        <v/>
      </c>
      <c r="E156" s="125"/>
      <c r="F156" s="126"/>
      <c r="G156" s="125"/>
      <c r="H156" s="126"/>
      <c r="I156" s="127"/>
      <c r="J156" s="128">
        <f>COUNTIF(МАТР_ОтъездIПриезд[ФИО],B156)</f>
        <v>0</v>
      </c>
      <c r="K156" s="129" t="str">
        <f t="shared" si="2"/>
        <v>Введите ФИО</v>
      </c>
    </row>
    <row r="157" spans="1:11" x14ac:dyDescent="0.25">
      <c r="A157" s="122">
        <f>ROW()-ROW(МАТР_ОтъездIПриезд[[#Headers],[ФИО]])</f>
        <v>156</v>
      </c>
      <c r="B157" s="123"/>
      <c r="C157" s="124" t="str">
        <f>IFERROR(VLOOKUP(B157, СПР_ФИО[[ФИО]:[№ пропуска]], 2, 0),"")</f>
        <v/>
      </c>
      <c r="D157" s="124" t="str">
        <f>IFERROR(VLOOKUP(B157, СПР_ФИО[[ФИО]:[№ пропуска]], 3, 0),"")</f>
        <v/>
      </c>
      <c r="E157" s="125"/>
      <c r="F157" s="126"/>
      <c r="G157" s="125"/>
      <c r="H157" s="126"/>
      <c r="I157" s="127"/>
      <c r="J157" s="128">
        <f>COUNTIF(МАТР_ОтъездIПриезд[ФИО],B157)</f>
        <v>0</v>
      </c>
      <c r="K157" s="129" t="str">
        <f t="shared" si="2"/>
        <v>Введите ФИО</v>
      </c>
    </row>
    <row r="158" spans="1:11" x14ac:dyDescent="0.25">
      <c r="A158" s="122">
        <f>ROW()-ROW(МАТР_ОтъездIПриезд[[#Headers],[ФИО]])</f>
        <v>157</v>
      </c>
      <c r="B158" s="123"/>
      <c r="C158" s="124" t="str">
        <f>IFERROR(VLOOKUP(B158, СПР_ФИО[[ФИО]:[№ пропуска]], 2, 0),"")</f>
        <v/>
      </c>
      <c r="D158" s="124" t="str">
        <f>IFERROR(VLOOKUP(B158, СПР_ФИО[[ФИО]:[№ пропуска]], 3, 0),"")</f>
        <v/>
      </c>
      <c r="E158" s="125"/>
      <c r="F158" s="126"/>
      <c r="G158" s="125"/>
      <c r="H158" s="126"/>
      <c r="I158" s="127"/>
      <c r="J158" s="128">
        <f>COUNTIF(МАТР_ОтъездIПриезд[ФИО],B158)</f>
        <v>0</v>
      </c>
      <c r="K158" s="129" t="str">
        <f t="shared" si="2"/>
        <v>Введите ФИО</v>
      </c>
    </row>
    <row r="159" spans="1:11" x14ac:dyDescent="0.25">
      <c r="A159" s="122">
        <f>ROW()-ROW(МАТР_ОтъездIПриезд[[#Headers],[ФИО]])</f>
        <v>158</v>
      </c>
      <c r="B159" s="123"/>
      <c r="C159" s="124" t="str">
        <f>IFERROR(VLOOKUP(B159, СПР_ФИО[[ФИО]:[№ пропуска]], 2, 0),"")</f>
        <v/>
      </c>
      <c r="D159" s="124" t="str">
        <f>IFERROR(VLOOKUP(B159, СПР_ФИО[[ФИО]:[№ пропуска]], 3, 0),"")</f>
        <v/>
      </c>
      <c r="E159" s="125"/>
      <c r="F159" s="126"/>
      <c r="G159" s="125"/>
      <c r="H159" s="126"/>
      <c r="I159" s="127"/>
      <c r="J159" s="128">
        <f>COUNTIF(МАТР_ОтъездIПриезд[ФИО],B159)</f>
        <v>0</v>
      </c>
      <c r="K159" s="129" t="str">
        <f t="shared" si="2"/>
        <v>Введите ФИО</v>
      </c>
    </row>
    <row r="160" spans="1:11" x14ac:dyDescent="0.25">
      <c r="A160" s="122">
        <f>ROW()-ROW(МАТР_ОтъездIПриезд[[#Headers],[ФИО]])</f>
        <v>159</v>
      </c>
      <c r="B160" s="123"/>
      <c r="C160" s="124" t="str">
        <f>IFERROR(VLOOKUP(B160, СПР_ФИО[[ФИО]:[№ пропуска]], 2, 0),"")</f>
        <v/>
      </c>
      <c r="D160" s="124" t="str">
        <f>IFERROR(VLOOKUP(B160, СПР_ФИО[[ФИО]:[№ пропуска]], 3, 0),"")</f>
        <v/>
      </c>
      <c r="E160" s="125"/>
      <c r="F160" s="126"/>
      <c r="G160" s="125"/>
      <c r="H160" s="126"/>
      <c r="I160" s="127"/>
      <c r="J160" s="128">
        <f>COUNTIF(МАТР_ОтъездIПриезд[ФИО],B160)</f>
        <v>0</v>
      </c>
      <c r="K160" s="129" t="str">
        <f t="shared" si="2"/>
        <v>Введите ФИО</v>
      </c>
    </row>
    <row r="161" spans="1:11" x14ac:dyDescent="0.25">
      <c r="A161" s="122">
        <f>ROW()-ROW(МАТР_ОтъездIПриезд[[#Headers],[ФИО]])</f>
        <v>160</v>
      </c>
      <c r="B161" s="123"/>
      <c r="C161" s="124" t="str">
        <f>IFERROR(VLOOKUP(B161, СПР_ФИО[[ФИО]:[№ пропуска]], 2, 0),"")</f>
        <v/>
      </c>
      <c r="D161" s="124" t="str">
        <f>IFERROR(VLOOKUP(B161, СПР_ФИО[[ФИО]:[№ пропуска]], 3, 0),"")</f>
        <v/>
      </c>
      <c r="E161" s="125"/>
      <c r="F161" s="126"/>
      <c r="G161" s="125"/>
      <c r="H161" s="126"/>
      <c r="I161" s="127"/>
      <c r="J161" s="128">
        <f>COUNTIF(МАТР_ОтъездIПриезд[ФИО],B161)</f>
        <v>0</v>
      </c>
      <c r="K161" s="129" t="str">
        <f t="shared" si="2"/>
        <v>Введите ФИО</v>
      </c>
    </row>
    <row r="162" spans="1:11" x14ac:dyDescent="0.25">
      <c r="A162" s="122">
        <f>ROW()-ROW(МАТР_ОтъездIПриезд[[#Headers],[ФИО]])</f>
        <v>161</v>
      </c>
      <c r="B162" s="123"/>
      <c r="C162" s="124" t="str">
        <f>IFERROR(VLOOKUP(B162, СПР_ФИО[[ФИО]:[№ пропуска]], 2, 0),"")</f>
        <v/>
      </c>
      <c r="D162" s="124" t="str">
        <f>IFERROR(VLOOKUP(B162, СПР_ФИО[[ФИО]:[№ пропуска]], 3, 0),"")</f>
        <v/>
      </c>
      <c r="E162" s="125"/>
      <c r="F162" s="126"/>
      <c r="G162" s="125"/>
      <c r="H162" s="126"/>
      <c r="I162" s="127"/>
      <c r="J162" s="128">
        <f>COUNTIF(МАТР_ОтъездIПриезд[ФИО],B162)</f>
        <v>0</v>
      </c>
      <c r="K162" s="129" t="str">
        <f t="shared" si="2"/>
        <v>Введите ФИО</v>
      </c>
    </row>
    <row r="163" spans="1:11" ht="16.5" customHeight="1" x14ac:dyDescent="0.25">
      <c r="A163" s="122">
        <f>ROW()-ROW(МАТР_ОтъездIПриезд[[#Headers],[ФИО]])</f>
        <v>162</v>
      </c>
      <c r="B163" s="123"/>
      <c r="C163" s="124" t="str">
        <f>IFERROR(VLOOKUP(B163, СПР_ФИО[[ФИО]:[№ пропуска]], 2, 0),"")</f>
        <v/>
      </c>
      <c r="D163" s="124" t="str">
        <f>IFERROR(VLOOKUP(B163, СПР_ФИО[[ФИО]:[№ пропуска]], 3, 0),"")</f>
        <v/>
      </c>
      <c r="E163" s="125"/>
      <c r="F163" s="126"/>
      <c r="G163" s="125"/>
      <c r="H163" s="126"/>
      <c r="I163" s="127"/>
      <c r="J163" s="128">
        <f>COUNTIF(МАТР_ОтъездIПриезд[ФИО],B163)</f>
        <v>0</v>
      </c>
      <c r="K163" s="129" t="str">
        <f t="shared" si="2"/>
        <v>Введите ФИО</v>
      </c>
    </row>
    <row r="164" spans="1:11" x14ac:dyDescent="0.25">
      <c r="A164" s="122">
        <f>ROW()-ROW(МАТР_ОтъездIПриезд[[#Headers],[ФИО]])</f>
        <v>163</v>
      </c>
      <c r="B164" s="123"/>
      <c r="C164" s="124" t="str">
        <f>IFERROR(VLOOKUP(B164, СПР_ФИО[[ФИО]:[№ пропуска]], 2, 0),"")</f>
        <v/>
      </c>
      <c r="D164" s="124" t="str">
        <f>IFERROR(VLOOKUP(B164, СПР_ФИО[[ФИО]:[№ пропуска]], 3, 0),"")</f>
        <v/>
      </c>
      <c r="E164" s="125"/>
      <c r="F164" s="126"/>
      <c r="G164" s="125"/>
      <c r="H164" s="126"/>
      <c r="I164" s="127"/>
      <c r="J164" s="128">
        <f>COUNTIF(МАТР_ОтъездIПриезд[ФИО],B164)</f>
        <v>0</v>
      </c>
      <c r="K164" s="129" t="str">
        <f t="shared" si="2"/>
        <v>Введите ФИО</v>
      </c>
    </row>
    <row r="165" spans="1:11" x14ac:dyDescent="0.25">
      <c r="A165" s="122">
        <f>ROW()-ROW(МАТР_ОтъездIПриезд[[#Headers],[ФИО]])</f>
        <v>164</v>
      </c>
      <c r="B165" s="123"/>
      <c r="C165" s="124" t="str">
        <f>IFERROR(VLOOKUP(B165, СПР_ФИО[[ФИО]:[№ пропуска]], 2, 0),"")</f>
        <v/>
      </c>
      <c r="D165" s="124" t="str">
        <f>IFERROR(VLOOKUP(B165, СПР_ФИО[[ФИО]:[№ пропуска]], 3, 0),"")</f>
        <v/>
      </c>
      <c r="E165" s="125"/>
      <c r="F165" s="126"/>
      <c r="G165" s="125"/>
      <c r="H165" s="126"/>
      <c r="I165" s="127"/>
      <c r="J165" s="128">
        <f>COUNTIF(МАТР_ОтъездIПриезд[ФИО],B165)</f>
        <v>0</v>
      </c>
      <c r="K165" s="129" t="str">
        <f t="shared" si="2"/>
        <v>Введите ФИО</v>
      </c>
    </row>
    <row r="166" spans="1:11" x14ac:dyDescent="0.25">
      <c r="A166" s="122">
        <f>ROW()-ROW(МАТР_ОтъездIПриезд[[#Headers],[ФИО]])</f>
        <v>165</v>
      </c>
      <c r="B166" s="123"/>
      <c r="C166" s="124" t="str">
        <f>IFERROR(VLOOKUP(B166, СПР_ФИО[[ФИО]:[№ пропуска]], 2, 0),"")</f>
        <v/>
      </c>
      <c r="D166" s="124" t="str">
        <f>IFERROR(VLOOKUP(B166, СПР_ФИО[[ФИО]:[№ пропуска]], 3, 0),"")</f>
        <v/>
      </c>
      <c r="E166" s="125"/>
      <c r="F166" s="126"/>
      <c r="G166" s="125"/>
      <c r="H166" s="126"/>
      <c r="I166" s="127"/>
      <c r="J166" s="128">
        <f>COUNTIF(МАТР_ОтъездIПриезд[ФИО],B166)</f>
        <v>0</v>
      </c>
      <c r="K166" s="129" t="str">
        <f t="shared" si="2"/>
        <v>Введите ФИО</v>
      </c>
    </row>
    <row r="167" spans="1:11" x14ac:dyDescent="0.25">
      <c r="A167" s="122">
        <f>ROW()-ROW(МАТР_ОтъездIПриезд[[#Headers],[ФИО]])</f>
        <v>166</v>
      </c>
      <c r="B167" s="123"/>
      <c r="C167" s="124" t="str">
        <f>IFERROR(VLOOKUP(B167, СПР_ФИО[[ФИО]:[№ пропуска]], 2, 0),"")</f>
        <v/>
      </c>
      <c r="D167" s="124" t="str">
        <f>IFERROR(VLOOKUP(B167, СПР_ФИО[[ФИО]:[№ пропуска]], 3, 0),"")</f>
        <v/>
      </c>
      <c r="E167" s="125"/>
      <c r="F167" s="126"/>
      <c r="G167" s="125"/>
      <c r="H167" s="126"/>
      <c r="I167" s="127"/>
      <c r="J167" s="128">
        <f>COUNTIF(МАТР_ОтъездIПриезд[ФИО],B167)</f>
        <v>0</v>
      </c>
      <c r="K167" s="129" t="str">
        <f t="shared" si="2"/>
        <v>Введите ФИО</v>
      </c>
    </row>
    <row r="168" spans="1:11" x14ac:dyDescent="0.25">
      <c r="A168" s="122">
        <f>ROW()-ROW(МАТР_ОтъездIПриезд[[#Headers],[ФИО]])</f>
        <v>167</v>
      </c>
      <c r="B168" s="123"/>
      <c r="C168" s="124" t="str">
        <f>IFERROR(VLOOKUP(B168, СПР_ФИО[[ФИО]:[№ пропуска]], 2, 0),"")</f>
        <v/>
      </c>
      <c r="D168" s="124" t="str">
        <f>IFERROR(VLOOKUP(B168, СПР_ФИО[[ФИО]:[№ пропуска]], 3, 0),"")</f>
        <v/>
      </c>
      <c r="E168" s="125"/>
      <c r="F168" s="126"/>
      <c r="G168" s="125"/>
      <c r="H168" s="126"/>
      <c r="I168" s="127"/>
      <c r="J168" s="128">
        <f>COUNTIF(МАТР_ОтъездIПриезд[ФИО],B168)</f>
        <v>0</v>
      </c>
      <c r="K168" s="129" t="str">
        <f t="shared" si="2"/>
        <v>Введите ФИО</v>
      </c>
    </row>
    <row r="169" spans="1:11" x14ac:dyDescent="0.25">
      <c r="A169" s="122">
        <f>ROW()-ROW(МАТР_ОтъездIПриезд[[#Headers],[ФИО]])</f>
        <v>168</v>
      </c>
      <c r="B169" s="123"/>
      <c r="C169" s="124" t="str">
        <f>IFERROR(VLOOKUP(B169, СПР_ФИО[[ФИО]:[№ пропуска]], 2, 0),"")</f>
        <v/>
      </c>
      <c r="D169" s="124" t="str">
        <f>IFERROR(VLOOKUP(B169, СПР_ФИО[[ФИО]:[№ пропуска]], 3, 0),"")</f>
        <v/>
      </c>
      <c r="E169" s="125"/>
      <c r="F169" s="126"/>
      <c r="G169" s="125"/>
      <c r="H169" s="126"/>
      <c r="I169" s="127"/>
      <c r="J169" s="128">
        <f>COUNTIF(МАТР_ОтъездIПриезд[ФИО],B169)</f>
        <v>0</v>
      </c>
      <c r="K169" s="129" t="str">
        <f t="shared" si="2"/>
        <v>Введите ФИО</v>
      </c>
    </row>
    <row r="170" spans="1:11" x14ac:dyDescent="0.25">
      <c r="A170" s="122">
        <f>ROW()-ROW(МАТР_ОтъездIПриезд[[#Headers],[ФИО]])</f>
        <v>169</v>
      </c>
      <c r="B170" s="123"/>
      <c r="C170" s="124" t="str">
        <f>IFERROR(VLOOKUP(B170, СПР_ФИО[[ФИО]:[№ пропуска]], 2, 0),"")</f>
        <v/>
      </c>
      <c r="D170" s="124" t="str">
        <f>IFERROR(VLOOKUP(B170, СПР_ФИО[[ФИО]:[№ пропуска]], 3, 0),"")</f>
        <v/>
      </c>
      <c r="E170" s="125"/>
      <c r="F170" s="126"/>
      <c r="G170" s="125"/>
      <c r="H170" s="126"/>
      <c r="I170" s="127"/>
      <c r="J170" s="128">
        <f>COUNTIF(МАТР_ОтъездIПриезд[ФИО],B170)</f>
        <v>0</v>
      </c>
      <c r="K170" s="129" t="str">
        <f t="shared" si="2"/>
        <v>Введите ФИО</v>
      </c>
    </row>
    <row r="171" spans="1:11" x14ac:dyDescent="0.25">
      <c r="A171" s="122">
        <f>ROW()-ROW(МАТР_ОтъездIПриезд[[#Headers],[ФИО]])</f>
        <v>170</v>
      </c>
      <c r="B171" s="123"/>
      <c r="C171" s="124" t="str">
        <f>IFERROR(VLOOKUP(B171, СПР_ФИО[[ФИО]:[№ пропуска]], 2, 0),"")</f>
        <v/>
      </c>
      <c r="D171" s="124" t="str">
        <f>IFERROR(VLOOKUP(B171, СПР_ФИО[[ФИО]:[№ пропуска]], 3, 0),"")</f>
        <v/>
      </c>
      <c r="E171" s="125"/>
      <c r="F171" s="126"/>
      <c r="G171" s="125"/>
      <c r="H171" s="126"/>
      <c r="I171" s="127"/>
      <c r="J171" s="128">
        <f>COUNTIF(МАТР_ОтъездIПриезд[ФИО],B171)</f>
        <v>0</v>
      </c>
      <c r="K171" s="129" t="str">
        <f t="shared" si="2"/>
        <v>Введите ФИО</v>
      </c>
    </row>
    <row r="172" spans="1:11" x14ac:dyDescent="0.25">
      <c r="A172" s="122">
        <f>ROW()-ROW(МАТР_ОтъездIПриезд[[#Headers],[ФИО]])</f>
        <v>171</v>
      </c>
      <c r="B172" s="123"/>
      <c r="C172" s="124" t="str">
        <f>IFERROR(VLOOKUP(B172, СПР_ФИО[[ФИО]:[№ пропуска]], 2, 0),"")</f>
        <v/>
      </c>
      <c r="D172" s="124" t="str">
        <f>IFERROR(VLOOKUP(B172, СПР_ФИО[[ФИО]:[№ пропуска]], 3, 0),"")</f>
        <v/>
      </c>
      <c r="E172" s="125"/>
      <c r="F172" s="126"/>
      <c r="G172" s="125"/>
      <c r="H172" s="126"/>
      <c r="I172" s="127"/>
      <c r="J172" s="128">
        <f>COUNTIF(МАТР_ОтъездIПриезд[ФИО],B172)</f>
        <v>0</v>
      </c>
      <c r="K172" s="129" t="str">
        <f t="shared" si="2"/>
        <v>Введите ФИО</v>
      </c>
    </row>
    <row r="173" spans="1:11" x14ac:dyDescent="0.25">
      <c r="A173" s="122">
        <f>ROW()-ROW(МАТР_ОтъездIПриезд[[#Headers],[ФИО]])</f>
        <v>172</v>
      </c>
      <c r="B173" s="123"/>
      <c r="C173" s="124" t="str">
        <f>IFERROR(VLOOKUP(B173, СПР_ФИО[[ФИО]:[№ пропуска]], 2, 0),"")</f>
        <v/>
      </c>
      <c r="D173" s="124" t="str">
        <f>IFERROR(VLOOKUP(B173, СПР_ФИО[[ФИО]:[№ пропуска]], 3, 0),"")</f>
        <v/>
      </c>
      <c r="E173" s="125"/>
      <c r="F173" s="126"/>
      <c r="G173" s="125"/>
      <c r="H173" s="126"/>
      <c r="I173" s="127"/>
      <c r="J173" s="128">
        <f>COUNTIF(МАТР_ОтъездIПриезд[ФИО],B173)</f>
        <v>0</v>
      </c>
      <c r="K173" s="129" t="str">
        <f t="shared" si="2"/>
        <v>Введите ФИО</v>
      </c>
    </row>
    <row r="174" spans="1:11" x14ac:dyDescent="0.25">
      <c r="A174" s="122">
        <f>ROW()-ROW(МАТР_ОтъездIПриезд[[#Headers],[ФИО]])</f>
        <v>173</v>
      </c>
      <c r="B174" s="123"/>
      <c r="C174" s="124" t="str">
        <f>IFERROR(VLOOKUP(B174, СПР_ФИО[[ФИО]:[№ пропуска]], 2, 0),"")</f>
        <v/>
      </c>
      <c r="D174" s="124" t="str">
        <f>IFERROR(VLOOKUP(B174, СПР_ФИО[[ФИО]:[№ пропуска]], 3, 0),"")</f>
        <v/>
      </c>
      <c r="E174" s="125"/>
      <c r="F174" s="126"/>
      <c r="G174" s="125"/>
      <c r="H174" s="126"/>
      <c r="I174" s="127"/>
      <c r="J174" s="128">
        <f>COUNTIF(МАТР_ОтъездIПриезд[ФИО],B174)</f>
        <v>0</v>
      </c>
      <c r="K174" s="129" t="str">
        <f t="shared" si="2"/>
        <v>Введите ФИО</v>
      </c>
    </row>
    <row r="175" spans="1:11" x14ac:dyDescent="0.25">
      <c r="A175" s="122">
        <f>ROW()-ROW(МАТР_ОтъездIПриезд[[#Headers],[ФИО]])</f>
        <v>174</v>
      </c>
      <c r="B175" s="123"/>
      <c r="C175" s="124" t="str">
        <f>IFERROR(VLOOKUP(B175, СПР_ФИО[[ФИО]:[№ пропуска]], 2, 0),"")</f>
        <v/>
      </c>
      <c r="D175" s="124" t="str">
        <f>IFERROR(VLOOKUP(B175, СПР_ФИО[[ФИО]:[№ пропуска]], 3, 0),"")</f>
        <v/>
      </c>
      <c r="E175" s="125"/>
      <c r="F175" s="126"/>
      <c r="G175" s="125"/>
      <c r="H175" s="126"/>
      <c r="I175" s="127"/>
      <c r="J175" s="128">
        <f>COUNTIF(МАТР_ОтъездIПриезд[ФИО],B175)</f>
        <v>0</v>
      </c>
      <c r="K175" s="129" t="str">
        <f t="shared" si="2"/>
        <v>Введите ФИО</v>
      </c>
    </row>
    <row r="176" spans="1:11" x14ac:dyDescent="0.25">
      <c r="A176" s="122">
        <f>ROW()-ROW(МАТР_ОтъездIПриезд[[#Headers],[ФИО]])</f>
        <v>175</v>
      </c>
      <c r="B176" s="123"/>
      <c r="C176" s="124" t="str">
        <f>IFERROR(VLOOKUP(B176, СПР_ФИО[[ФИО]:[№ пропуска]], 2, 0),"")</f>
        <v/>
      </c>
      <c r="D176" s="124" t="str">
        <f>IFERROR(VLOOKUP(B176, СПР_ФИО[[ФИО]:[№ пропуска]], 3, 0),"")</f>
        <v/>
      </c>
      <c r="E176" s="125"/>
      <c r="F176" s="126"/>
      <c r="G176" s="125"/>
      <c r="H176" s="126"/>
      <c r="I176" s="127"/>
      <c r="J176" s="128">
        <f>COUNTIF(МАТР_ОтъездIПриезд[ФИО],B176)</f>
        <v>0</v>
      </c>
      <c r="K176" s="129" t="str">
        <f t="shared" si="2"/>
        <v>Введите ФИО</v>
      </c>
    </row>
    <row r="177" spans="1:11" x14ac:dyDescent="0.25">
      <c r="A177" s="122">
        <f>ROW()-ROW(МАТР_ОтъездIПриезд[[#Headers],[ФИО]])</f>
        <v>176</v>
      </c>
      <c r="B177" s="123"/>
      <c r="C177" s="124" t="str">
        <f>IFERROR(VLOOKUP(B177, СПР_ФИО[[ФИО]:[№ пропуска]], 2, 0),"")</f>
        <v/>
      </c>
      <c r="D177" s="124" t="str">
        <f>IFERROR(VLOOKUP(B177, СПР_ФИО[[ФИО]:[№ пропуска]], 3, 0),"")</f>
        <v/>
      </c>
      <c r="E177" s="125"/>
      <c r="F177" s="126"/>
      <c r="G177" s="125"/>
      <c r="H177" s="126"/>
      <c r="I177" s="127"/>
      <c r="J177" s="128">
        <f>COUNTIF(МАТР_ОтъездIПриезд[ФИО],B177)</f>
        <v>0</v>
      </c>
      <c r="K177" s="129" t="str">
        <f t="shared" si="2"/>
        <v>Введите ФИО</v>
      </c>
    </row>
    <row r="178" spans="1:11" x14ac:dyDescent="0.25">
      <c r="A178" s="122">
        <f>ROW()-ROW(МАТР_ОтъездIПриезд[[#Headers],[ФИО]])</f>
        <v>177</v>
      </c>
      <c r="B178" s="123"/>
      <c r="C178" s="124" t="str">
        <f>IFERROR(VLOOKUP(B178, СПР_ФИО[[ФИО]:[№ пропуска]], 2, 0),"")</f>
        <v/>
      </c>
      <c r="D178" s="124" t="str">
        <f>IFERROR(VLOOKUP(B178, СПР_ФИО[[ФИО]:[№ пропуска]], 3, 0),"")</f>
        <v/>
      </c>
      <c r="E178" s="125"/>
      <c r="F178" s="126"/>
      <c r="G178" s="125"/>
      <c r="H178" s="126"/>
      <c r="I178" s="127"/>
      <c r="J178" s="128">
        <f>COUNTIF(МАТР_ОтъездIПриезд[ФИО],B178)</f>
        <v>0</v>
      </c>
      <c r="K178" s="129" t="str">
        <f t="shared" si="2"/>
        <v>Введите ФИО</v>
      </c>
    </row>
    <row r="179" spans="1:11" x14ac:dyDescent="0.25">
      <c r="A179" s="122">
        <f>ROW()-ROW(МАТР_ОтъездIПриезд[[#Headers],[ФИО]])</f>
        <v>178</v>
      </c>
      <c r="B179" s="123"/>
      <c r="C179" s="124" t="str">
        <f>IFERROR(VLOOKUP(B179, СПР_ФИО[[ФИО]:[№ пропуска]], 2, 0),"")</f>
        <v/>
      </c>
      <c r="D179" s="124" t="str">
        <f>IFERROR(VLOOKUP(B179, СПР_ФИО[[ФИО]:[№ пропуска]], 3, 0),"")</f>
        <v/>
      </c>
      <c r="E179" s="125"/>
      <c r="F179" s="126"/>
      <c r="G179" s="125"/>
      <c r="H179" s="126"/>
      <c r="I179" s="127"/>
      <c r="J179" s="128">
        <f>COUNTIF(МАТР_ОтъездIПриезд[ФИО],B179)</f>
        <v>0</v>
      </c>
      <c r="K179" s="129" t="str">
        <f t="shared" si="2"/>
        <v>Введите ФИО</v>
      </c>
    </row>
    <row r="180" spans="1:11" x14ac:dyDescent="0.25">
      <c r="A180" s="122">
        <f>ROW()-ROW(МАТР_ОтъездIПриезд[[#Headers],[ФИО]])</f>
        <v>179</v>
      </c>
      <c r="B180" s="123"/>
      <c r="C180" s="124" t="str">
        <f>IFERROR(VLOOKUP(B180, СПР_ФИО[[ФИО]:[№ пропуска]], 2, 0),"")</f>
        <v/>
      </c>
      <c r="D180" s="124" t="str">
        <f>IFERROR(VLOOKUP(B180, СПР_ФИО[[ФИО]:[№ пропуска]], 3, 0),"")</f>
        <v/>
      </c>
      <c r="E180" s="125"/>
      <c r="F180" s="126"/>
      <c r="G180" s="125"/>
      <c r="H180" s="126"/>
      <c r="I180" s="127"/>
      <c r="J180" s="128">
        <f>COUNTIF(МАТР_ОтъездIПриезд[ФИО],B180)</f>
        <v>0</v>
      </c>
      <c r="K180" s="129" t="str">
        <f t="shared" si="2"/>
        <v>Введите ФИО</v>
      </c>
    </row>
    <row r="181" spans="1:11" x14ac:dyDescent="0.25">
      <c r="A181" s="122">
        <f>ROW()-ROW(МАТР_ОтъездIПриезд[[#Headers],[ФИО]])</f>
        <v>180</v>
      </c>
      <c r="B181" s="123"/>
      <c r="C181" s="124" t="str">
        <f>IFERROR(VLOOKUP(B181, СПР_ФИО[[ФИО]:[№ пропуска]], 2, 0),"")</f>
        <v/>
      </c>
      <c r="D181" s="124" t="str">
        <f>IFERROR(VLOOKUP(B181, СПР_ФИО[[ФИО]:[№ пропуска]], 3, 0),"")</f>
        <v/>
      </c>
      <c r="E181" s="125"/>
      <c r="F181" s="126"/>
      <c r="G181" s="125"/>
      <c r="H181" s="126"/>
      <c r="I181" s="127"/>
      <c r="J181" s="128">
        <f>COUNTIF(МАТР_ОтъездIПриезд[ФИО],B181)</f>
        <v>0</v>
      </c>
      <c r="K181" s="129" t="str">
        <f t="shared" si="2"/>
        <v>Введите ФИО</v>
      </c>
    </row>
    <row r="182" spans="1:11" x14ac:dyDescent="0.25">
      <c r="A182" s="122">
        <f>ROW()-ROW(МАТР_ОтъездIПриезд[[#Headers],[ФИО]])</f>
        <v>181</v>
      </c>
      <c r="B182" s="123"/>
      <c r="C182" s="124" t="str">
        <f>IFERROR(VLOOKUP(B182, СПР_ФИО[[ФИО]:[№ пропуска]], 2, 0),"")</f>
        <v/>
      </c>
      <c r="D182" s="124" t="str">
        <f>IFERROR(VLOOKUP(B182, СПР_ФИО[[ФИО]:[№ пропуска]], 3, 0),"")</f>
        <v/>
      </c>
      <c r="E182" s="125"/>
      <c r="F182" s="126"/>
      <c r="G182" s="125"/>
      <c r="H182" s="126"/>
      <c r="I182" s="127"/>
      <c r="J182" s="128">
        <f>COUNTIF(МАТР_ОтъездIПриезд[ФИО],B182)</f>
        <v>0</v>
      </c>
      <c r="K182" s="129" t="str">
        <f t="shared" si="2"/>
        <v>Введите ФИО</v>
      </c>
    </row>
    <row r="183" spans="1:11" x14ac:dyDescent="0.25">
      <c r="A183" s="122">
        <f>ROW()-ROW(МАТР_ОтъездIПриезд[[#Headers],[ФИО]])</f>
        <v>182</v>
      </c>
      <c r="B183" s="123"/>
      <c r="C183" s="124" t="str">
        <f>IFERROR(VLOOKUP(B183, СПР_ФИО[[ФИО]:[№ пропуска]], 2, 0),"")</f>
        <v/>
      </c>
      <c r="D183" s="124" t="str">
        <f>IFERROR(VLOOKUP(B183, СПР_ФИО[[ФИО]:[№ пропуска]], 3, 0),"")</f>
        <v/>
      </c>
      <c r="E183" s="125"/>
      <c r="F183" s="126"/>
      <c r="G183" s="125"/>
      <c r="H183" s="126"/>
      <c r="I183" s="127"/>
      <c r="J183" s="128">
        <f>COUNTIF(МАТР_ОтъездIПриезд[ФИО],B183)</f>
        <v>0</v>
      </c>
      <c r="K183" s="129" t="str">
        <f t="shared" si="2"/>
        <v>Введите ФИО</v>
      </c>
    </row>
    <row r="184" spans="1:11" x14ac:dyDescent="0.25">
      <c r="A184" s="122">
        <f>ROW()-ROW(МАТР_ОтъездIПриезд[[#Headers],[ФИО]])</f>
        <v>183</v>
      </c>
      <c r="B184" s="123"/>
      <c r="C184" s="124" t="str">
        <f>IFERROR(VLOOKUP(B184, СПР_ФИО[[ФИО]:[№ пропуска]], 2, 0),"")</f>
        <v/>
      </c>
      <c r="D184" s="124" t="str">
        <f>IFERROR(VLOOKUP(B184, СПР_ФИО[[ФИО]:[№ пропуска]], 3, 0),"")</f>
        <v/>
      </c>
      <c r="E184" s="125"/>
      <c r="F184" s="126"/>
      <c r="G184" s="125"/>
      <c r="H184" s="126"/>
      <c r="I184" s="127"/>
      <c r="J184" s="128">
        <f>COUNTIF(МАТР_ОтъездIПриезд[ФИО],B184)</f>
        <v>0</v>
      </c>
      <c r="K184" s="129" t="str">
        <f t="shared" si="2"/>
        <v>Введите ФИО</v>
      </c>
    </row>
    <row r="185" spans="1:11" x14ac:dyDescent="0.25">
      <c r="A185" s="122">
        <f>ROW()-ROW(МАТР_ОтъездIПриезд[[#Headers],[ФИО]])</f>
        <v>184</v>
      </c>
      <c r="B185" s="123"/>
      <c r="C185" s="124" t="str">
        <f>IFERROR(VLOOKUP(B185, СПР_ФИО[[ФИО]:[№ пропуска]], 2, 0),"")</f>
        <v/>
      </c>
      <c r="D185" s="124" t="str">
        <f>IFERROR(VLOOKUP(B185, СПР_ФИО[[ФИО]:[№ пропуска]], 3, 0),"")</f>
        <v/>
      </c>
      <c r="E185" s="125"/>
      <c r="F185" s="126"/>
      <c r="G185" s="125"/>
      <c r="H185" s="126"/>
      <c r="I185" s="127"/>
      <c r="J185" s="128">
        <f>COUNTIF(МАТР_ОтъездIПриезд[ФИО],B185)</f>
        <v>0</v>
      </c>
      <c r="K185" s="129" t="str">
        <f t="shared" si="2"/>
        <v>Введите ФИО</v>
      </c>
    </row>
    <row r="186" spans="1:11" x14ac:dyDescent="0.25">
      <c r="A186" s="122">
        <f>ROW()-ROW(МАТР_ОтъездIПриезд[[#Headers],[ФИО]])</f>
        <v>185</v>
      </c>
      <c r="B186" s="123"/>
      <c r="C186" s="124" t="str">
        <f>IFERROR(VLOOKUP(B186, СПР_ФИО[[ФИО]:[№ пропуска]], 2, 0),"")</f>
        <v/>
      </c>
      <c r="D186" s="124" t="str">
        <f>IFERROR(VLOOKUP(B186, СПР_ФИО[[ФИО]:[№ пропуска]], 3, 0),"")</f>
        <v/>
      </c>
      <c r="E186" s="125"/>
      <c r="F186" s="126"/>
      <c r="G186" s="125"/>
      <c r="H186" s="126"/>
      <c r="I186" s="127"/>
      <c r="J186" s="128">
        <f>COUNTIF(МАТР_ОтъездIПриезд[ФИО],B186)</f>
        <v>0</v>
      </c>
      <c r="K186" s="129" t="str">
        <f t="shared" si="2"/>
        <v>Введите ФИО</v>
      </c>
    </row>
    <row r="187" spans="1:11" x14ac:dyDescent="0.25">
      <c r="A187" s="122">
        <f>ROW()-ROW(МАТР_ОтъездIПриезд[[#Headers],[ФИО]])</f>
        <v>186</v>
      </c>
      <c r="B187" s="123"/>
      <c r="C187" s="124" t="str">
        <f>IFERROR(VLOOKUP(B187, СПР_ФИО[[ФИО]:[№ пропуска]], 2, 0),"")</f>
        <v/>
      </c>
      <c r="D187" s="124" t="str">
        <f>IFERROR(VLOOKUP(B187, СПР_ФИО[[ФИО]:[№ пропуска]], 3, 0),"")</f>
        <v/>
      </c>
      <c r="E187" s="125"/>
      <c r="F187" s="126"/>
      <c r="G187" s="125"/>
      <c r="H187" s="126"/>
      <c r="I187" s="127"/>
      <c r="J187" s="128">
        <f>COUNTIF(МАТР_ОтъездIПриезд[ФИО],B187)</f>
        <v>0</v>
      </c>
      <c r="K187" s="129" t="str">
        <f t="shared" si="2"/>
        <v>Введите ФИО</v>
      </c>
    </row>
    <row r="188" spans="1:11" x14ac:dyDescent="0.25">
      <c r="A188" s="122">
        <f>ROW()-ROW(МАТР_ОтъездIПриезд[[#Headers],[ФИО]])</f>
        <v>187</v>
      </c>
      <c r="B188" s="123"/>
      <c r="C188" s="124" t="str">
        <f>IFERROR(VLOOKUP(B188, СПР_ФИО[[ФИО]:[№ пропуска]], 2, 0),"")</f>
        <v/>
      </c>
      <c r="D188" s="124" t="str">
        <f>IFERROR(VLOOKUP(B188, СПР_ФИО[[ФИО]:[№ пропуска]], 3, 0),"")</f>
        <v/>
      </c>
      <c r="E188" s="125"/>
      <c r="F188" s="126"/>
      <c r="G188" s="125"/>
      <c r="H188" s="126"/>
      <c r="I188" s="127"/>
      <c r="J188" s="128">
        <f>COUNTIF(МАТР_ОтъездIПриезд[ФИО],B188)</f>
        <v>0</v>
      </c>
      <c r="K188" s="129" t="str">
        <f t="shared" si="2"/>
        <v>Введите ФИО</v>
      </c>
    </row>
    <row r="189" spans="1:11" x14ac:dyDescent="0.25">
      <c r="A189" s="122">
        <f>ROW()-ROW(МАТР_ОтъездIПриезд[[#Headers],[ФИО]])</f>
        <v>188</v>
      </c>
      <c r="B189" s="123"/>
      <c r="C189" s="124" t="str">
        <f>IFERROR(VLOOKUP(B189, СПР_ФИО[[ФИО]:[№ пропуска]], 2, 0),"")</f>
        <v/>
      </c>
      <c r="D189" s="124" t="str">
        <f>IFERROR(VLOOKUP(B189, СПР_ФИО[[ФИО]:[№ пропуска]], 3, 0),"")</f>
        <v/>
      </c>
      <c r="E189" s="125"/>
      <c r="F189" s="126"/>
      <c r="G189" s="125"/>
      <c r="H189" s="126"/>
      <c r="I189" s="127"/>
      <c r="J189" s="128">
        <f>COUNTIF(МАТР_ОтъездIПриезд[ФИО],B189)</f>
        <v>0</v>
      </c>
      <c r="K189" s="129" t="str">
        <f t="shared" si="2"/>
        <v>Введите ФИО</v>
      </c>
    </row>
    <row r="190" spans="1:11" x14ac:dyDescent="0.25">
      <c r="A190" s="122">
        <f>ROW()-ROW(МАТР_ОтъездIПриезд[[#Headers],[ФИО]])</f>
        <v>189</v>
      </c>
      <c r="B190" s="123"/>
      <c r="C190" s="124" t="str">
        <f>IFERROR(VLOOKUP(B190, СПР_ФИО[[ФИО]:[№ пропуска]], 2, 0),"")</f>
        <v/>
      </c>
      <c r="D190" s="124" t="str">
        <f>IFERROR(VLOOKUP(B190, СПР_ФИО[[ФИО]:[№ пропуска]], 3, 0),"")</f>
        <v/>
      </c>
      <c r="E190" s="125"/>
      <c r="F190" s="126"/>
      <c r="G190" s="125"/>
      <c r="H190" s="126"/>
      <c r="I190" s="127"/>
      <c r="J190" s="128">
        <f>COUNTIF(МАТР_ОтъездIПриезд[ФИО],B190)</f>
        <v>0</v>
      </c>
      <c r="K190" s="129" t="str">
        <f t="shared" si="2"/>
        <v>Введите ФИО</v>
      </c>
    </row>
    <row r="191" spans="1:11" x14ac:dyDescent="0.25">
      <c r="A191" s="122">
        <f>ROW()-ROW(МАТР_ОтъездIПриезд[[#Headers],[ФИО]])</f>
        <v>190</v>
      </c>
      <c r="B191" s="123"/>
      <c r="C191" s="124" t="str">
        <f>IFERROR(VLOOKUP(B191, СПР_ФИО[[ФИО]:[№ пропуска]], 2, 0),"")</f>
        <v/>
      </c>
      <c r="D191" s="124" t="str">
        <f>IFERROR(VLOOKUP(B191, СПР_ФИО[[ФИО]:[№ пропуска]], 3, 0),"")</f>
        <v/>
      </c>
      <c r="E191" s="125"/>
      <c r="F191" s="126"/>
      <c r="G191" s="125"/>
      <c r="H191" s="126"/>
      <c r="I191" s="127"/>
      <c r="J191" s="128">
        <f>COUNTIF(МАТР_ОтъездIПриезд[ФИО],B191)</f>
        <v>0</v>
      </c>
      <c r="K191" s="129" t="str">
        <f t="shared" si="2"/>
        <v>Введите ФИО</v>
      </c>
    </row>
    <row r="192" spans="1:11" x14ac:dyDescent="0.25">
      <c r="A192" s="122">
        <f>ROW()-ROW(МАТР_ОтъездIПриезд[[#Headers],[ФИО]])</f>
        <v>191</v>
      </c>
      <c r="B192" s="123"/>
      <c r="C192" s="124" t="str">
        <f>IFERROR(VLOOKUP(B192, СПР_ФИО[[ФИО]:[№ пропуска]], 2, 0),"")</f>
        <v/>
      </c>
      <c r="D192" s="124" t="str">
        <f>IFERROR(VLOOKUP(B192, СПР_ФИО[[ФИО]:[№ пропуска]], 3, 0),"")</f>
        <v/>
      </c>
      <c r="E192" s="125"/>
      <c r="F192" s="126"/>
      <c r="G192" s="125"/>
      <c r="H192" s="126"/>
      <c r="I192" s="127"/>
      <c r="J192" s="128">
        <f>COUNTIF(МАТР_ОтъездIПриезд[ФИО],B192)</f>
        <v>0</v>
      </c>
      <c r="K192" s="129" t="str">
        <f t="shared" si="2"/>
        <v>Введите ФИО</v>
      </c>
    </row>
    <row r="193" spans="1:11" x14ac:dyDescent="0.25">
      <c r="A193" s="122">
        <f>ROW()-ROW(МАТР_ОтъездIПриезд[[#Headers],[ФИО]])</f>
        <v>192</v>
      </c>
      <c r="B193" s="123"/>
      <c r="C193" s="124" t="str">
        <f>IFERROR(VLOOKUP(B193, СПР_ФИО[[ФИО]:[№ пропуска]], 2, 0),"")</f>
        <v/>
      </c>
      <c r="D193" s="124" t="str">
        <f>IFERROR(VLOOKUP(B193, СПР_ФИО[[ФИО]:[№ пропуска]], 3, 0),"")</f>
        <v/>
      </c>
      <c r="E193" s="125"/>
      <c r="F193" s="126"/>
      <c r="G193" s="125"/>
      <c r="H193" s="126"/>
      <c r="I193" s="127"/>
      <c r="J193" s="128">
        <f>COUNTIF(МАТР_ОтъездIПриезд[ФИО],B193)</f>
        <v>0</v>
      </c>
      <c r="K193" s="129" t="str">
        <f t="shared" si="2"/>
        <v>Введите ФИО</v>
      </c>
    </row>
    <row r="194" spans="1:11" x14ac:dyDescent="0.25">
      <c r="A194" s="122">
        <f>ROW()-ROW(МАТР_ОтъездIПриезд[[#Headers],[ФИО]])</f>
        <v>193</v>
      </c>
      <c r="B194" s="123"/>
      <c r="C194" s="124" t="str">
        <f>IFERROR(VLOOKUP(B194, СПР_ФИО[[ФИО]:[№ пропуска]], 2, 0),"")</f>
        <v/>
      </c>
      <c r="D194" s="124" t="str">
        <f>IFERROR(VLOOKUP(B194, СПР_ФИО[[ФИО]:[№ пропуска]], 3, 0),"")</f>
        <v/>
      </c>
      <c r="E194" s="125"/>
      <c r="F194" s="126"/>
      <c r="G194" s="125"/>
      <c r="H194" s="126"/>
      <c r="I194" s="127"/>
      <c r="J194" s="128">
        <f>COUNTIF(МАТР_ОтъездIПриезд[ФИО],B194)</f>
        <v>0</v>
      </c>
      <c r="K194" s="129" t="str">
        <f t="shared" ref="K194:K211" si="3">IF(J194=1,"Верно",IF(J194=0,"Введите ФИО","Дублирование"))</f>
        <v>Введите ФИО</v>
      </c>
    </row>
    <row r="195" spans="1:11" x14ac:dyDescent="0.25">
      <c r="A195" s="122">
        <f>ROW()-ROW(МАТР_ОтъездIПриезд[[#Headers],[ФИО]])</f>
        <v>194</v>
      </c>
      <c r="B195" s="123"/>
      <c r="C195" s="124" t="str">
        <f>IFERROR(VLOOKUP(B195, СПР_ФИО[[ФИО]:[№ пропуска]], 2, 0),"")</f>
        <v/>
      </c>
      <c r="D195" s="124" t="str">
        <f>IFERROR(VLOOKUP(B195, СПР_ФИО[[ФИО]:[№ пропуска]], 3, 0),"")</f>
        <v/>
      </c>
      <c r="E195" s="125"/>
      <c r="F195" s="126"/>
      <c r="G195" s="125"/>
      <c r="H195" s="126"/>
      <c r="I195" s="127"/>
      <c r="J195" s="128">
        <f>COUNTIF(МАТР_ОтъездIПриезд[ФИО],B195)</f>
        <v>0</v>
      </c>
      <c r="K195" s="129" t="str">
        <f t="shared" si="3"/>
        <v>Введите ФИО</v>
      </c>
    </row>
    <row r="196" spans="1:11" x14ac:dyDescent="0.25">
      <c r="A196" s="122">
        <f>ROW()-ROW(МАТР_ОтъездIПриезд[[#Headers],[ФИО]])</f>
        <v>195</v>
      </c>
      <c r="B196" s="123"/>
      <c r="C196" s="124" t="str">
        <f>IFERROR(VLOOKUP(B196, СПР_ФИО[[ФИО]:[№ пропуска]], 2, 0),"")</f>
        <v/>
      </c>
      <c r="D196" s="124" t="str">
        <f>IFERROR(VLOOKUP(B196, СПР_ФИО[[ФИО]:[№ пропуска]], 3, 0),"")</f>
        <v/>
      </c>
      <c r="E196" s="125"/>
      <c r="F196" s="126"/>
      <c r="G196" s="125"/>
      <c r="H196" s="126"/>
      <c r="I196" s="127"/>
      <c r="J196" s="128">
        <f>COUNTIF(МАТР_ОтъездIПриезд[ФИО],B196)</f>
        <v>0</v>
      </c>
      <c r="K196" s="129" t="str">
        <f t="shared" si="3"/>
        <v>Введите ФИО</v>
      </c>
    </row>
    <row r="197" spans="1:11" x14ac:dyDescent="0.25">
      <c r="A197" s="122">
        <f>ROW()-ROW(МАТР_ОтъездIПриезд[[#Headers],[ФИО]])</f>
        <v>196</v>
      </c>
      <c r="B197" s="123"/>
      <c r="C197" s="124" t="str">
        <f>IFERROR(VLOOKUP(B197, СПР_ФИО[[ФИО]:[№ пропуска]], 2, 0),"")</f>
        <v/>
      </c>
      <c r="D197" s="124" t="str">
        <f>IFERROR(VLOOKUP(B197, СПР_ФИО[[ФИО]:[№ пропуска]], 3, 0),"")</f>
        <v/>
      </c>
      <c r="E197" s="125"/>
      <c r="F197" s="126"/>
      <c r="G197" s="125"/>
      <c r="H197" s="126"/>
      <c r="I197" s="127"/>
      <c r="J197" s="128">
        <f>COUNTIF(МАТР_ОтъездIПриезд[ФИО],B197)</f>
        <v>0</v>
      </c>
      <c r="K197" s="129" t="str">
        <f t="shared" si="3"/>
        <v>Введите ФИО</v>
      </c>
    </row>
    <row r="198" spans="1:11" x14ac:dyDescent="0.25">
      <c r="A198" s="122">
        <f>ROW()-ROW(МАТР_ОтъездIПриезд[[#Headers],[ФИО]])</f>
        <v>197</v>
      </c>
      <c r="B198" s="123"/>
      <c r="C198" s="124" t="str">
        <f>IFERROR(VLOOKUP(B198, СПР_ФИО[[ФИО]:[№ пропуска]], 2, 0),"")</f>
        <v/>
      </c>
      <c r="D198" s="124" t="str">
        <f>IFERROR(VLOOKUP(B198, СПР_ФИО[[ФИО]:[№ пропуска]], 3, 0),"")</f>
        <v/>
      </c>
      <c r="E198" s="125"/>
      <c r="F198" s="126"/>
      <c r="G198" s="125"/>
      <c r="H198" s="126"/>
      <c r="I198" s="127"/>
      <c r="J198" s="128">
        <f>COUNTIF(МАТР_ОтъездIПриезд[ФИО],B198)</f>
        <v>0</v>
      </c>
      <c r="K198" s="129" t="str">
        <f t="shared" si="3"/>
        <v>Введите ФИО</v>
      </c>
    </row>
    <row r="199" spans="1:11" x14ac:dyDescent="0.25">
      <c r="A199" s="122">
        <f>ROW()-ROW(МАТР_ОтъездIПриезд[[#Headers],[ФИО]])</f>
        <v>198</v>
      </c>
      <c r="B199" s="123"/>
      <c r="C199" s="124" t="str">
        <f>IFERROR(VLOOKUP(B199, СПР_ФИО[[ФИО]:[№ пропуска]], 2, 0),"")</f>
        <v/>
      </c>
      <c r="D199" s="124" t="str">
        <f>IFERROR(VLOOKUP(B199, СПР_ФИО[[ФИО]:[№ пропуска]], 3, 0),"")</f>
        <v/>
      </c>
      <c r="E199" s="125"/>
      <c r="F199" s="126"/>
      <c r="G199" s="125"/>
      <c r="H199" s="126"/>
      <c r="I199" s="127"/>
      <c r="J199" s="128">
        <f>COUNTIF(МАТР_ОтъездIПриезд[ФИО],B199)</f>
        <v>0</v>
      </c>
      <c r="K199" s="129" t="str">
        <f t="shared" si="3"/>
        <v>Введите ФИО</v>
      </c>
    </row>
    <row r="200" spans="1:11" x14ac:dyDescent="0.25">
      <c r="A200" s="122">
        <f>ROW()-ROW(МАТР_ОтъездIПриезд[[#Headers],[ФИО]])</f>
        <v>199</v>
      </c>
      <c r="B200" s="123"/>
      <c r="C200" s="124" t="str">
        <f>IFERROR(VLOOKUP(B200, СПР_ФИО[[ФИО]:[№ пропуска]], 2, 0),"")</f>
        <v/>
      </c>
      <c r="D200" s="124" t="str">
        <f>IFERROR(VLOOKUP(B200, СПР_ФИО[[ФИО]:[№ пропуска]], 3, 0),"")</f>
        <v/>
      </c>
      <c r="E200" s="125"/>
      <c r="F200" s="126"/>
      <c r="G200" s="125"/>
      <c r="H200" s="126"/>
      <c r="I200" s="127"/>
      <c r="J200" s="128">
        <f>COUNTIF(МАТР_ОтъездIПриезд[ФИО],B200)</f>
        <v>0</v>
      </c>
      <c r="K200" s="129" t="str">
        <f t="shared" si="3"/>
        <v>Введите ФИО</v>
      </c>
    </row>
    <row r="201" spans="1:11" x14ac:dyDescent="0.25">
      <c r="A201" s="122">
        <f>ROW()-ROW(МАТР_ОтъездIПриезд[[#Headers],[ФИО]])</f>
        <v>200</v>
      </c>
      <c r="B201" s="123"/>
      <c r="C201" s="124" t="str">
        <f>IFERROR(VLOOKUP(B201, СПР_ФИО[[ФИО]:[№ пропуска]], 2, 0),"")</f>
        <v/>
      </c>
      <c r="D201" s="124" t="str">
        <f>IFERROR(VLOOKUP(B201, СПР_ФИО[[ФИО]:[№ пропуска]], 3, 0),"")</f>
        <v/>
      </c>
      <c r="E201" s="125"/>
      <c r="F201" s="126"/>
      <c r="G201" s="125"/>
      <c r="H201" s="126"/>
      <c r="I201" s="127"/>
      <c r="J201" s="128">
        <f>COUNTIF(МАТР_ОтъездIПриезд[ФИО],B201)</f>
        <v>0</v>
      </c>
      <c r="K201" s="129" t="str">
        <f t="shared" si="3"/>
        <v>Введите ФИО</v>
      </c>
    </row>
    <row r="202" spans="1:11" x14ac:dyDescent="0.25">
      <c r="A202" s="122">
        <f>ROW()-ROW(МАТР_ОтъездIПриезд[[#Headers],[ФИО]])</f>
        <v>201</v>
      </c>
      <c r="B202" s="123"/>
      <c r="C202" s="124" t="str">
        <f>IFERROR(VLOOKUP(B202, СПР_ФИО[[ФИО]:[№ пропуска]], 2, 0),"")</f>
        <v/>
      </c>
      <c r="D202" s="124" t="str">
        <f>IFERROR(VLOOKUP(B202, СПР_ФИО[[ФИО]:[№ пропуска]], 3, 0),"")</f>
        <v/>
      </c>
      <c r="E202" s="125"/>
      <c r="F202" s="126"/>
      <c r="G202" s="125"/>
      <c r="H202" s="126"/>
      <c r="I202" s="127"/>
      <c r="J202" s="128">
        <f>COUNTIF(МАТР_ОтъездIПриезд[ФИО],B202)</f>
        <v>0</v>
      </c>
      <c r="K202" s="129" t="str">
        <f t="shared" si="3"/>
        <v>Введите ФИО</v>
      </c>
    </row>
    <row r="203" spans="1:11" x14ac:dyDescent="0.25">
      <c r="A203" s="122">
        <f>ROW()-ROW(МАТР_ОтъездIПриезд[[#Headers],[ФИО]])</f>
        <v>202</v>
      </c>
      <c r="B203" s="123"/>
      <c r="C203" s="124" t="str">
        <f>IFERROR(VLOOKUP(B203, СПР_ФИО[[ФИО]:[№ пропуска]], 2, 0),"")</f>
        <v/>
      </c>
      <c r="D203" s="124" t="str">
        <f>IFERROR(VLOOKUP(B203, СПР_ФИО[[ФИО]:[№ пропуска]], 3, 0),"")</f>
        <v/>
      </c>
      <c r="E203" s="125"/>
      <c r="F203" s="126"/>
      <c r="G203" s="125"/>
      <c r="H203" s="126"/>
      <c r="I203" s="127"/>
      <c r="J203" s="128">
        <f>COUNTIF(МАТР_ОтъездIПриезд[ФИО],B203)</f>
        <v>0</v>
      </c>
      <c r="K203" s="129" t="str">
        <f t="shared" si="3"/>
        <v>Введите ФИО</v>
      </c>
    </row>
    <row r="204" spans="1:11" x14ac:dyDescent="0.25">
      <c r="A204" s="122">
        <f>ROW()-ROW(МАТР_ОтъездIПриезд[[#Headers],[ФИО]])</f>
        <v>203</v>
      </c>
      <c r="B204" s="123"/>
      <c r="C204" s="124" t="str">
        <f>IFERROR(VLOOKUP(B204, СПР_ФИО[[ФИО]:[№ пропуска]], 2, 0),"")</f>
        <v/>
      </c>
      <c r="D204" s="124" t="str">
        <f>IFERROR(VLOOKUP(B204, СПР_ФИО[[ФИО]:[№ пропуска]], 3, 0),"")</f>
        <v/>
      </c>
      <c r="E204" s="125"/>
      <c r="F204" s="126"/>
      <c r="G204" s="125"/>
      <c r="H204" s="126"/>
      <c r="I204" s="127"/>
      <c r="J204" s="128">
        <f>COUNTIF(МАТР_ОтъездIПриезд[ФИО],B204)</f>
        <v>0</v>
      </c>
      <c r="K204" s="129" t="str">
        <f t="shared" si="3"/>
        <v>Введите ФИО</v>
      </c>
    </row>
    <row r="205" spans="1:11" x14ac:dyDescent="0.25">
      <c r="A205" s="122">
        <f>ROW()-ROW(МАТР_ОтъездIПриезд[[#Headers],[ФИО]])</f>
        <v>204</v>
      </c>
      <c r="B205" s="123"/>
      <c r="C205" s="124" t="str">
        <f>IFERROR(VLOOKUP(B205, СПР_ФИО[[ФИО]:[№ пропуска]], 2, 0),"")</f>
        <v/>
      </c>
      <c r="D205" s="124" t="str">
        <f>IFERROR(VLOOKUP(B205, СПР_ФИО[[ФИО]:[№ пропуска]], 3, 0),"")</f>
        <v/>
      </c>
      <c r="E205" s="125"/>
      <c r="F205" s="126"/>
      <c r="G205" s="125"/>
      <c r="H205" s="126"/>
      <c r="I205" s="127"/>
      <c r="J205" s="128">
        <f>COUNTIF(МАТР_ОтъездIПриезд[ФИО],B205)</f>
        <v>0</v>
      </c>
      <c r="K205" s="129" t="str">
        <f t="shared" si="3"/>
        <v>Введите ФИО</v>
      </c>
    </row>
    <row r="206" spans="1:11" x14ac:dyDescent="0.25">
      <c r="A206" s="122">
        <f>ROW()-ROW(МАТР_ОтъездIПриезд[[#Headers],[ФИО]])</f>
        <v>205</v>
      </c>
      <c r="B206" s="123"/>
      <c r="C206" s="124" t="str">
        <f>IFERROR(VLOOKUP(B206, СПР_ФИО[[ФИО]:[№ пропуска]], 2, 0),"")</f>
        <v/>
      </c>
      <c r="D206" s="124" t="str">
        <f>IFERROR(VLOOKUP(B206, СПР_ФИО[[ФИО]:[№ пропуска]], 3, 0),"")</f>
        <v/>
      </c>
      <c r="E206" s="125"/>
      <c r="F206" s="126"/>
      <c r="G206" s="125"/>
      <c r="H206" s="126"/>
      <c r="I206" s="127"/>
      <c r="J206" s="128">
        <f>COUNTIF(МАТР_ОтъездIПриезд[ФИО],B206)</f>
        <v>0</v>
      </c>
      <c r="K206" s="129" t="str">
        <f t="shared" si="3"/>
        <v>Введите ФИО</v>
      </c>
    </row>
    <row r="207" spans="1:11" x14ac:dyDescent="0.25">
      <c r="A207" s="122">
        <f>ROW()-ROW(МАТР_ОтъездIПриезд[[#Headers],[ФИО]])</f>
        <v>206</v>
      </c>
      <c r="B207" s="123"/>
      <c r="C207" s="124" t="str">
        <f>IFERROR(VLOOKUP(B207, СПР_ФИО[[ФИО]:[№ пропуска]], 2, 0),"")</f>
        <v/>
      </c>
      <c r="D207" s="124" t="str">
        <f>IFERROR(VLOOKUP(B207, СПР_ФИО[[ФИО]:[№ пропуска]], 3, 0),"")</f>
        <v/>
      </c>
      <c r="E207" s="125"/>
      <c r="F207" s="126"/>
      <c r="G207" s="125"/>
      <c r="H207" s="126"/>
      <c r="I207" s="127"/>
      <c r="J207" s="128">
        <f>COUNTIF(МАТР_ОтъездIПриезд[ФИО],B207)</f>
        <v>0</v>
      </c>
      <c r="K207" s="129" t="str">
        <f t="shared" si="3"/>
        <v>Введите ФИО</v>
      </c>
    </row>
    <row r="208" spans="1:11" x14ac:dyDescent="0.25">
      <c r="A208" s="122">
        <f>ROW()-ROW(МАТР_ОтъездIПриезд[[#Headers],[ФИО]])</f>
        <v>207</v>
      </c>
      <c r="B208" s="123"/>
      <c r="C208" s="124" t="str">
        <f>IFERROR(VLOOKUP(B208, СПР_ФИО[[ФИО]:[№ пропуска]], 2, 0),"")</f>
        <v/>
      </c>
      <c r="D208" s="124" t="str">
        <f>IFERROR(VLOOKUP(B208, СПР_ФИО[[ФИО]:[№ пропуска]], 3, 0),"")</f>
        <v/>
      </c>
      <c r="E208" s="125"/>
      <c r="F208" s="126"/>
      <c r="G208" s="125"/>
      <c r="H208" s="126"/>
      <c r="I208" s="127"/>
      <c r="J208" s="128">
        <f>COUNTIF(МАТР_ОтъездIПриезд[ФИО],B208)</f>
        <v>0</v>
      </c>
      <c r="K208" s="129" t="str">
        <f t="shared" si="3"/>
        <v>Введите ФИО</v>
      </c>
    </row>
    <row r="209" spans="1:11" x14ac:dyDescent="0.25">
      <c r="A209" s="122">
        <f>ROW()-ROW(МАТР_ОтъездIПриезд[[#Headers],[ФИО]])</f>
        <v>208</v>
      </c>
      <c r="B209" s="123"/>
      <c r="C209" s="124" t="str">
        <f>IFERROR(VLOOKUP(B209, СПР_ФИО[[ФИО]:[№ пропуска]], 2, 0),"")</f>
        <v/>
      </c>
      <c r="D209" s="124" t="str">
        <f>IFERROR(VLOOKUP(B209, СПР_ФИО[[ФИО]:[№ пропуска]], 3, 0),"")</f>
        <v/>
      </c>
      <c r="E209" s="125"/>
      <c r="F209" s="126"/>
      <c r="G209" s="125"/>
      <c r="H209" s="126"/>
      <c r="I209" s="127"/>
      <c r="J209" s="128">
        <f>COUNTIF(МАТР_ОтъездIПриезд[ФИО],B209)</f>
        <v>0</v>
      </c>
      <c r="K209" s="129" t="str">
        <f t="shared" si="3"/>
        <v>Введите ФИО</v>
      </c>
    </row>
    <row r="210" spans="1:11" x14ac:dyDescent="0.25">
      <c r="A210" s="122">
        <f>ROW()-ROW(МАТР_ОтъездIПриезд[[#Headers],[ФИО]])</f>
        <v>209</v>
      </c>
      <c r="B210" s="123"/>
      <c r="C210" s="124" t="str">
        <f>IFERROR(VLOOKUP(B210, СПР_ФИО[[ФИО]:[№ пропуска]], 2, 0),"")</f>
        <v/>
      </c>
      <c r="D210" s="124" t="str">
        <f>IFERROR(VLOOKUP(B210, СПР_ФИО[[ФИО]:[№ пропуска]], 3, 0),"")</f>
        <v/>
      </c>
      <c r="E210" s="125"/>
      <c r="F210" s="126"/>
      <c r="G210" s="125"/>
      <c r="H210" s="126"/>
      <c r="I210" s="127"/>
      <c r="J210" s="128">
        <f>COUNTIF(МАТР_ОтъездIПриезд[ФИО],B210)</f>
        <v>0</v>
      </c>
      <c r="K210" s="129" t="str">
        <f t="shared" si="3"/>
        <v>Введите ФИО</v>
      </c>
    </row>
    <row r="211" spans="1:11" x14ac:dyDescent="0.25">
      <c r="A211" s="131">
        <f>ROW()-ROW(МАТР_ОтъездIПриезд[[#Headers],[ФИО]])</f>
        <v>210</v>
      </c>
      <c r="B211" s="132"/>
      <c r="C211" s="124" t="str">
        <f>IFERROR(VLOOKUP(B211, СПР_ФИО[[ФИО]:[№ пропуска]], 2, 0),"")</f>
        <v/>
      </c>
      <c r="D211" s="124" t="str">
        <f>IFERROR(VLOOKUP(B211, СПР_ФИО[[ФИО]:[№ пропуска]], 3, 0),"")</f>
        <v/>
      </c>
      <c r="E211" s="125"/>
      <c r="F211" s="126"/>
      <c r="G211" s="125"/>
      <c r="H211" s="126"/>
      <c r="I211" s="127"/>
      <c r="J211" s="128">
        <f>COUNTIF(МАТР_ОтъездIПриезд[ФИО],B211)</f>
        <v>0</v>
      </c>
      <c r="K211" s="129" t="str">
        <f t="shared" si="3"/>
        <v>Введите ФИО</v>
      </c>
    </row>
    <row r="212" spans="1:11" x14ac:dyDescent="0.25">
      <c r="A212" s="128">
        <f>ROW()-ROW(МАТР_ОтъездIПриезд[[#Headers],[ФИО]])</f>
        <v>211</v>
      </c>
      <c r="B212" s="133"/>
      <c r="C212" s="124" t="str">
        <f>IFERROR(VLOOKUP(B212, СПР_ФИО[[ФИО]:[№ пропуска]], 2, 0),"")</f>
        <v/>
      </c>
      <c r="D212" s="124" t="str">
        <f>IFERROR(VLOOKUP(B212, СПР_ФИО[[ФИО]:[№ пропуска]], 3, 0),"")</f>
        <v/>
      </c>
      <c r="E212" s="134"/>
      <c r="F212" s="126"/>
      <c r="G212" s="125"/>
      <c r="H212" s="126"/>
      <c r="I212" s="127"/>
      <c r="J212" s="128">
        <f>COUNTIF(МАТР_ОтъездIПриезд[ФИО],B212)</f>
        <v>0</v>
      </c>
      <c r="K212" s="135" t="str">
        <f t="shared" ref="K212:K275" si="4">IF(J212=1,"Верно",IF(J212=0,"Введите ФИО","Дублирование"))</f>
        <v>Введите ФИО</v>
      </c>
    </row>
    <row r="213" spans="1:11" x14ac:dyDescent="0.25">
      <c r="A213" s="128">
        <f>ROW()-ROW(МАТР_ОтъездIПриезд[[#Headers],[ФИО]])</f>
        <v>212</v>
      </c>
      <c r="B213" s="133"/>
      <c r="C213" s="124" t="str">
        <f>IFERROR(VLOOKUP(B213, СПР_ФИО[[ФИО]:[№ пропуска]], 2, 0),"")</f>
        <v/>
      </c>
      <c r="D213" s="124" t="str">
        <f>IFERROR(VLOOKUP(B213, СПР_ФИО[[ФИО]:[№ пропуска]], 3, 0),"")</f>
        <v/>
      </c>
      <c r="E213" s="134"/>
      <c r="F213" s="126"/>
      <c r="G213" s="125"/>
      <c r="H213" s="126"/>
      <c r="I213" s="127"/>
      <c r="J213" s="128">
        <f>COUNTIF(МАТР_ОтъездIПриезд[ФИО],B213)</f>
        <v>0</v>
      </c>
      <c r="K213" s="135" t="str">
        <f t="shared" si="4"/>
        <v>Введите ФИО</v>
      </c>
    </row>
    <row r="214" spans="1:11" x14ac:dyDescent="0.25">
      <c r="A214" s="128">
        <f>ROW()-ROW(МАТР_ОтъездIПриезд[[#Headers],[ФИО]])</f>
        <v>213</v>
      </c>
      <c r="B214" s="133"/>
      <c r="C214" s="124" t="str">
        <f>IFERROR(VLOOKUP(B214, СПР_ФИО[[ФИО]:[№ пропуска]], 2, 0),"")</f>
        <v/>
      </c>
      <c r="D214" s="124" t="str">
        <f>IFERROR(VLOOKUP(B214, СПР_ФИО[[ФИО]:[№ пропуска]], 3, 0),"")</f>
        <v/>
      </c>
      <c r="E214" s="134"/>
      <c r="F214" s="126"/>
      <c r="G214" s="125"/>
      <c r="H214" s="126"/>
      <c r="I214" s="127"/>
      <c r="J214" s="128">
        <f>COUNTIF(МАТР_ОтъездIПриезд[ФИО],B214)</f>
        <v>0</v>
      </c>
      <c r="K214" s="135" t="str">
        <f t="shared" si="4"/>
        <v>Введите ФИО</v>
      </c>
    </row>
    <row r="215" spans="1:11" x14ac:dyDescent="0.25">
      <c r="A215" s="128">
        <f>ROW()-ROW(МАТР_ОтъездIПриезд[[#Headers],[ФИО]])</f>
        <v>214</v>
      </c>
      <c r="B215" s="133"/>
      <c r="C215" s="124" t="str">
        <f>IFERROR(VLOOKUP(B215, СПР_ФИО[[ФИО]:[№ пропуска]], 2, 0),"")</f>
        <v/>
      </c>
      <c r="D215" s="124" t="str">
        <f>IFERROR(VLOOKUP(B215, СПР_ФИО[[ФИО]:[№ пропуска]], 3, 0),"")</f>
        <v/>
      </c>
      <c r="E215" s="134"/>
      <c r="F215" s="126"/>
      <c r="G215" s="125"/>
      <c r="H215" s="126"/>
      <c r="I215" s="127"/>
      <c r="J215" s="128">
        <f>COUNTIF(МАТР_ОтъездIПриезд[ФИО],B215)</f>
        <v>0</v>
      </c>
      <c r="K215" s="135" t="str">
        <f t="shared" si="4"/>
        <v>Введите ФИО</v>
      </c>
    </row>
    <row r="216" spans="1:11" x14ac:dyDescent="0.25">
      <c r="A216" s="128">
        <f>ROW()-ROW(МАТР_ОтъездIПриезд[[#Headers],[ФИО]])</f>
        <v>215</v>
      </c>
      <c r="B216" s="133"/>
      <c r="C216" s="124" t="str">
        <f>IFERROR(VLOOKUP(B216, СПР_ФИО[[ФИО]:[№ пропуска]], 2, 0),"")</f>
        <v/>
      </c>
      <c r="D216" s="124" t="str">
        <f>IFERROR(VLOOKUP(B216, СПР_ФИО[[ФИО]:[№ пропуска]], 3, 0),"")</f>
        <v/>
      </c>
      <c r="E216" s="134"/>
      <c r="F216" s="126"/>
      <c r="G216" s="125"/>
      <c r="H216" s="126"/>
      <c r="I216" s="127"/>
      <c r="J216" s="128">
        <f>COUNTIF(МАТР_ОтъездIПриезд[ФИО],B216)</f>
        <v>0</v>
      </c>
      <c r="K216" s="135" t="str">
        <f t="shared" si="4"/>
        <v>Введите ФИО</v>
      </c>
    </row>
    <row r="217" spans="1:11" x14ac:dyDescent="0.25">
      <c r="A217" s="128">
        <f>ROW()-ROW(МАТР_ОтъездIПриезд[[#Headers],[ФИО]])</f>
        <v>216</v>
      </c>
      <c r="B217" s="133"/>
      <c r="C217" s="124" t="str">
        <f>IFERROR(VLOOKUP(B217, СПР_ФИО[[ФИО]:[№ пропуска]], 2, 0),"")</f>
        <v/>
      </c>
      <c r="D217" s="124" t="str">
        <f>IFERROR(VLOOKUP(B217, СПР_ФИО[[ФИО]:[№ пропуска]], 3, 0),"")</f>
        <v/>
      </c>
      <c r="E217" s="134"/>
      <c r="F217" s="126"/>
      <c r="G217" s="125"/>
      <c r="H217" s="126"/>
      <c r="I217" s="127"/>
      <c r="J217" s="128">
        <f>COUNTIF(МАТР_ОтъездIПриезд[ФИО],B217)</f>
        <v>0</v>
      </c>
      <c r="K217" s="135" t="str">
        <f t="shared" si="4"/>
        <v>Введите ФИО</v>
      </c>
    </row>
    <row r="218" spans="1:11" x14ac:dyDescent="0.25">
      <c r="A218" s="128">
        <f>ROW()-ROW(МАТР_ОтъездIПриезд[[#Headers],[ФИО]])</f>
        <v>217</v>
      </c>
      <c r="B218" s="133"/>
      <c r="C218" s="124" t="str">
        <f>IFERROR(VLOOKUP(B218, СПР_ФИО[[ФИО]:[№ пропуска]], 2, 0),"")</f>
        <v/>
      </c>
      <c r="D218" s="124" t="str">
        <f>IFERROR(VLOOKUP(B218, СПР_ФИО[[ФИО]:[№ пропуска]], 3, 0),"")</f>
        <v/>
      </c>
      <c r="E218" s="134"/>
      <c r="F218" s="126"/>
      <c r="G218" s="125"/>
      <c r="H218" s="126"/>
      <c r="I218" s="127"/>
      <c r="J218" s="128">
        <f>COUNTIF(МАТР_ОтъездIПриезд[ФИО],B218)</f>
        <v>0</v>
      </c>
      <c r="K218" s="135" t="str">
        <f t="shared" si="4"/>
        <v>Введите ФИО</v>
      </c>
    </row>
    <row r="219" spans="1:11" x14ac:dyDescent="0.25">
      <c r="A219" s="128">
        <f>ROW()-ROW(МАТР_ОтъездIПриезд[[#Headers],[ФИО]])</f>
        <v>218</v>
      </c>
      <c r="B219" s="133"/>
      <c r="C219" s="124" t="str">
        <f>IFERROR(VLOOKUP(B219, СПР_ФИО[[ФИО]:[№ пропуска]], 2, 0),"")</f>
        <v/>
      </c>
      <c r="D219" s="124" t="str">
        <f>IFERROR(VLOOKUP(B219, СПР_ФИО[[ФИО]:[№ пропуска]], 3, 0),"")</f>
        <v/>
      </c>
      <c r="E219" s="134"/>
      <c r="F219" s="126"/>
      <c r="G219" s="125"/>
      <c r="H219" s="126"/>
      <c r="I219" s="127"/>
      <c r="J219" s="128">
        <f>COUNTIF(МАТР_ОтъездIПриезд[ФИО],B219)</f>
        <v>0</v>
      </c>
      <c r="K219" s="135" t="str">
        <f t="shared" si="4"/>
        <v>Введите ФИО</v>
      </c>
    </row>
    <row r="220" spans="1:11" x14ac:dyDescent="0.25">
      <c r="A220" s="128">
        <f>ROW()-ROW(МАТР_ОтъездIПриезд[[#Headers],[ФИО]])</f>
        <v>219</v>
      </c>
      <c r="B220" s="133"/>
      <c r="C220" s="124" t="str">
        <f>IFERROR(VLOOKUP(B220, СПР_ФИО[[ФИО]:[№ пропуска]], 2, 0),"")</f>
        <v/>
      </c>
      <c r="D220" s="124" t="str">
        <f>IFERROR(VLOOKUP(B220, СПР_ФИО[[ФИО]:[№ пропуска]], 3, 0),"")</f>
        <v/>
      </c>
      <c r="E220" s="134"/>
      <c r="F220" s="126"/>
      <c r="G220" s="125"/>
      <c r="H220" s="126"/>
      <c r="I220" s="127"/>
      <c r="J220" s="128">
        <f>COUNTIF(МАТР_ОтъездIПриезд[ФИО],B220)</f>
        <v>0</v>
      </c>
      <c r="K220" s="135" t="str">
        <f t="shared" si="4"/>
        <v>Введите ФИО</v>
      </c>
    </row>
    <row r="221" spans="1:11" x14ac:dyDescent="0.25">
      <c r="A221" s="128">
        <f>ROW()-ROW(МАТР_ОтъездIПриезд[[#Headers],[ФИО]])</f>
        <v>220</v>
      </c>
      <c r="B221" s="133"/>
      <c r="C221" s="124" t="str">
        <f>IFERROR(VLOOKUP(B221, СПР_ФИО[[ФИО]:[№ пропуска]], 2, 0),"")</f>
        <v/>
      </c>
      <c r="D221" s="124" t="str">
        <f>IFERROR(VLOOKUP(B221, СПР_ФИО[[ФИО]:[№ пропуска]], 3, 0),"")</f>
        <v/>
      </c>
      <c r="E221" s="134"/>
      <c r="F221" s="126"/>
      <c r="G221" s="125"/>
      <c r="H221" s="126"/>
      <c r="I221" s="127"/>
      <c r="J221" s="128">
        <f>COUNTIF(МАТР_ОтъездIПриезд[ФИО],B221)</f>
        <v>0</v>
      </c>
      <c r="K221" s="135" t="str">
        <f t="shared" si="4"/>
        <v>Введите ФИО</v>
      </c>
    </row>
    <row r="222" spans="1:11" x14ac:dyDescent="0.25">
      <c r="A222" s="128">
        <f>ROW()-ROW(МАТР_ОтъездIПриезд[[#Headers],[ФИО]])</f>
        <v>221</v>
      </c>
      <c r="B222" s="133"/>
      <c r="C222" s="124" t="str">
        <f>IFERROR(VLOOKUP(B222, СПР_ФИО[[ФИО]:[№ пропуска]], 2, 0),"")</f>
        <v/>
      </c>
      <c r="D222" s="124" t="str">
        <f>IFERROR(VLOOKUP(B222, СПР_ФИО[[ФИО]:[№ пропуска]], 3, 0),"")</f>
        <v/>
      </c>
      <c r="E222" s="134"/>
      <c r="F222" s="126"/>
      <c r="G222" s="125"/>
      <c r="H222" s="126"/>
      <c r="I222" s="127"/>
      <c r="J222" s="128">
        <f>COUNTIF(МАТР_ОтъездIПриезд[ФИО],B222)</f>
        <v>0</v>
      </c>
      <c r="K222" s="135" t="str">
        <f t="shared" si="4"/>
        <v>Введите ФИО</v>
      </c>
    </row>
    <row r="223" spans="1:11" x14ac:dyDescent="0.25">
      <c r="A223" s="128">
        <f>ROW()-ROW(МАТР_ОтъездIПриезд[[#Headers],[ФИО]])</f>
        <v>222</v>
      </c>
      <c r="B223" s="133"/>
      <c r="C223" s="124" t="str">
        <f>IFERROR(VLOOKUP(B223, СПР_ФИО[[ФИО]:[№ пропуска]], 2, 0),"")</f>
        <v/>
      </c>
      <c r="D223" s="124" t="str">
        <f>IFERROR(VLOOKUP(B223, СПР_ФИО[[ФИО]:[№ пропуска]], 3, 0),"")</f>
        <v/>
      </c>
      <c r="E223" s="134"/>
      <c r="F223" s="126"/>
      <c r="G223" s="125"/>
      <c r="H223" s="126"/>
      <c r="I223" s="127"/>
      <c r="J223" s="128">
        <f>COUNTIF(МАТР_ОтъездIПриезд[ФИО],B223)</f>
        <v>0</v>
      </c>
      <c r="K223" s="135" t="str">
        <f t="shared" si="4"/>
        <v>Введите ФИО</v>
      </c>
    </row>
    <row r="224" spans="1:11" x14ac:dyDescent="0.25">
      <c r="A224" s="128">
        <f>ROW()-ROW(МАТР_ОтъездIПриезд[[#Headers],[ФИО]])</f>
        <v>223</v>
      </c>
      <c r="B224" s="133"/>
      <c r="C224" s="124" t="str">
        <f>IFERROR(VLOOKUP(B224, СПР_ФИО[[ФИО]:[№ пропуска]], 2, 0),"")</f>
        <v/>
      </c>
      <c r="D224" s="124" t="str">
        <f>IFERROR(VLOOKUP(B224, СПР_ФИО[[ФИО]:[№ пропуска]], 3, 0),"")</f>
        <v/>
      </c>
      <c r="E224" s="134"/>
      <c r="F224" s="126"/>
      <c r="G224" s="125"/>
      <c r="H224" s="126"/>
      <c r="I224" s="127"/>
      <c r="J224" s="128">
        <f>COUNTIF(МАТР_ОтъездIПриезд[ФИО],B224)</f>
        <v>0</v>
      </c>
      <c r="K224" s="135" t="str">
        <f t="shared" si="4"/>
        <v>Введите ФИО</v>
      </c>
    </row>
    <row r="225" spans="1:11" x14ac:dyDescent="0.25">
      <c r="A225" s="128">
        <f>ROW()-ROW(МАТР_ОтъездIПриезд[[#Headers],[ФИО]])</f>
        <v>224</v>
      </c>
      <c r="B225" s="133"/>
      <c r="C225" s="124" t="str">
        <f>IFERROR(VLOOKUP(B225, СПР_ФИО[[ФИО]:[№ пропуска]], 2, 0),"")</f>
        <v/>
      </c>
      <c r="D225" s="124" t="str">
        <f>IFERROR(VLOOKUP(B225, СПР_ФИО[[ФИО]:[№ пропуска]], 3, 0),"")</f>
        <v/>
      </c>
      <c r="E225" s="134"/>
      <c r="F225" s="126"/>
      <c r="G225" s="125"/>
      <c r="H225" s="126"/>
      <c r="I225" s="127"/>
      <c r="J225" s="128">
        <f>COUNTIF(МАТР_ОтъездIПриезд[ФИО],B225)</f>
        <v>0</v>
      </c>
      <c r="K225" s="135" t="str">
        <f t="shared" si="4"/>
        <v>Введите ФИО</v>
      </c>
    </row>
    <row r="226" spans="1:11" x14ac:dyDescent="0.25">
      <c r="A226" s="128">
        <f>ROW()-ROW(МАТР_ОтъездIПриезд[[#Headers],[ФИО]])</f>
        <v>225</v>
      </c>
      <c r="B226" s="133"/>
      <c r="C226" s="124" t="str">
        <f>IFERROR(VLOOKUP(B226, СПР_ФИО[[ФИО]:[№ пропуска]], 2, 0),"")</f>
        <v/>
      </c>
      <c r="D226" s="124" t="str">
        <f>IFERROR(VLOOKUP(B226, СПР_ФИО[[ФИО]:[№ пропуска]], 3, 0),"")</f>
        <v/>
      </c>
      <c r="E226" s="134"/>
      <c r="F226" s="126"/>
      <c r="G226" s="125"/>
      <c r="H226" s="126"/>
      <c r="I226" s="127"/>
      <c r="J226" s="128">
        <f>COUNTIF(МАТР_ОтъездIПриезд[ФИО],B226)</f>
        <v>0</v>
      </c>
      <c r="K226" s="135" t="str">
        <f t="shared" si="4"/>
        <v>Введите ФИО</v>
      </c>
    </row>
    <row r="227" spans="1:11" x14ac:dyDescent="0.25">
      <c r="A227" s="128">
        <f>ROW()-ROW(МАТР_ОтъездIПриезд[[#Headers],[ФИО]])</f>
        <v>226</v>
      </c>
      <c r="B227" s="133"/>
      <c r="C227" s="124" t="str">
        <f>IFERROR(VLOOKUP(B227, СПР_ФИО[[ФИО]:[№ пропуска]], 2, 0),"")</f>
        <v/>
      </c>
      <c r="D227" s="124" t="str">
        <f>IFERROR(VLOOKUP(B227, СПР_ФИО[[ФИО]:[№ пропуска]], 3, 0),"")</f>
        <v/>
      </c>
      <c r="E227" s="134"/>
      <c r="F227" s="126"/>
      <c r="G227" s="125"/>
      <c r="H227" s="126"/>
      <c r="I227" s="127"/>
      <c r="J227" s="128">
        <f>COUNTIF(МАТР_ОтъездIПриезд[ФИО],B227)</f>
        <v>0</v>
      </c>
      <c r="K227" s="135" t="str">
        <f t="shared" si="4"/>
        <v>Введите ФИО</v>
      </c>
    </row>
    <row r="228" spans="1:11" x14ac:dyDescent="0.25">
      <c r="A228" s="128">
        <f>ROW()-ROW(МАТР_ОтъездIПриезд[[#Headers],[ФИО]])</f>
        <v>227</v>
      </c>
      <c r="B228" s="133"/>
      <c r="C228" s="124" t="str">
        <f>IFERROR(VLOOKUP(B228, СПР_ФИО[[ФИО]:[№ пропуска]], 2, 0),"")</f>
        <v/>
      </c>
      <c r="D228" s="124" t="str">
        <f>IFERROR(VLOOKUP(B228, СПР_ФИО[[ФИО]:[№ пропуска]], 3, 0),"")</f>
        <v/>
      </c>
      <c r="E228" s="134"/>
      <c r="F228" s="126"/>
      <c r="G228" s="125"/>
      <c r="H228" s="126"/>
      <c r="I228" s="127"/>
      <c r="J228" s="128">
        <f>COUNTIF(МАТР_ОтъездIПриезд[ФИО],B228)</f>
        <v>0</v>
      </c>
      <c r="K228" s="135" t="str">
        <f t="shared" si="4"/>
        <v>Введите ФИО</v>
      </c>
    </row>
    <row r="229" spans="1:11" x14ac:dyDescent="0.25">
      <c r="A229" s="128">
        <f>ROW()-ROW(МАТР_ОтъездIПриезд[[#Headers],[ФИО]])</f>
        <v>228</v>
      </c>
      <c r="B229" s="133"/>
      <c r="C229" s="124" t="str">
        <f>IFERROR(VLOOKUP(B229, СПР_ФИО[[ФИО]:[№ пропуска]], 2, 0),"")</f>
        <v/>
      </c>
      <c r="D229" s="124" t="str">
        <f>IFERROR(VLOOKUP(B229, СПР_ФИО[[ФИО]:[№ пропуска]], 3, 0),"")</f>
        <v/>
      </c>
      <c r="E229" s="134"/>
      <c r="F229" s="126"/>
      <c r="G229" s="125"/>
      <c r="H229" s="126"/>
      <c r="I229" s="127"/>
      <c r="J229" s="128">
        <f>COUNTIF(МАТР_ОтъездIПриезд[ФИО],B229)</f>
        <v>0</v>
      </c>
      <c r="K229" s="135" t="str">
        <f t="shared" si="4"/>
        <v>Введите ФИО</v>
      </c>
    </row>
    <row r="230" spans="1:11" x14ac:dyDescent="0.25">
      <c r="A230" s="128">
        <f>ROW()-ROW(МАТР_ОтъездIПриезд[[#Headers],[ФИО]])</f>
        <v>229</v>
      </c>
      <c r="B230" s="133"/>
      <c r="C230" s="124" t="str">
        <f>IFERROR(VLOOKUP(B230, СПР_ФИО[[ФИО]:[№ пропуска]], 2, 0),"")</f>
        <v/>
      </c>
      <c r="D230" s="124" t="str">
        <f>IFERROR(VLOOKUP(B230, СПР_ФИО[[ФИО]:[№ пропуска]], 3, 0),"")</f>
        <v/>
      </c>
      <c r="E230" s="134"/>
      <c r="F230" s="126"/>
      <c r="G230" s="125"/>
      <c r="H230" s="126"/>
      <c r="I230" s="127"/>
      <c r="J230" s="128">
        <f>COUNTIF(МАТР_ОтъездIПриезд[ФИО],B230)</f>
        <v>0</v>
      </c>
      <c r="K230" s="135" t="str">
        <f t="shared" si="4"/>
        <v>Введите ФИО</v>
      </c>
    </row>
    <row r="231" spans="1:11" x14ac:dyDescent="0.25">
      <c r="A231" s="128">
        <f>ROW()-ROW(МАТР_ОтъездIПриезд[[#Headers],[ФИО]])</f>
        <v>230</v>
      </c>
      <c r="B231" s="133"/>
      <c r="C231" s="124" t="str">
        <f>IFERROR(VLOOKUP(B231, СПР_ФИО[[ФИО]:[№ пропуска]], 2, 0),"")</f>
        <v/>
      </c>
      <c r="D231" s="124" t="str">
        <f>IFERROR(VLOOKUP(B231, СПР_ФИО[[ФИО]:[№ пропуска]], 3, 0),"")</f>
        <v/>
      </c>
      <c r="E231" s="134"/>
      <c r="F231" s="126"/>
      <c r="G231" s="125"/>
      <c r="H231" s="126"/>
      <c r="I231" s="127"/>
      <c r="J231" s="128">
        <f>COUNTIF(МАТР_ОтъездIПриезд[ФИО],B231)</f>
        <v>0</v>
      </c>
      <c r="K231" s="135" t="str">
        <f t="shared" si="4"/>
        <v>Введите ФИО</v>
      </c>
    </row>
    <row r="232" spans="1:11" x14ac:dyDescent="0.25">
      <c r="A232" s="128">
        <f>ROW()-ROW(МАТР_ОтъездIПриезд[[#Headers],[ФИО]])</f>
        <v>231</v>
      </c>
      <c r="B232" s="133"/>
      <c r="C232" s="124" t="str">
        <f>IFERROR(VLOOKUP(B232, СПР_ФИО[[ФИО]:[№ пропуска]], 2, 0),"")</f>
        <v/>
      </c>
      <c r="D232" s="124" t="str">
        <f>IFERROR(VLOOKUP(B232, СПР_ФИО[[ФИО]:[№ пропуска]], 3, 0),"")</f>
        <v/>
      </c>
      <c r="E232" s="134"/>
      <c r="F232" s="126"/>
      <c r="G232" s="125"/>
      <c r="H232" s="126"/>
      <c r="I232" s="127"/>
      <c r="J232" s="128">
        <f>COUNTIF(МАТР_ОтъездIПриезд[ФИО],B232)</f>
        <v>0</v>
      </c>
      <c r="K232" s="135" t="str">
        <f t="shared" si="4"/>
        <v>Введите ФИО</v>
      </c>
    </row>
    <row r="233" spans="1:11" x14ac:dyDescent="0.25">
      <c r="A233" s="128">
        <f>ROW()-ROW(МАТР_ОтъездIПриезд[[#Headers],[ФИО]])</f>
        <v>232</v>
      </c>
      <c r="B233" s="133"/>
      <c r="C233" s="124" t="str">
        <f>IFERROR(VLOOKUP(B233, СПР_ФИО[[ФИО]:[№ пропуска]], 2, 0),"")</f>
        <v/>
      </c>
      <c r="D233" s="124" t="str">
        <f>IFERROR(VLOOKUP(B233, СПР_ФИО[[ФИО]:[№ пропуска]], 3, 0),"")</f>
        <v/>
      </c>
      <c r="E233" s="134"/>
      <c r="F233" s="126"/>
      <c r="G233" s="125"/>
      <c r="H233" s="126"/>
      <c r="I233" s="127"/>
      <c r="J233" s="128">
        <f>COUNTIF(МАТР_ОтъездIПриезд[ФИО],B233)</f>
        <v>0</v>
      </c>
      <c r="K233" s="135" t="str">
        <f t="shared" si="4"/>
        <v>Введите ФИО</v>
      </c>
    </row>
    <row r="234" spans="1:11" x14ac:dyDescent="0.25">
      <c r="A234" s="128">
        <f>ROW()-ROW(МАТР_ОтъездIПриезд[[#Headers],[ФИО]])</f>
        <v>233</v>
      </c>
      <c r="B234" s="133"/>
      <c r="C234" s="124" t="str">
        <f>IFERROR(VLOOKUP(B234, СПР_ФИО[[ФИО]:[№ пропуска]], 2, 0),"")</f>
        <v/>
      </c>
      <c r="D234" s="124" t="str">
        <f>IFERROR(VLOOKUP(B234, СПР_ФИО[[ФИО]:[№ пропуска]], 3, 0),"")</f>
        <v/>
      </c>
      <c r="E234" s="134"/>
      <c r="F234" s="126"/>
      <c r="G234" s="125"/>
      <c r="H234" s="126"/>
      <c r="I234" s="127"/>
      <c r="J234" s="128">
        <f>COUNTIF(МАТР_ОтъездIПриезд[ФИО],B234)</f>
        <v>0</v>
      </c>
      <c r="K234" s="135" t="str">
        <f t="shared" si="4"/>
        <v>Введите ФИО</v>
      </c>
    </row>
    <row r="235" spans="1:11" x14ac:dyDescent="0.25">
      <c r="A235" s="128">
        <f>ROW()-ROW(МАТР_ОтъездIПриезд[[#Headers],[ФИО]])</f>
        <v>234</v>
      </c>
      <c r="B235" s="133"/>
      <c r="C235" s="124" t="str">
        <f>IFERROR(VLOOKUP(B235, СПР_ФИО[[ФИО]:[№ пропуска]], 2, 0),"")</f>
        <v/>
      </c>
      <c r="D235" s="124" t="str">
        <f>IFERROR(VLOOKUP(B235, СПР_ФИО[[ФИО]:[№ пропуска]], 3, 0),"")</f>
        <v/>
      </c>
      <c r="E235" s="134"/>
      <c r="F235" s="126"/>
      <c r="G235" s="125"/>
      <c r="H235" s="126"/>
      <c r="I235" s="127"/>
      <c r="J235" s="128">
        <f>COUNTIF(МАТР_ОтъездIПриезд[ФИО],B235)</f>
        <v>0</v>
      </c>
      <c r="K235" s="135" t="str">
        <f t="shared" si="4"/>
        <v>Введите ФИО</v>
      </c>
    </row>
    <row r="236" spans="1:11" x14ac:dyDescent="0.25">
      <c r="A236" s="128">
        <f>ROW()-ROW(МАТР_ОтъездIПриезд[[#Headers],[ФИО]])</f>
        <v>235</v>
      </c>
      <c r="B236" s="133"/>
      <c r="C236" s="124" t="str">
        <f>IFERROR(VLOOKUP(B236, СПР_ФИО[[ФИО]:[№ пропуска]], 2, 0),"")</f>
        <v/>
      </c>
      <c r="D236" s="124" t="str">
        <f>IFERROR(VLOOKUP(B236, СПР_ФИО[[ФИО]:[№ пропуска]], 3, 0),"")</f>
        <v/>
      </c>
      <c r="E236" s="134"/>
      <c r="F236" s="126"/>
      <c r="G236" s="125"/>
      <c r="H236" s="126"/>
      <c r="I236" s="127"/>
      <c r="J236" s="128">
        <f>COUNTIF(МАТР_ОтъездIПриезд[ФИО],B236)</f>
        <v>0</v>
      </c>
      <c r="K236" s="135" t="str">
        <f t="shared" si="4"/>
        <v>Введите ФИО</v>
      </c>
    </row>
    <row r="237" spans="1:11" x14ac:dyDescent="0.25">
      <c r="A237" s="128">
        <f>ROW()-ROW(МАТР_ОтъездIПриезд[[#Headers],[ФИО]])</f>
        <v>236</v>
      </c>
      <c r="B237" s="133"/>
      <c r="C237" s="124" t="str">
        <f>IFERROR(VLOOKUP(B237, СПР_ФИО[[ФИО]:[№ пропуска]], 2, 0),"")</f>
        <v/>
      </c>
      <c r="D237" s="124" t="str">
        <f>IFERROR(VLOOKUP(B237, СПР_ФИО[[ФИО]:[№ пропуска]], 3, 0),"")</f>
        <v/>
      </c>
      <c r="E237" s="134"/>
      <c r="F237" s="126"/>
      <c r="G237" s="125"/>
      <c r="H237" s="126"/>
      <c r="I237" s="127"/>
      <c r="J237" s="128">
        <f>COUNTIF(МАТР_ОтъездIПриезд[ФИО],B237)</f>
        <v>0</v>
      </c>
      <c r="K237" s="135" t="str">
        <f t="shared" si="4"/>
        <v>Введите ФИО</v>
      </c>
    </row>
    <row r="238" spans="1:11" x14ac:dyDescent="0.25">
      <c r="A238" s="128">
        <f>ROW()-ROW(МАТР_ОтъездIПриезд[[#Headers],[ФИО]])</f>
        <v>237</v>
      </c>
      <c r="B238" s="133"/>
      <c r="C238" s="124" t="str">
        <f>IFERROR(VLOOKUP(B238, СПР_ФИО[[ФИО]:[№ пропуска]], 2, 0),"")</f>
        <v/>
      </c>
      <c r="D238" s="124" t="str">
        <f>IFERROR(VLOOKUP(B238, СПР_ФИО[[ФИО]:[№ пропуска]], 3, 0),"")</f>
        <v/>
      </c>
      <c r="E238" s="134"/>
      <c r="F238" s="126"/>
      <c r="G238" s="125"/>
      <c r="H238" s="126"/>
      <c r="I238" s="127"/>
      <c r="J238" s="128">
        <f>COUNTIF(МАТР_ОтъездIПриезд[ФИО],B238)</f>
        <v>0</v>
      </c>
      <c r="K238" s="135" t="str">
        <f t="shared" si="4"/>
        <v>Введите ФИО</v>
      </c>
    </row>
    <row r="239" spans="1:11" x14ac:dyDescent="0.25">
      <c r="A239" s="128">
        <f>ROW()-ROW(МАТР_ОтъездIПриезд[[#Headers],[ФИО]])</f>
        <v>238</v>
      </c>
      <c r="B239" s="133"/>
      <c r="C239" s="124" t="str">
        <f>IFERROR(VLOOKUP(B239, СПР_ФИО[[ФИО]:[№ пропуска]], 2, 0),"")</f>
        <v/>
      </c>
      <c r="D239" s="124" t="str">
        <f>IFERROR(VLOOKUP(B239, СПР_ФИО[[ФИО]:[№ пропуска]], 3, 0),"")</f>
        <v/>
      </c>
      <c r="E239" s="134"/>
      <c r="F239" s="126"/>
      <c r="G239" s="125"/>
      <c r="H239" s="126"/>
      <c r="I239" s="127"/>
      <c r="J239" s="128">
        <f>COUNTIF(МАТР_ОтъездIПриезд[ФИО],B239)</f>
        <v>0</v>
      </c>
      <c r="K239" s="135" t="str">
        <f t="shared" si="4"/>
        <v>Введите ФИО</v>
      </c>
    </row>
    <row r="240" spans="1:11" x14ac:dyDescent="0.25">
      <c r="A240" s="128">
        <f>ROW()-ROW(МАТР_ОтъездIПриезд[[#Headers],[ФИО]])</f>
        <v>239</v>
      </c>
      <c r="B240" s="133"/>
      <c r="C240" s="124" t="str">
        <f>IFERROR(VLOOKUP(B240, СПР_ФИО[[ФИО]:[№ пропуска]], 2, 0),"")</f>
        <v/>
      </c>
      <c r="D240" s="124" t="str">
        <f>IFERROR(VLOOKUP(B240, СПР_ФИО[[ФИО]:[№ пропуска]], 3, 0),"")</f>
        <v/>
      </c>
      <c r="E240" s="134"/>
      <c r="F240" s="126"/>
      <c r="G240" s="125"/>
      <c r="H240" s="126"/>
      <c r="I240" s="127"/>
      <c r="J240" s="128">
        <f>COUNTIF(МАТР_ОтъездIПриезд[ФИО],B240)</f>
        <v>0</v>
      </c>
      <c r="K240" s="135" t="str">
        <f t="shared" si="4"/>
        <v>Введите ФИО</v>
      </c>
    </row>
    <row r="241" spans="1:11" x14ac:dyDescent="0.25">
      <c r="A241" s="128">
        <f>ROW()-ROW(МАТР_ОтъездIПриезд[[#Headers],[ФИО]])</f>
        <v>240</v>
      </c>
      <c r="B241" s="133"/>
      <c r="C241" s="124" t="str">
        <f>IFERROR(VLOOKUP(B241, СПР_ФИО[[ФИО]:[№ пропуска]], 2, 0),"")</f>
        <v/>
      </c>
      <c r="D241" s="124" t="str">
        <f>IFERROR(VLOOKUP(B241, СПР_ФИО[[ФИО]:[№ пропуска]], 3, 0),"")</f>
        <v/>
      </c>
      <c r="E241" s="134"/>
      <c r="F241" s="126"/>
      <c r="G241" s="125"/>
      <c r="H241" s="126"/>
      <c r="I241" s="127"/>
      <c r="J241" s="128">
        <f>COUNTIF(МАТР_ОтъездIПриезд[ФИО],B241)</f>
        <v>0</v>
      </c>
      <c r="K241" s="135" t="str">
        <f t="shared" si="4"/>
        <v>Введите ФИО</v>
      </c>
    </row>
    <row r="242" spans="1:11" x14ac:dyDescent="0.25">
      <c r="A242" s="128">
        <f>ROW()-ROW(МАТР_ОтъездIПриезд[[#Headers],[ФИО]])</f>
        <v>241</v>
      </c>
      <c r="B242" s="133"/>
      <c r="C242" s="124" t="str">
        <f>IFERROR(VLOOKUP(B242, СПР_ФИО[[ФИО]:[№ пропуска]], 2, 0),"")</f>
        <v/>
      </c>
      <c r="D242" s="124" t="str">
        <f>IFERROR(VLOOKUP(B242, СПР_ФИО[[ФИО]:[№ пропуска]], 3, 0),"")</f>
        <v/>
      </c>
      <c r="E242" s="134"/>
      <c r="F242" s="126"/>
      <c r="G242" s="125"/>
      <c r="H242" s="126"/>
      <c r="I242" s="127"/>
      <c r="J242" s="128">
        <f>COUNTIF(МАТР_ОтъездIПриезд[ФИО],B242)</f>
        <v>0</v>
      </c>
      <c r="K242" s="135" t="str">
        <f t="shared" si="4"/>
        <v>Введите ФИО</v>
      </c>
    </row>
    <row r="243" spans="1:11" x14ac:dyDescent="0.25">
      <c r="A243" s="128">
        <f>ROW()-ROW(МАТР_ОтъездIПриезд[[#Headers],[ФИО]])</f>
        <v>242</v>
      </c>
      <c r="B243" s="133"/>
      <c r="C243" s="124" t="str">
        <f>IFERROR(VLOOKUP(B243, СПР_ФИО[[ФИО]:[№ пропуска]], 2, 0),"")</f>
        <v/>
      </c>
      <c r="D243" s="124" t="str">
        <f>IFERROR(VLOOKUP(B243, СПР_ФИО[[ФИО]:[№ пропуска]], 3, 0),"")</f>
        <v/>
      </c>
      <c r="E243" s="134"/>
      <c r="F243" s="126"/>
      <c r="G243" s="125"/>
      <c r="H243" s="126"/>
      <c r="I243" s="127"/>
      <c r="J243" s="128">
        <f>COUNTIF(МАТР_ОтъездIПриезд[ФИО],B243)</f>
        <v>0</v>
      </c>
      <c r="K243" s="135" t="str">
        <f t="shared" si="4"/>
        <v>Введите ФИО</v>
      </c>
    </row>
    <row r="244" spans="1:11" x14ac:dyDescent="0.25">
      <c r="A244" s="128">
        <f>ROW()-ROW(МАТР_ОтъездIПриезд[[#Headers],[ФИО]])</f>
        <v>243</v>
      </c>
      <c r="B244" s="133"/>
      <c r="C244" s="124" t="str">
        <f>IFERROR(VLOOKUP(B244, СПР_ФИО[[ФИО]:[№ пропуска]], 2, 0),"")</f>
        <v/>
      </c>
      <c r="D244" s="124" t="str">
        <f>IFERROR(VLOOKUP(B244, СПР_ФИО[[ФИО]:[№ пропуска]], 3, 0),"")</f>
        <v/>
      </c>
      <c r="E244" s="134"/>
      <c r="F244" s="126"/>
      <c r="G244" s="125"/>
      <c r="H244" s="126"/>
      <c r="I244" s="127"/>
      <c r="J244" s="128">
        <f>COUNTIF(МАТР_ОтъездIПриезд[ФИО],B244)</f>
        <v>0</v>
      </c>
      <c r="K244" s="135" t="str">
        <f t="shared" si="4"/>
        <v>Введите ФИО</v>
      </c>
    </row>
    <row r="245" spans="1:11" x14ac:dyDescent="0.25">
      <c r="A245" s="128">
        <f>ROW()-ROW(МАТР_ОтъездIПриезд[[#Headers],[ФИО]])</f>
        <v>244</v>
      </c>
      <c r="B245" s="133"/>
      <c r="C245" s="124" t="str">
        <f>IFERROR(VLOOKUP(B245, СПР_ФИО[[ФИО]:[№ пропуска]], 2, 0),"")</f>
        <v/>
      </c>
      <c r="D245" s="124" t="str">
        <f>IFERROR(VLOOKUP(B245, СПР_ФИО[[ФИО]:[№ пропуска]], 3, 0),"")</f>
        <v/>
      </c>
      <c r="E245" s="134"/>
      <c r="F245" s="126"/>
      <c r="G245" s="125"/>
      <c r="H245" s="126"/>
      <c r="I245" s="127"/>
      <c r="J245" s="128">
        <f>COUNTIF(МАТР_ОтъездIПриезд[ФИО],B245)</f>
        <v>0</v>
      </c>
      <c r="K245" s="135" t="str">
        <f t="shared" si="4"/>
        <v>Введите ФИО</v>
      </c>
    </row>
    <row r="246" spans="1:11" x14ac:dyDescent="0.25">
      <c r="A246" s="128">
        <f>ROW()-ROW(МАТР_ОтъездIПриезд[[#Headers],[ФИО]])</f>
        <v>245</v>
      </c>
      <c r="B246" s="133"/>
      <c r="C246" s="124" t="str">
        <f>IFERROR(VLOOKUP(B246, СПР_ФИО[[ФИО]:[№ пропуска]], 2, 0),"")</f>
        <v/>
      </c>
      <c r="D246" s="124" t="str">
        <f>IFERROR(VLOOKUP(B246, СПР_ФИО[[ФИО]:[№ пропуска]], 3, 0),"")</f>
        <v/>
      </c>
      <c r="E246" s="134"/>
      <c r="F246" s="126"/>
      <c r="G246" s="125"/>
      <c r="H246" s="126"/>
      <c r="I246" s="127"/>
      <c r="J246" s="128">
        <f>COUNTIF(МАТР_ОтъездIПриезд[ФИО],B246)</f>
        <v>0</v>
      </c>
      <c r="K246" s="135" t="str">
        <f t="shared" si="4"/>
        <v>Введите ФИО</v>
      </c>
    </row>
    <row r="247" spans="1:11" x14ac:dyDescent="0.25">
      <c r="A247" s="128">
        <f>ROW()-ROW(МАТР_ОтъездIПриезд[[#Headers],[ФИО]])</f>
        <v>246</v>
      </c>
      <c r="B247" s="133"/>
      <c r="C247" s="124" t="str">
        <f>IFERROR(VLOOKUP(B247, СПР_ФИО[[ФИО]:[№ пропуска]], 2, 0),"")</f>
        <v/>
      </c>
      <c r="D247" s="124" t="str">
        <f>IFERROR(VLOOKUP(B247, СПР_ФИО[[ФИО]:[№ пропуска]], 3, 0),"")</f>
        <v/>
      </c>
      <c r="E247" s="134"/>
      <c r="F247" s="126"/>
      <c r="G247" s="125"/>
      <c r="H247" s="126"/>
      <c r="I247" s="127"/>
      <c r="J247" s="128">
        <f>COUNTIF(МАТР_ОтъездIПриезд[ФИО],B247)</f>
        <v>0</v>
      </c>
      <c r="K247" s="135" t="str">
        <f t="shared" si="4"/>
        <v>Введите ФИО</v>
      </c>
    </row>
    <row r="248" spans="1:11" x14ac:dyDescent="0.25">
      <c r="A248" s="128">
        <f>ROW()-ROW(МАТР_ОтъездIПриезд[[#Headers],[ФИО]])</f>
        <v>247</v>
      </c>
      <c r="B248" s="133"/>
      <c r="C248" s="124" t="str">
        <f>IFERROR(VLOOKUP(B248, СПР_ФИО[[ФИО]:[№ пропуска]], 2, 0),"")</f>
        <v/>
      </c>
      <c r="D248" s="124" t="str">
        <f>IFERROR(VLOOKUP(B248, СПР_ФИО[[ФИО]:[№ пропуска]], 3, 0),"")</f>
        <v/>
      </c>
      <c r="E248" s="134"/>
      <c r="F248" s="126"/>
      <c r="G248" s="125"/>
      <c r="H248" s="126"/>
      <c r="I248" s="127"/>
      <c r="J248" s="128">
        <f>COUNTIF(МАТР_ОтъездIПриезд[ФИО],B248)</f>
        <v>0</v>
      </c>
      <c r="K248" s="135" t="str">
        <f t="shared" si="4"/>
        <v>Введите ФИО</v>
      </c>
    </row>
    <row r="249" spans="1:11" x14ac:dyDescent="0.25">
      <c r="A249" s="128">
        <f>ROW()-ROW(МАТР_ОтъездIПриезд[[#Headers],[ФИО]])</f>
        <v>248</v>
      </c>
      <c r="B249" s="133"/>
      <c r="C249" s="124" t="str">
        <f>IFERROR(VLOOKUP(B249, СПР_ФИО[[ФИО]:[№ пропуска]], 2, 0),"")</f>
        <v/>
      </c>
      <c r="D249" s="124" t="str">
        <f>IFERROR(VLOOKUP(B249, СПР_ФИО[[ФИО]:[№ пропуска]], 3, 0),"")</f>
        <v/>
      </c>
      <c r="E249" s="134"/>
      <c r="F249" s="126"/>
      <c r="G249" s="125"/>
      <c r="H249" s="126"/>
      <c r="I249" s="127"/>
      <c r="J249" s="128">
        <f>COUNTIF(МАТР_ОтъездIПриезд[ФИО],B249)</f>
        <v>0</v>
      </c>
      <c r="K249" s="135" t="str">
        <f t="shared" si="4"/>
        <v>Введите ФИО</v>
      </c>
    </row>
    <row r="250" spans="1:11" x14ac:dyDescent="0.25">
      <c r="A250" s="128">
        <f>ROW()-ROW(МАТР_ОтъездIПриезд[[#Headers],[ФИО]])</f>
        <v>249</v>
      </c>
      <c r="B250" s="133"/>
      <c r="C250" s="124" t="str">
        <f>IFERROR(VLOOKUP(B250, СПР_ФИО[[ФИО]:[№ пропуска]], 2, 0),"")</f>
        <v/>
      </c>
      <c r="D250" s="124" t="str">
        <f>IFERROR(VLOOKUP(B250, СПР_ФИО[[ФИО]:[№ пропуска]], 3, 0),"")</f>
        <v/>
      </c>
      <c r="E250" s="134"/>
      <c r="F250" s="126"/>
      <c r="G250" s="125"/>
      <c r="H250" s="126"/>
      <c r="I250" s="127"/>
      <c r="J250" s="128">
        <f>COUNTIF(МАТР_ОтъездIПриезд[ФИО],B250)</f>
        <v>0</v>
      </c>
      <c r="K250" s="135" t="str">
        <f t="shared" si="4"/>
        <v>Введите ФИО</v>
      </c>
    </row>
    <row r="251" spans="1:11" x14ac:dyDescent="0.25">
      <c r="A251" s="128">
        <f>ROW()-ROW(МАТР_ОтъездIПриезд[[#Headers],[ФИО]])</f>
        <v>250</v>
      </c>
      <c r="B251" s="133"/>
      <c r="C251" s="124" t="str">
        <f>IFERROR(VLOOKUP(B251, СПР_ФИО[[ФИО]:[№ пропуска]], 2, 0),"")</f>
        <v/>
      </c>
      <c r="D251" s="124" t="str">
        <f>IFERROR(VLOOKUP(B251, СПР_ФИО[[ФИО]:[№ пропуска]], 3, 0),"")</f>
        <v/>
      </c>
      <c r="E251" s="134"/>
      <c r="F251" s="126"/>
      <c r="G251" s="125"/>
      <c r="H251" s="126"/>
      <c r="I251" s="127"/>
      <c r="J251" s="128">
        <f>COUNTIF(МАТР_ОтъездIПриезд[ФИО],B251)</f>
        <v>0</v>
      </c>
      <c r="K251" s="135" t="str">
        <f t="shared" si="4"/>
        <v>Введите ФИО</v>
      </c>
    </row>
    <row r="252" spans="1:11" x14ac:dyDescent="0.25">
      <c r="A252" s="128">
        <f>ROW()-ROW(МАТР_ОтъездIПриезд[[#Headers],[ФИО]])</f>
        <v>251</v>
      </c>
      <c r="B252" s="133"/>
      <c r="C252" s="124" t="str">
        <f>IFERROR(VLOOKUP(B252, СПР_ФИО[[ФИО]:[№ пропуска]], 2, 0),"")</f>
        <v/>
      </c>
      <c r="D252" s="124" t="str">
        <f>IFERROR(VLOOKUP(B252, СПР_ФИО[[ФИО]:[№ пропуска]], 3, 0),"")</f>
        <v/>
      </c>
      <c r="E252" s="134"/>
      <c r="F252" s="126"/>
      <c r="G252" s="125"/>
      <c r="H252" s="126"/>
      <c r="I252" s="127"/>
      <c r="J252" s="128">
        <f>COUNTIF(МАТР_ОтъездIПриезд[ФИО],B252)</f>
        <v>0</v>
      </c>
      <c r="K252" s="135" t="str">
        <f t="shared" si="4"/>
        <v>Введите ФИО</v>
      </c>
    </row>
    <row r="253" spans="1:11" x14ac:dyDescent="0.25">
      <c r="A253" s="128">
        <f>ROW()-ROW(МАТР_ОтъездIПриезд[[#Headers],[ФИО]])</f>
        <v>252</v>
      </c>
      <c r="B253" s="133"/>
      <c r="C253" s="124" t="str">
        <f>IFERROR(VLOOKUP(B253, СПР_ФИО[[ФИО]:[№ пропуска]], 2, 0),"")</f>
        <v/>
      </c>
      <c r="D253" s="124" t="str">
        <f>IFERROR(VLOOKUP(B253, СПР_ФИО[[ФИО]:[№ пропуска]], 3, 0),"")</f>
        <v/>
      </c>
      <c r="E253" s="134"/>
      <c r="F253" s="126"/>
      <c r="G253" s="125"/>
      <c r="H253" s="126"/>
      <c r="I253" s="127"/>
      <c r="J253" s="128">
        <f>COUNTIF(МАТР_ОтъездIПриезд[ФИО],B253)</f>
        <v>0</v>
      </c>
      <c r="K253" s="135" t="str">
        <f t="shared" si="4"/>
        <v>Введите ФИО</v>
      </c>
    </row>
    <row r="254" spans="1:11" x14ac:dyDescent="0.25">
      <c r="A254" s="128">
        <f>ROW()-ROW(МАТР_ОтъездIПриезд[[#Headers],[ФИО]])</f>
        <v>253</v>
      </c>
      <c r="B254" s="133"/>
      <c r="C254" s="124" t="str">
        <f>IFERROR(VLOOKUP(B254, СПР_ФИО[[ФИО]:[№ пропуска]], 2, 0),"")</f>
        <v/>
      </c>
      <c r="D254" s="124" t="str">
        <f>IFERROR(VLOOKUP(B254, СПР_ФИО[[ФИО]:[№ пропуска]], 3, 0),"")</f>
        <v/>
      </c>
      <c r="E254" s="134"/>
      <c r="F254" s="126"/>
      <c r="G254" s="125"/>
      <c r="H254" s="126"/>
      <c r="I254" s="127"/>
      <c r="J254" s="128">
        <f>COUNTIF(МАТР_ОтъездIПриезд[ФИО],B254)</f>
        <v>0</v>
      </c>
      <c r="K254" s="135" t="str">
        <f t="shared" si="4"/>
        <v>Введите ФИО</v>
      </c>
    </row>
    <row r="255" spans="1:11" x14ac:dyDescent="0.25">
      <c r="A255" s="128">
        <f>ROW()-ROW(МАТР_ОтъездIПриезд[[#Headers],[ФИО]])</f>
        <v>254</v>
      </c>
      <c r="B255" s="133"/>
      <c r="C255" s="124" t="str">
        <f>IFERROR(VLOOKUP(B255, СПР_ФИО[[ФИО]:[№ пропуска]], 2, 0),"")</f>
        <v/>
      </c>
      <c r="D255" s="124" t="str">
        <f>IFERROR(VLOOKUP(B255, СПР_ФИО[[ФИО]:[№ пропуска]], 3, 0),"")</f>
        <v/>
      </c>
      <c r="E255" s="134"/>
      <c r="F255" s="126"/>
      <c r="G255" s="125"/>
      <c r="H255" s="126"/>
      <c r="I255" s="127"/>
      <c r="J255" s="128">
        <f>COUNTIF(МАТР_ОтъездIПриезд[ФИО],B255)</f>
        <v>0</v>
      </c>
      <c r="K255" s="135" t="str">
        <f t="shared" si="4"/>
        <v>Введите ФИО</v>
      </c>
    </row>
    <row r="256" spans="1:11" x14ac:dyDescent="0.25">
      <c r="A256" s="128">
        <f>ROW()-ROW(МАТР_ОтъездIПриезд[[#Headers],[ФИО]])</f>
        <v>255</v>
      </c>
      <c r="B256" s="133"/>
      <c r="C256" s="124" t="str">
        <f>IFERROR(VLOOKUP(B256, СПР_ФИО[[ФИО]:[№ пропуска]], 2, 0),"")</f>
        <v/>
      </c>
      <c r="D256" s="124" t="str">
        <f>IFERROR(VLOOKUP(B256, СПР_ФИО[[ФИО]:[№ пропуска]], 3, 0),"")</f>
        <v/>
      </c>
      <c r="E256" s="134"/>
      <c r="F256" s="126"/>
      <c r="G256" s="125"/>
      <c r="H256" s="126"/>
      <c r="I256" s="127"/>
      <c r="J256" s="128">
        <f>COUNTIF(МАТР_ОтъездIПриезд[ФИО],B256)</f>
        <v>0</v>
      </c>
      <c r="K256" s="135" t="str">
        <f t="shared" si="4"/>
        <v>Введите ФИО</v>
      </c>
    </row>
    <row r="257" spans="1:11" x14ac:dyDescent="0.25">
      <c r="A257" s="128">
        <f>ROW()-ROW(МАТР_ОтъездIПриезд[[#Headers],[ФИО]])</f>
        <v>256</v>
      </c>
      <c r="B257" s="133"/>
      <c r="C257" s="124" t="str">
        <f>IFERROR(VLOOKUP(B257, СПР_ФИО[[ФИО]:[№ пропуска]], 2, 0),"")</f>
        <v/>
      </c>
      <c r="D257" s="124" t="str">
        <f>IFERROR(VLOOKUP(B257, СПР_ФИО[[ФИО]:[№ пропуска]], 3, 0),"")</f>
        <v/>
      </c>
      <c r="E257" s="134"/>
      <c r="F257" s="126"/>
      <c r="G257" s="125"/>
      <c r="H257" s="126"/>
      <c r="I257" s="127"/>
      <c r="J257" s="128">
        <f>COUNTIF(МАТР_ОтъездIПриезд[ФИО],B257)</f>
        <v>0</v>
      </c>
      <c r="K257" s="135" t="str">
        <f t="shared" si="4"/>
        <v>Введите ФИО</v>
      </c>
    </row>
    <row r="258" spans="1:11" x14ac:dyDescent="0.25">
      <c r="A258" s="128">
        <f>ROW()-ROW(МАТР_ОтъездIПриезд[[#Headers],[ФИО]])</f>
        <v>257</v>
      </c>
      <c r="B258" s="133"/>
      <c r="C258" s="124" t="str">
        <f>IFERROR(VLOOKUP(B258, СПР_ФИО[[ФИО]:[№ пропуска]], 2, 0),"")</f>
        <v/>
      </c>
      <c r="D258" s="124" t="str">
        <f>IFERROR(VLOOKUP(B258, СПР_ФИО[[ФИО]:[№ пропуска]], 3, 0),"")</f>
        <v/>
      </c>
      <c r="E258" s="134"/>
      <c r="F258" s="126"/>
      <c r="G258" s="125"/>
      <c r="H258" s="126"/>
      <c r="I258" s="127"/>
      <c r="J258" s="128">
        <f>COUNTIF(МАТР_ОтъездIПриезд[ФИО],B258)</f>
        <v>0</v>
      </c>
      <c r="K258" s="135" t="str">
        <f t="shared" si="4"/>
        <v>Введите ФИО</v>
      </c>
    </row>
    <row r="259" spans="1:11" x14ac:dyDescent="0.25">
      <c r="A259" s="128">
        <f>ROW()-ROW(МАТР_ОтъездIПриезд[[#Headers],[ФИО]])</f>
        <v>258</v>
      </c>
      <c r="B259" s="133"/>
      <c r="C259" s="124" t="str">
        <f>IFERROR(VLOOKUP(B259, СПР_ФИО[[ФИО]:[№ пропуска]], 2, 0),"")</f>
        <v/>
      </c>
      <c r="D259" s="124" t="str">
        <f>IFERROR(VLOOKUP(B259, СПР_ФИО[[ФИО]:[№ пропуска]], 3, 0),"")</f>
        <v/>
      </c>
      <c r="E259" s="134"/>
      <c r="F259" s="126"/>
      <c r="G259" s="125"/>
      <c r="H259" s="126"/>
      <c r="I259" s="127"/>
      <c r="J259" s="128">
        <f>COUNTIF(МАТР_ОтъездIПриезд[ФИО],B259)</f>
        <v>0</v>
      </c>
      <c r="K259" s="135" t="str">
        <f t="shared" si="4"/>
        <v>Введите ФИО</v>
      </c>
    </row>
    <row r="260" spans="1:11" x14ac:dyDescent="0.25">
      <c r="A260" s="128">
        <f>ROW()-ROW(МАТР_ОтъездIПриезд[[#Headers],[ФИО]])</f>
        <v>259</v>
      </c>
      <c r="B260" s="133"/>
      <c r="C260" s="124" t="str">
        <f>IFERROR(VLOOKUP(B260, СПР_ФИО[[ФИО]:[№ пропуска]], 2, 0),"")</f>
        <v/>
      </c>
      <c r="D260" s="124" t="str">
        <f>IFERROR(VLOOKUP(B260, СПР_ФИО[[ФИО]:[№ пропуска]], 3, 0),"")</f>
        <v/>
      </c>
      <c r="E260" s="134"/>
      <c r="F260" s="126"/>
      <c r="G260" s="125"/>
      <c r="H260" s="126"/>
      <c r="I260" s="127"/>
      <c r="J260" s="128">
        <f>COUNTIF(МАТР_ОтъездIПриезд[ФИО],B260)</f>
        <v>0</v>
      </c>
      <c r="K260" s="135" t="str">
        <f t="shared" si="4"/>
        <v>Введите ФИО</v>
      </c>
    </row>
    <row r="261" spans="1:11" x14ac:dyDescent="0.25">
      <c r="A261" s="128">
        <f>ROW()-ROW(МАТР_ОтъездIПриезд[[#Headers],[ФИО]])</f>
        <v>260</v>
      </c>
      <c r="B261" s="133"/>
      <c r="C261" s="124" t="str">
        <f>IFERROR(VLOOKUP(B261, СПР_ФИО[[ФИО]:[№ пропуска]], 2, 0),"")</f>
        <v/>
      </c>
      <c r="D261" s="124" t="str">
        <f>IFERROR(VLOOKUP(B261, СПР_ФИО[[ФИО]:[№ пропуска]], 3, 0),"")</f>
        <v/>
      </c>
      <c r="E261" s="134"/>
      <c r="F261" s="126"/>
      <c r="G261" s="125"/>
      <c r="H261" s="126"/>
      <c r="I261" s="127"/>
      <c r="J261" s="128">
        <f>COUNTIF(МАТР_ОтъездIПриезд[ФИО],B261)</f>
        <v>0</v>
      </c>
      <c r="K261" s="135" t="str">
        <f t="shared" si="4"/>
        <v>Введите ФИО</v>
      </c>
    </row>
    <row r="262" spans="1:11" x14ac:dyDescent="0.25">
      <c r="A262" s="128">
        <f>ROW()-ROW(МАТР_ОтъездIПриезд[[#Headers],[ФИО]])</f>
        <v>261</v>
      </c>
      <c r="B262" s="133"/>
      <c r="C262" s="124" t="str">
        <f>IFERROR(VLOOKUP(B262, СПР_ФИО[[ФИО]:[№ пропуска]], 2, 0),"")</f>
        <v/>
      </c>
      <c r="D262" s="124" t="str">
        <f>IFERROR(VLOOKUP(B262, СПР_ФИО[[ФИО]:[№ пропуска]], 3, 0),"")</f>
        <v/>
      </c>
      <c r="E262" s="134"/>
      <c r="F262" s="126"/>
      <c r="G262" s="125"/>
      <c r="H262" s="126"/>
      <c r="I262" s="127"/>
      <c r="J262" s="128">
        <f>COUNTIF(МАТР_ОтъездIПриезд[ФИО],B262)</f>
        <v>0</v>
      </c>
      <c r="K262" s="135" t="str">
        <f t="shared" si="4"/>
        <v>Введите ФИО</v>
      </c>
    </row>
    <row r="263" spans="1:11" x14ac:dyDescent="0.25">
      <c r="A263" s="128">
        <f>ROW()-ROW(МАТР_ОтъездIПриезд[[#Headers],[ФИО]])</f>
        <v>262</v>
      </c>
      <c r="B263" s="133"/>
      <c r="C263" s="124" t="str">
        <f>IFERROR(VLOOKUP(B263, СПР_ФИО[[ФИО]:[№ пропуска]], 2, 0),"")</f>
        <v/>
      </c>
      <c r="D263" s="124" t="str">
        <f>IFERROR(VLOOKUP(B263, СПР_ФИО[[ФИО]:[№ пропуска]], 3, 0),"")</f>
        <v/>
      </c>
      <c r="E263" s="134"/>
      <c r="F263" s="126"/>
      <c r="G263" s="125"/>
      <c r="H263" s="126"/>
      <c r="I263" s="127"/>
      <c r="J263" s="128">
        <f>COUNTIF(МАТР_ОтъездIПриезд[ФИО],B263)</f>
        <v>0</v>
      </c>
      <c r="K263" s="135" t="str">
        <f t="shared" si="4"/>
        <v>Введите ФИО</v>
      </c>
    </row>
    <row r="264" spans="1:11" x14ac:dyDescent="0.25">
      <c r="A264" s="128">
        <f>ROW()-ROW(МАТР_ОтъездIПриезд[[#Headers],[ФИО]])</f>
        <v>263</v>
      </c>
      <c r="B264" s="133"/>
      <c r="C264" s="124" t="str">
        <f>IFERROR(VLOOKUP(B264, СПР_ФИО[[ФИО]:[№ пропуска]], 2, 0),"")</f>
        <v/>
      </c>
      <c r="D264" s="124" t="str">
        <f>IFERROR(VLOOKUP(B264, СПР_ФИО[[ФИО]:[№ пропуска]], 3, 0),"")</f>
        <v/>
      </c>
      <c r="E264" s="134"/>
      <c r="F264" s="126"/>
      <c r="G264" s="125"/>
      <c r="H264" s="126"/>
      <c r="I264" s="127"/>
      <c r="J264" s="128">
        <f>COUNTIF(МАТР_ОтъездIПриезд[ФИО],B264)</f>
        <v>0</v>
      </c>
      <c r="K264" s="135" t="str">
        <f t="shared" si="4"/>
        <v>Введите ФИО</v>
      </c>
    </row>
    <row r="265" spans="1:11" x14ac:dyDescent="0.25">
      <c r="A265" s="128">
        <f>ROW()-ROW(МАТР_ОтъездIПриезд[[#Headers],[ФИО]])</f>
        <v>264</v>
      </c>
      <c r="B265" s="133"/>
      <c r="C265" s="124" t="str">
        <f>IFERROR(VLOOKUP(B265, СПР_ФИО[[ФИО]:[№ пропуска]], 2, 0),"")</f>
        <v/>
      </c>
      <c r="D265" s="124" t="str">
        <f>IFERROR(VLOOKUP(B265, СПР_ФИО[[ФИО]:[№ пропуска]], 3, 0),"")</f>
        <v/>
      </c>
      <c r="E265" s="134"/>
      <c r="F265" s="126"/>
      <c r="G265" s="125"/>
      <c r="H265" s="126"/>
      <c r="I265" s="127"/>
      <c r="J265" s="128">
        <f>COUNTIF(МАТР_ОтъездIПриезд[ФИО],B265)</f>
        <v>0</v>
      </c>
      <c r="K265" s="135" t="str">
        <f t="shared" si="4"/>
        <v>Введите ФИО</v>
      </c>
    </row>
    <row r="266" spans="1:11" x14ac:dyDescent="0.25">
      <c r="A266" s="128">
        <f>ROW()-ROW(МАТР_ОтъездIПриезд[[#Headers],[ФИО]])</f>
        <v>265</v>
      </c>
      <c r="B266" s="133"/>
      <c r="C266" s="124" t="str">
        <f>IFERROR(VLOOKUP(B266, СПР_ФИО[[ФИО]:[№ пропуска]], 2, 0),"")</f>
        <v/>
      </c>
      <c r="D266" s="124" t="str">
        <f>IFERROR(VLOOKUP(B266, СПР_ФИО[[ФИО]:[№ пропуска]], 3, 0),"")</f>
        <v/>
      </c>
      <c r="E266" s="134"/>
      <c r="F266" s="126"/>
      <c r="G266" s="125"/>
      <c r="H266" s="126"/>
      <c r="I266" s="127"/>
      <c r="J266" s="128">
        <f>COUNTIF(МАТР_ОтъездIПриезд[ФИО],B266)</f>
        <v>0</v>
      </c>
      <c r="K266" s="135" t="str">
        <f t="shared" si="4"/>
        <v>Введите ФИО</v>
      </c>
    </row>
    <row r="267" spans="1:11" x14ac:dyDescent="0.25">
      <c r="A267" s="128">
        <f>ROW()-ROW(МАТР_ОтъездIПриезд[[#Headers],[ФИО]])</f>
        <v>266</v>
      </c>
      <c r="B267" s="133"/>
      <c r="C267" s="124" t="str">
        <f>IFERROR(VLOOKUP(B267, СПР_ФИО[[ФИО]:[№ пропуска]], 2, 0),"")</f>
        <v/>
      </c>
      <c r="D267" s="124" t="str">
        <f>IFERROR(VLOOKUP(B267, СПР_ФИО[[ФИО]:[№ пропуска]], 3, 0),"")</f>
        <v/>
      </c>
      <c r="E267" s="134"/>
      <c r="F267" s="126"/>
      <c r="G267" s="125"/>
      <c r="H267" s="126"/>
      <c r="I267" s="127"/>
      <c r="J267" s="128">
        <f>COUNTIF(МАТР_ОтъездIПриезд[ФИО],B267)</f>
        <v>0</v>
      </c>
      <c r="K267" s="135" t="str">
        <f t="shared" si="4"/>
        <v>Введите ФИО</v>
      </c>
    </row>
    <row r="268" spans="1:11" x14ac:dyDescent="0.25">
      <c r="A268" s="128">
        <f>ROW()-ROW(МАТР_ОтъездIПриезд[[#Headers],[ФИО]])</f>
        <v>267</v>
      </c>
      <c r="B268" s="133"/>
      <c r="C268" s="124" t="str">
        <f>IFERROR(VLOOKUP(B268, СПР_ФИО[[ФИО]:[№ пропуска]], 2, 0),"")</f>
        <v/>
      </c>
      <c r="D268" s="124" t="str">
        <f>IFERROR(VLOOKUP(B268, СПР_ФИО[[ФИО]:[№ пропуска]], 3, 0),"")</f>
        <v/>
      </c>
      <c r="E268" s="134"/>
      <c r="F268" s="126"/>
      <c r="G268" s="125"/>
      <c r="H268" s="126"/>
      <c r="I268" s="127"/>
      <c r="J268" s="128">
        <f>COUNTIF(МАТР_ОтъездIПриезд[ФИО],B268)</f>
        <v>0</v>
      </c>
      <c r="K268" s="135" t="str">
        <f t="shared" si="4"/>
        <v>Введите ФИО</v>
      </c>
    </row>
    <row r="269" spans="1:11" x14ac:dyDescent="0.25">
      <c r="A269" s="128">
        <f>ROW()-ROW(МАТР_ОтъездIПриезд[[#Headers],[ФИО]])</f>
        <v>268</v>
      </c>
      <c r="B269" s="133"/>
      <c r="C269" s="124" t="str">
        <f>IFERROR(VLOOKUP(B269, СПР_ФИО[[ФИО]:[№ пропуска]], 2, 0),"")</f>
        <v/>
      </c>
      <c r="D269" s="124" t="str">
        <f>IFERROR(VLOOKUP(B269, СПР_ФИО[[ФИО]:[№ пропуска]], 3, 0),"")</f>
        <v/>
      </c>
      <c r="E269" s="134"/>
      <c r="F269" s="126"/>
      <c r="G269" s="125"/>
      <c r="H269" s="126"/>
      <c r="I269" s="127"/>
      <c r="J269" s="128">
        <f>COUNTIF(МАТР_ОтъездIПриезд[ФИО],B269)</f>
        <v>0</v>
      </c>
      <c r="K269" s="135" t="str">
        <f t="shared" si="4"/>
        <v>Введите ФИО</v>
      </c>
    </row>
    <row r="270" spans="1:11" x14ac:dyDescent="0.25">
      <c r="A270" s="128">
        <f>ROW()-ROW(МАТР_ОтъездIПриезд[[#Headers],[ФИО]])</f>
        <v>269</v>
      </c>
      <c r="B270" s="133"/>
      <c r="C270" s="124" t="str">
        <f>IFERROR(VLOOKUP(B270, СПР_ФИО[[ФИО]:[№ пропуска]], 2, 0),"")</f>
        <v/>
      </c>
      <c r="D270" s="124" t="str">
        <f>IFERROR(VLOOKUP(B270, СПР_ФИО[[ФИО]:[№ пропуска]], 3, 0),"")</f>
        <v/>
      </c>
      <c r="E270" s="134"/>
      <c r="F270" s="126"/>
      <c r="G270" s="125"/>
      <c r="H270" s="126"/>
      <c r="I270" s="127"/>
      <c r="J270" s="128">
        <f>COUNTIF(МАТР_ОтъездIПриезд[ФИО],B270)</f>
        <v>0</v>
      </c>
      <c r="K270" s="135" t="str">
        <f t="shared" si="4"/>
        <v>Введите ФИО</v>
      </c>
    </row>
    <row r="271" spans="1:11" x14ac:dyDescent="0.25">
      <c r="A271" s="128">
        <f>ROW()-ROW(МАТР_ОтъездIПриезд[[#Headers],[ФИО]])</f>
        <v>270</v>
      </c>
      <c r="B271" s="133"/>
      <c r="C271" s="124" t="str">
        <f>IFERROR(VLOOKUP(B271, СПР_ФИО[[ФИО]:[№ пропуска]], 2, 0),"")</f>
        <v/>
      </c>
      <c r="D271" s="124" t="str">
        <f>IFERROR(VLOOKUP(B271, СПР_ФИО[[ФИО]:[№ пропуска]], 3, 0),"")</f>
        <v/>
      </c>
      <c r="E271" s="134"/>
      <c r="F271" s="126"/>
      <c r="G271" s="125"/>
      <c r="H271" s="126"/>
      <c r="I271" s="127"/>
      <c r="J271" s="128">
        <f>COUNTIF(МАТР_ОтъездIПриезд[ФИО],B271)</f>
        <v>0</v>
      </c>
      <c r="K271" s="135" t="str">
        <f t="shared" si="4"/>
        <v>Введите ФИО</v>
      </c>
    </row>
    <row r="272" spans="1:11" x14ac:dyDescent="0.25">
      <c r="A272" s="128">
        <f>ROW()-ROW(МАТР_ОтъездIПриезд[[#Headers],[ФИО]])</f>
        <v>271</v>
      </c>
      <c r="B272" s="133"/>
      <c r="C272" s="124" t="str">
        <f>IFERROR(VLOOKUP(B272, СПР_ФИО[[ФИО]:[№ пропуска]], 2, 0),"")</f>
        <v/>
      </c>
      <c r="D272" s="124" t="str">
        <f>IFERROR(VLOOKUP(B272, СПР_ФИО[[ФИО]:[№ пропуска]], 3, 0),"")</f>
        <v/>
      </c>
      <c r="E272" s="134"/>
      <c r="F272" s="126"/>
      <c r="G272" s="125"/>
      <c r="H272" s="126"/>
      <c r="I272" s="127"/>
      <c r="J272" s="128">
        <f>COUNTIF(МАТР_ОтъездIПриезд[ФИО],B272)</f>
        <v>0</v>
      </c>
      <c r="K272" s="135" t="str">
        <f t="shared" si="4"/>
        <v>Введите ФИО</v>
      </c>
    </row>
    <row r="273" spans="1:11" x14ac:dyDescent="0.25">
      <c r="A273" s="128">
        <f>ROW()-ROW(МАТР_ОтъездIПриезд[[#Headers],[ФИО]])</f>
        <v>272</v>
      </c>
      <c r="B273" s="133"/>
      <c r="C273" s="124" t="str">
        <f>IFERROR(VLOOKUP(B273, СПР_ФИО[[ФИО]:[№ пропуска]], 2, 0),"")</f>
        <v/>
      </c>
      <c r="D273" s="124" t="str">
        <f>IFERROR(VLOOKUP(B273, СПР_ФИО[[ФИО]:[№ пропуска]], 3, 0),"")</f>
        <v/>
      </c>
      <c r="E273" s="134"/>
      <c r="F273" s="126"/>
      <c r="G273" s="125"/>
      <c r="H273" s="126"/>
      <c r="I273" s="127"/>
      <c r="J273" s="128">
        <f>COUNTIF(МАТР_ОтъездIПриезд[ФИО],B273)</f>
        <v>0</v>
      </c>
      <c r="K273" s="135" t="str">
        <f t="shared" si="4"/>
        <v>Введите ФИО</v>
      </c>
    </row>
    <row r="274" spans="1:11" x14ac:dyDescent="0.25">
      <c r="A274" s="128">
        <f>ROW()-ROW(МАТР_ОтъездIПриезд[[#Headers],[ФИО]])</f>
        <v>273</v>
      </c>
      <c r="B274" s="133"/>
      <c r="C274" s="124" t="str">
        <f>IFERROR(VLOOKUP(B274, СПР_ФИО[[ФИО]:[№ пропуска]], 2, 0),"")</f>
        <v/>
      </c>
      <c r="D274" s="124" t="str">
        <f>IFERROR(VLOOKUP(B274, СПР_ФИО[[ФИО]:[№ пропуска]], 3, 0),"")</f>
        <v/>
      </c>
      <c r="E274" s="134"/>
      <c r="F274" s="126"/>
      <c r="G274" s="125"/>
      <c r="H274" s="126"/>
      <c r="I274" s="127"/>
      <c r="J274" s="128">
        <f>COUNTIF(МАТР_ОтъездIПриезд[ФИО],B274)</f>
        <v>0</v>
      </c>
      <c r="K274" s="135" t="str">
        <f t="shared" si="4"/>
        <v>Введите ФИО</v>
      </c>
    </row>
    <row r="275" spans="1:11" x14ac:dyDescent="0.25">
      <c r="A275" s="128">
        <f>ROW()-ROW(МАТР_ОтъездIПриезд[[#Headers],[ФИО]])</f>
        <v>274</v>
      </c>
      <c r="B275" s="133"/>
      <c r="C275" s="124" t="str">
        <f>IFERROR(VLOOKUP(B275, СПР_ФИО[[ФИО]:[№ пропуска]], 2, 0),"")</f>
        <v/>
      </c>
      <c r="D275" s="124" t="str">
        <f>IFERROR(VLOOKUP(B275, СПР_ФИО[[ФИО]:[№ пропуска]], 3, 0),"")</f>
        <v/>
      </c>
      <c r="E275" s="134"/>
      <c r="F275" s="126"/>
      <c r="G275" s="125"/>
      <c r="H275" s="126"/>
      <c r="I275" s="127"/>
      <c r="J275" s="128">
        <f>COUNTIF(МАТР_ОтъездIПриезд[ФИО],B275)</f>
        <v>0</v>
      </c>
      <c r="K275" s="135" t="str">
        <f t="shared" si="4"/>
        <v>Введите ФИО</v>
      </c>
    </row>
    <row r="276" spans="1:11" x14ac:dyDescent="0.25">
      <c r="A276" s="128">
        <f>ROW()-ROW(МАТР_ОтъездIПриезд[[#Headers],[ФИО]])</f>
        <v>275</v>
      </c>
      <c r="B276" s="133"/>
      <c r="C276" s="124" t="str">
        <f>IFERROR(VLOOKUP(B276, СПР_ФИО[[ФИО]:[№ пропуска]], 2, 0),"")</f>
        <v/>
      </c>
      <c r="D276" s="124" t="str">
        <f>IFERROR(VLOOKUP(B276, СПР_ФИО[[ФИО]:[№ пропуска]], 3, 0),"")</f>
        <v/>
      </c>
      <c r="E276" s="134"/>
      <c r="F276" s="126"/>
      <c r="G276" s="125"/>
      <c r="H276" s="126"/>
      <c r="I276" s="127"/>
      <c r="J276" s="128">
        <f>COUNTIF(МАТР_ОтъездIПриезд[ФИО],B276)</f>
        <v>0</v>
      </c>
      <c r="K276" s="135" t="str">
        <f t="shared" ref="K276:K339" si="5">IF(J276=1,"Верно",IF(J276=0,"Введите ФИО","Дублирование"))</f>
        <v>Введите ФИО</v>
      </c>
    </row>
    <row r="277" spans="1:11" x14ac:dyDescent="0.25">
      <c r="A277" s="128">
        <f>ROW()-ROW(МАТР_ОтъездIПриезд[[#Headers],[ФИО]])</f>
        <v>276</v>
      </c>
      <c r="B277" s="133"/>
      <c r="C277" s="124" t="str">
        <f>IFERROR(VLOOKUP(B277, СПР_ФИО[[ФИО]:[№ пропуска]], 2, 0),"")</f>
        <v/>
      </c>
      <c r="D277" s="124" t="str">
        <f>IFERROR(VLOOKUP(B277, СПР_ФИО[[ФИО]:[№ пропуска]], 3, 0),"")</f>
        <v/>
      </c>
      <c r="E277" s="134"/>
      <c r="F277" s="126"/>
      <c r="G277" s="125"/>
      <c r="H277" s="126"/>
      <c r="I277" s="127"/>
      <c r="J277" s="128">
        <f>COUNTIF(МАТР_ОтъездIПриезд[ФИО],B277)</f>
        <v>0</v>
      </c>
      <c r="K277" s="135" t="str">
        <f t="shared" si="5"/>
        <v>Введите ФИО</v>
      </c>
    </row>
    <row r="278" spans="1:11" x14ac:dyDescent="0.25">
      <c r="A278" s="128">
        <f>ROW()-ROW(МАТР_ОтъездIПриезд[[#Headers],[ФИО]])</f>
        <v>277</v>
      </c>
      <c r="B278" s="133"/>
      <c r="C278" s="124" t="str">
        <f>IFERROR(VLOOKUP(B278, СПР_ФИО[[ФИО]:[№ пропуска]], 2, 0),"")</f>
        <v/>
      </c>
      <c r="D278" s="124" t="str">
        <f>IFERROR(VLOOKUP(B278, СПР_ФИО[[ФИО]:[№ пропуска]], 3, 0),"")</f>
        <v/>
      </c>
      <c r="E278" s="134"/>
      <c r="F278" s="126"/>
      <c r="G278" s="125"/>
      <c r="H278" s="126"/>
      <c r="I278" s="127"/>
      <c r="J278" s="128">
        <f>COUNTIF(МАТР_ОтъездIПриезд[ФИО],B278)</f>
        <v>0</v>
      </c>
      <c r="K278" s="135" t="str">
        <f t="shared" si="5"/>
        <v>Введите ФИО</v>
      </c>
    </row>
    <row r="279" spans="1:11" x14ac:dyDescent="0.25">
      <c r="A279" s="128">
        <f>ROW()-ROW(МАТР_ОтъездIПриезд[[#Headers],[ФИО]])</f>
        <v>278</v>
      </c>
      <c r="B279" s="133"/>
      <c r="C279" s="124" t="str">
        <f>IFERROR(VLOOKUP(B279, СПР_ФИО[[ФИО]:[№ пропуска]], 2, 0),"")</f>
        <v/>
      </c>
      <c r="D279" s="124" t="str">
        <f>IFERROR(VLOOKUP(B279, СПР_ФИО[[ФИО]:[№ пропуска]], 3, 0),"")</f>
        <v/>
      </c>
      <c r="E279" s="134"/>
      <c r="F279" s="126"/>
      <c r="G279" s="125"/>
      <c r="H279" s="126"/>
      <c r="I279" s="127"/>
      <c r="J279" s="128">
        <f>COUNTIF(МАТР_ОтъездIПриезд[ФИО],B279)</f>
        <v>0</v>
      </c>
      <c r="K279" s="135" t="str">
        <f t="shared" si="5"/>
        <v>Введите ФИО</v>
      </c>
    </row>
    <row r="280" spans="1:11" x14ac:dyDescent="0.25">
      <c r="A280" s="128">
        <f>ROW()-ROW(МАТР_ОтъездIПриезд[[#Headers],[ФИО]])</f>
        <v>279</v>
      </c>
      <c r="B280" s="133"/>
      <c r="C280" s="124" t="str">
        <f>IFERROR(VLOOKUP(B280, СПР_ФИО[[ФИО]:[№ пропуска]], 2, 0),"")</f>
        <v/>
      </c>
      <c r="D280" s="124" t="str">
        <f>IFERROR(VLOOKUP(B280, СПР_ФИО[[ФИО]:[№ пропуска]], 3, 0),"")</f>
        <v/>
      </c>
      <c r="E280" s="134"/>
      <c r="F280" s="126"/>
      <c r="G280" s="125"/>
      <c r="H280" s="126"/>
      <c r="I280" s="127"/>
      <c r="J280" s="128">
        <f>COUNTIF(МАТР_ОтъездIПриезд[ФИО],B280)</f>
        <v>0</v>
      </c>
      <c r="K280" s="135" t="str">
        <f t="shared" si="5"/>
        <v>Введите ФИО</v>
      </c>
    </row>
    <row r="281" spans="1:11" x14ac:dyDescent="0.25">
      <c r="A281" s="128">
        <f>ROW()-ROW(МАТР_ОтъездIПриезд[[#Headers],[ФИО]])</f>
        <v>280</v>
      </c>
      <c r="B281" s="133"/>
      <c r="C281" s="124" t="str">
        <f>IFERROR(VLOOKUP(B281, СПР_ФИО[[ФИО]:[№ пропуска]], 2, 0),"")</f>
        <v/>
      </c>
      <c r="D281" s="124" t="str">
        <f>IFERROR(VLOOKUP(B281, СПР_ФИО[[ФИО]:[№ пропуска]], 3, 0),"")</f>
        <v/>
      </c>
      <c r="E281" s="134"/>
      <c r="F281" s="126"/>
      <c r="G281" s="125"/>
      <c r="H281" s="126"/>
      <c r="I281" s="127"/>
      <c r="J281" s="128">
        <f>COUNTIF(МАТР_ОтъездIПриезд[ФИО],B281)</f>
        <v>0</v>
      </c>
      <c r="K281" s="135" t="str">
        <f t="shared" si="5"/>
        <v>Введите ФИО</v>
      </c>
    </row>
    <row r="282" spans="1:11" x14ac:dyDescent="0.25">
      <c r="A282" s="128">
        <f>ROW()-ROW(МАТР_ОтъездIПриезд[[#Headers],[ФИО]])</f>
        <v>281</v>
      </c>
      <c r="B282" s="133"/>
      <c r="C282" s="124" t="str">
        <f>IFERROR(VLOOKUP(B282, СПР_ФИО[[ФИО]:[№ пропуска]], 2, 0),"")</f>
        <v/>
      </c>
      <c r="D282" s="124" t="str">
        <f>IFERROR(VLOOKUP(B282, СПР_ФИО[[ФИО]:[№ пропуска]], 3, 0),"")</f>
        <v/>
      </c>
      <c r="E282" s="134"/>
      <c r="F282" s="126"/>
      <c r="G282" s="125"/>
      <c r="H282" s="126"/>
      <c r="I282" s="127"/>
      <c r="J282" s="128">
        <f>COUNTIF(МАТР_ОтъездIПриезд[ФИО],B282)</f>
        <v>0</v>
      </c>
      <c r="K282" s="135" t="str">
        <f t="shared" si="5"/>
        <v>Введите ФИО</v>
      </c>
    </row>
    <row r="283" spans="1:11" x14ac:dyDescent="0.25">
      <c r="A283" s="128">
        <f>ROW()-ROW(МАТР_ОтъездIПриезд[[#Headers],[ФИО]])</f>
        <v>282</v>
      </c>
      <c r="B283" s="133"/>
      <c r="C283" s="124" t="str">
        <f>IFERROR(VLOOKUP(B283, СПР_ФИО[[ФИО]:[№ пропуска]], 2, 0),"")</f>
        <v/>
      </c>
      <c r="D283" s="124" t="str">
        <f>IFERROR(VLOOKUP(B283, СПР_ФИО[[ФИО]:[№ пропуска]], 3, 0),"")</f>
        <v/>
      </c>
      <c r="E283" s="134"/>
      <c r="F283" s="126"/>
      <c r="G283" s="125"/>
      <c r="H283" s="126"/>
      <c r="I283" s="127"/>
      <c r="J283" s="128">
        <f>COUNTIF(МАТР_ОтъездIПриезд[ФИО],B283)</f>
        <v>0</v>
      </c>
      <c r="K283" s="135" t="str">
        <f t="shared" si="5"/>
        <v>Введите ФИО</v>
      </c>
    </row>
    <row r="284" spans="1:11" x14ac:dyDescent="0.25">
      <c r="A284" s="128">
        <f>ROW()-ROW(МАТР_ОтъездIПриезд[[#Headers],[ФИО]])</f>
        <v>283</v>
      </c>
      <c r="B284" s="133"/>
      <c r="C284" s="124" t="str">
        <f>IFERROR(VLOOKUP(B284, СПР_ФИО[[ФИО]:[№ пропуска]], 2, 0),"")</f>
        <v/>
      </c>
      <c r="D284" s="124" t="str">
        <f>IFERROR(VLOOKUP(B284, СПР_ФИО[[ФИО]:[№ пропуска]], 3, 0),"")</f>
        <v/>
      </c>
      <c r="E284" s="134"/>
      <c r="F284" s="126"/>
      <c r="G284" s="125"/>
      <c r="H284" s="126"/>
      <c r="I284" s="127"/>
      <c r="J284" s="128">
        <f>COUNTIF(МАТР_ОтъездIПриезд[ФИО],B284)</f>
        <v>0</v>
      </c>
      <c r="K284" s="135" t="str">
        <f t="shared" si="5"/>
        <v>Введите ФИО</v>
      </c>
    </row>
    <row r="285" spans="1:11" x14ac:dyDescent="0.25">
      <c r="A285" s="128">
        <f>ROW()-ROW(МАТР_ОтъездIПриезд[[#Headers],[ФИО]])</f>
        <v>284</v>
      </c>
      <c r="B285" s="133"/>
      <c r="C285" s="124" t="str">
        <f>IFERROR(VLOOKUP(B285, СПР_ФИО[[ФИО]:[№ пропуска]], 2, 0),"")</f>
        <v/>
      </c>
      <c r="D285" s="124" t="str">
        <f>IFERROR(VLOOKUP(B285, СПР_ФИО[[ФИО]:[№ пропуска]], 3, 0),"")</f>
        <v/>
      </c>
      <c r="E285" s="134"/>
      <c r="F285" s="126"/>
      <c r="G285" s="125"/>
      <c r="H285" s="126"/>
      <c r="I285" s="127"/>
      <c r="J285" s="128">
        <f>COUNTIF(МАТР_ОтъездIПриезд[ФИО],B285)</f>
        <v>0</v>
      </c>
      <c r="K285" s="135" t="str">
        <f t="shared" si="5"/>
        <v>Введите ФИО</v>
      </c>
    </row>
    <row r="286" spans="1:11" x14ac:dyDescent="0.25">
      <c r="A286" s="128">
        <f>ROW()-ROW(МАТР_ОтъездIПриезд[[#Headers],[ФИО]])</f>
        <v>285</v>
      </c>
      <c r="B286" s="133"/>
      <c r="C286" s="124" t="str">
        <f>IFERROR(VLOOKUP(B286, СПР_ФИО[[ФИО]:[№ пропуска]], 2, 0),"")</f>
        <v/>
      </c>
      <c r="D286" s="124" t="str">
        <f>IFERROR(VLOOKUP(B286, СПР_ФИО[[ФИО]:[№ пропуска]], 3, 0),"")</f>
        <v/>
      </c>
      <c r="E286" s="134"/>
      <c r="F286" s="126"/>
      <c r="G286" s="125"/>
      <c r="H286" s="126"/>
      <c r="I286" s="127"/>
      <c r="J286" s="128">
        <f>COUNTIF(МАТР_ОтъездIПриезд[ФИО],B286)</f>
        <v>0</v>
      </c>
      <c r="K286" s="135" t="str">
        <f t="shared" si="5"/>
        <v>Введите ФИО</v>
      </c>
    </row>
    <row r="287" spans="1:11" x14ac:dyDescent="0.25">
      <c r="A287" s="128">
        <f>ROW()-ROW(МАТР_ОтъездIПриезд[[#Headers],[ФИО]])</f>
        <v>286</v>
      </c>
      <c r="B287" s="133"/>
      <c r="C287" s="124" t="str">
        <f>IFERROR(VLOOKUP(B287, СПР_ФИО[[ФИО]:[№ пропуска]], 2, 0),"")</f>
        <v/>
      </c>
      <c r="D287" s="124" t="str">
        <f>IFERROR(VLOOKUP(B287, СПР_ФИО[[ФИО]:[№ пропуска]], 3, 0),"")</f>
        <v/>
      </c>
      <c r="E287" s="134"/>
      <c r="F287" s="126"/>
      <c r="G287" s="125"/>
      <c r="H287" s="126"/>
      <c r="I287" s="127"/>
      <c r="J287" s="128">
        <f>COUNTIF(МАТР_ОтъездIПриезд[ФИО],B287)</f>
        <v>0</v>
      </c>
      <c r="K287" s="135" t="str">
        <f t="shared" si="5"/>
        <v>Введите ФИО</v>
      </c>
    </row>
    <row r="288" spans="1:11" x14ac:dyDescent="0.25">
      <c r="A288" s="128">
        <f>ROW()-ROW(МАТР_ОтъездIПриезд[[#Headers],[ФИО]])</f>
        <v>287</v>
      </c>
      <c r="B288" s="133"/>
      <c r="C288" s="124" t="str">
        <f>IFERROR(VLOOKUP(B288, СПР_ФИО[[ФИО]:[№ пропуска]], 2, 0),"")</f>
        <v/>
      </c>
      <c r="D288" s="124" t="str">
        <f>IFERROR(VLOOKUP(B288, СПР_ФИО[[ФИО]:[№ пропуска]], 3, 0),"")</f>
        <v/>
      </c>
      <c r="E288" s="134"/>
      <c r="F288" s="126"/>
      <c r="G288" s="125"/>
      <c r="H288" s="126"/>
      <c r="I288" s="127"/>
      <c r="J288" s="128">
        <f>COUNTIF(МАТР_ОтъездIПриезд[ФИО],B288)</f>
        <v>0</v>
      </c>
      <c r="K288" s="135" t="str">
        <f t="shared" si="5"/>
        <v>Введите ФИО</v>
      </c>
    </row>
    <row r="289" spans="1:11" x14ac:dyDescent="0.25">
      <c r="A289" s="128">
        <f>ROW()-ROW(МАТР_ОтъездIПриезд[[#Headers],[ФИО]])</f>
        <v>288</v>
      </c>
      <c r="B289" s="133"/>
      <c r="C289" s="124" t="str">
        <f>IFERROR(VLOOKUP(B289, СПР_ФИО[[ФИО]:[№ пропуска]], 2, 0),"")</f>
        <v/>
      </c>
      <c r="D289" s="124" t="str">
        <f>IFERROR(VLOOKUP(B289, СПР_ФИО[[ФИО]:[№ пропуска]], 3, 0),"")</f>
        <v/>
      </c>
      <c r="E289" s="134"/>
      <c r="F289" s="126"/>
      <c r="G289" s="125"/>
      <c r="H289" s="126"/>
      <c r="I289" s="127"/>
      <c r="J289" s="128">
        <f>COUNTIF(МАТР_ОтъездIПриезд[ФИО],B289)</f>
        <v>0</v>
      </c>
      <c r="K289" s="135" t="str">
        <f t="shared" si="5"/>
        <v>Введите ФИО</v>
      </c>
    </row>
    <row r="290" spans="1:11" x14ac:dyDescent="0.25">
      <c r="A290" s="128">
        <f>ROW()-ROW(МАТР_ОтъездIПриезд[[#Headers],[ФИО]])</f>
        <v>289</v>
      </c>
      <c r="B290" s="133"/>
      <c r="C290" s="124" t="str">
        <f>IFERROR(VLOOKUP(B290, СПР_ФИО[[ФИО]:[№ пропуска]], 2, 0),"")</f>
        <v/>
      </c>
      <c r="D290" s="124" t="str">
        <f>IFERROR(VLOOKUP(B290, СПР_ФИО[[ФИО]:[№ пропуска]], 3, 0),"")</f>
        <v/>
      </c>
      <c r="E290" s="134"/>
      <c r="F290" s="126"/>
      <c r="G290" s="125"/>
      <c r="H290" s="126"/>
      <c r="I290" s="127"/>
      <c r="J290" s="128">
        <f>COUNTIF(МАТР_ОтъездIПриезд[ФИО],B290)</f>
        <v>0</v>
      </c>
      <c r="K290" s="135" t="str">
        <f t="shared" si="5"/>
        <v>Введите ФИО</v>
      </c>
    </row>
    <row r="291" spans="1:11" x14ac:dyDescent="0.25">
      <c r="A291" s="128">
        <f>ROW()-ROW(МАТР_ОтъездIПриезд[[#Headers],[ФИО]])</f>
        <v>290</v>
      </c>
      <c r="B291" s="133"/>
      <c r="C291" s="124" t="str">
        <f>IFERROR(VLOOKUP(B291, СПР_ФИО[[ФИО]:[№ пропуска]], 2, 0),"")</f>
        <v/>
      </c>
      <c r="D291" s="124" t="str">
        <f>IFERROR(VLOOKUP(B291, СПР_ФИО[[ФИО]:[№ пропуска]], 3, 0),"")</f>
        <v/>
      </c>
      <c r="E291" s="134"/>
      <c r="F291" s="126"/>
      <c r="G291" s="125"/>
      <c r="H291" s="126"/>
      <c r="I291" s="127"/>
      <c r="J291" s="128">
        <f>COUNTIF(МАТР_ОтъездIПриезд[ФИО],B291)</f>
        <v>0</v>
      </c>
      <c r="K291" s="135" t="str">
        <f t="shared" si="5"/>
        <v>Введите ФИО</v>
      </c>
    </row>
    <row r="292" spans="1:11" x14ac:dyDescent="0.25">
      <c r="A292" s="128">
        <f>ROW()-ROW(МАТР_ОтъездIПриезд[[#Headers],[ФИО]])</f>
        <v>291</v>
      </c>
      <c r="B292" s="133"/>
      <c r="C292" s="124" t="str">
        <f>IFERROR(VLOOKUP(B292, СПР_ФИО[[ФИО]:[№ пропуска]], 2, 0),"")</f>
        <v/>
      </c>
      <c r="D292" s="124" t="str">
        <f>IFERROR(VLOOKUP(B292, СПР_ФИО[[ФИО]:[№ пропуска]], 3, 0),"")</f>
        <v/>
      </c>
      <c r="E292" s="134"/>
      <c r="F292" s="126"/>
      <c r="G292" s="125"/>
      <c r="H292" s="126"/>
      <c r="I292" s="127"/>
      <c r="J292" s="128">
        <f>COUNTIF(МАТР_ОтъездIПриезд[ФИО],B292)</f>
        <v>0</v>
      </c>
      <c r="K292" s="135" t="str">
        <f t="shared" si="5"/>
        <v>Введите ФИО</v>
      </c>
    </row>
    <row r="293" spans="1:11" x14ac:dyDescent="0.25">
      <c r="A293" s="128">
        <f>ROW()-ROW(МАТР_ОтъездIПриезд[[#Headers],[ФИО]])</f>
        <v>292</v>
      </c>
      <c r="B293" s="133"/>
      <c r="C293" s="124" t="str">
        <f>IFERROR(VLOOKUP(B293, СПР_ФИО[[ФИО]:[№ пропуска]], 2, 0),"")</f>
        <v/>
      </c>
      <c r="D293" s="124" t="str">
        <f>IFERROR(VLOOKUP(B293, СПР_ФИО[[ФИО]:[№ пропуска]], 3, 0),"")</f>
        <v/>
      </c>
      <c r="E293" s="134"/>
      <c r="F293" s="126"/>
      <c r="G293" s="125"/>
      <c r="H293" s="126"/>
      <c r="I293" s="127"/>
      <c r="J293" s="128">
        <f>COUNTIF(МАТР_ОтъездIПриезд[ФИО],B293)</f>
        <v>0</v>
      </c>
      <c r="K293" s="135" t="str">
        <f t="shared" si="5"/>
        <v>Введите ФИО</v>
      </c>
    </row>
    <row r="294" spans="1:11" x14ac:dyDescent="0.25">
      <c r="A294" s="128">
        <f>ROW()-ROW(МАТР_ОтъездIПриезд[[#Headers],[ФИО]])</f>
        <v>293</v>
      </c>
      <c r="B294" s="133"/>
      <c r="C294" s="124" t="str">
        <f>IFERROR(VLOOKUP(B294, СПР_ФИО[[ФИО]:[№ пропуска]], 2, 0),"")</f>
        <v/>
      </c>
      <c r="D294" s="124" t="str">
        <f>IFERROR(VLOOKUP(B294, СПР_ФИО[[ФИО]:[№ пропуска]], 3, 0),"")</f>
        <v/>
      </c>
      <c r="E294" s="134"/>
      <c r="F294" s="126"/>
      <c r="G294" s="125"/>
      <c r="H294" s="126"/>
      <c r="I294" s="127"/>
      <c r="J294" s="128">
        <f>COUNTIF(МАТР_ОтъездIПриезд[ФИО],B294)</f>
        <v>0</v>
      </c>
      <c r="K294" s="135" t="str">
        <f t="shared" si="5"/>
        <v>Введите ФИО</v>
      </c>
    </row>
    <row r="295" spans="1:11" x14ac:dyDescent="0.25">
      <c r="A295" s="128">
        <f>ROW()-ROW(МАТР_ОтъездIПриезд[[#Headers],[ФИО]])</f>
        <v>294</v>
      </c>
      <c r="B295" s="133"/>
      <c r="C295" s="124" t="str">
        <f>IFERROR(VLOOKUP(B295, СПР_ФИО[[ФИО]:[№ пропуска]], 2, 0),"")</f>
        <v/>
      </c>
      <c r="D295" s="124" t="str">
        <f>IFERROR(VLOOKUP(B295, СПР_ФИО[[ФИО]:[№ пропуска]], 3, 0),"")</f>
        <v/>
      </c>
      <c r="E295" s="134"/>
      <c r="F295" s="126"/>
      <c r="G295" s="125"/>
      <c r="H295" s="126"/>
      <c r="I295" s="127"/>
      <c r="J295" s="128">
        <f>COUNTIF(МАТР_ОтъездIПриезд[ФИО],B295)</f>
        <v>0</v>
      </c>
      <c r="K295" s="135" t="str">
        <f t="shared" si="5"/>
        <v>Введите ФИО</v>
      </c>
    </row>
    <row r="296" spans="1:11" x14ac:dyDescent="0.25">
      <c r="A296" s="128">
        <f>ROW()-ROW(МАТР_ОтъездIПриезд[[#Headers],[ФИО]])</f>
        <v>295</v>
      </c>
      <c r="B296" s="133"/>
      <c r="C296" s="124" t="str">
        <f>IFERROR(VLOOKUP(B296, СПР_ФИО[[ФИО]:[№ пропуска]], 2, 0),"")</f>
        <v/>
      </c>
      <c r="D296" s="124" t="str">
        <f>IFERROR(VLOOKUP(B296, СПР_ФИО[[ФИО]:[№ пропуска]], 3, 0),"")</f>
        <v/>
      </c>
      <c r="E296" s="134"/>
      <c r="F296" s="126"/>
      <c r="G296" s="125"/>
      <c r="H296" s="126"/>
      <c r="I296" s="127"/>
      <c r="J296" s="128">
        <f>COUNTIF(МАТР_ОтъездIПриезд[ФИО],B296)</f>
        <v>0</v>
      </c>
      <c r="K296" s="135" t="str">
        <f t="shared" si="5"/>
        <v>Введите ФИО</v>
      </c>
    </row>
    <row r="297" spans="1:11" x14ac:dyDescent="0.25">
      <c r="A297" s="128">
        <f>ROW()-ROW(МАТР_ОтъездIПриезд[[#Headers],[ФИО]])</f>
        <v>296</v>
      </c>
      <c r="B297" s="133"/>
      <c r="C297" s="124" t="str">
        <f>IFERROR(VLOOKUP(B297, СПР_ФИО[[ФИО]:[№ пропуска]], 2, 0),"")</f>
        <v/>
      </c>
      <c r="D297" s="124" t="str">
        <f>IFERROR(VLOOKUP(B297, СПР_ФИО[[ФИО]:[№ пропуска]], 3, 0),"")</f>
        <v/>
      </c>
      <c r="E297" s="134"/>
      <c r="F297" s="126"/>
      <c r="G297" s="125"/>
      <c r="H297" s="126"/>
      <c r="I297" s="127"/>
      <c r="J297" s="128">
        <f>COUNTIF(МАТР_ОтъездIПриезд[ФИО],B297)</f>
        <v>0</v>
      </c>
      <c r="K297" s="135" t="str">
        <f t="shared" si="5"/>
        <v>Введите ФИО</v>
      </c>
    </row>
    <row r="298" spans="1:11" x14ac:dyDescent="0.25">
      <c r="A298" s="128">
        <f>ROW()-ROW(МАТР_ОтъездIПриезд[[#Headers],[ФИО]])</f>
        <v>297</v>
      </c>
      <c r="B298" s="133"/>
      <c r="C298" s="124" t="str">
        <f>IFERROR(VLOOKUP(B298, СПР_ФИО[[ФИО]:[№ пропуска]], 2, 0),"")</f>
        <v/>
      </c>
      <c r="D298" s="124" t="str">
        <f>IFERROR(VLOOKUP(B298, СПР_ФИО[[ФИО]:[№ пропуска]], 3, 0),"")</f>
        <v/>
      </c>
      <c r="E298" s="134"/>
      <c r="F298" s="126"/>
      <c r="G298" s="125"/>
      <c r="H298" s="126"/>
      <c r="I298" s="127"/>
      <c r="J298" s="128">
        <f>COUNTIF(МАТР_ОтъездIПриезд[ФИО],B298)</f>
        <v>0</v>
      </c>
      <c r="K298" s="135" t="str">
        <f t="shared" si="5"/>
        <v>Введите ФИО</v>
      </c>
    </row>
    <row r="299" spans="1:11" x14ac:dyDescent="0.25">
      <c r="A299" s="128">
        <f>ROW()-ROW(МАТР_ОтъездIПриезд[[#Headers],[ФИО]])</f>
        <v>298</v>
      </c>
      <c r="B299" s="133"/>
      <c r="C299" s="124" t="str">
        <f>IFERROR(VLOOKUP(B299, СПР_ФИО[[ФИО]:[№ пропуска]], 2, 0),"")</f>
        <v/>
      </c>
      <c r="D299" s="124" t="str">
        <f>IFERROR(VLOOKUP(B299, СПР_ФИО[[ФИО]:[№ пропуска]], 3, 0),"")</f>
        <v/>
      </c>
      <c r="E299" s="134"/>
      <c r="F299" s="126"/>
      <c r="G299" s="125"/>
      <c r="H299" s="126"/>
      <c r="I299" s="127"/>
      <c r="J299" s="128">
        <f>COUNTIF(МАТР_ОтъездIПриезд[ФИО],B299)</f>
        <v>0</v>
      </c>
      <c r="K299" s="135" t="str">
        <f t="shared" si="5"/>
        <v>Введите ФИО</v>
      </c>
    </row>
    <row r="300" spans="1:11" x14ac:dyDescent="0.25">
      <c r="A300" s="128">
        <f>ROW()-ROW(МАТР_ОтъездIПриезд[[#Headers],[ФИО]])</f>
        <v>299</v>
      </c>
      <c r="B300" s="133"/>
      <c r="C300" s="124" t="str">
        <f>IFERROR(VLOOKUP(B300, СПР_ФИО[[ФИО]:[№ пропуска]], 2, 0),"")</f>
        <v/>
      </c>
      <c r="D300" s="124" t="str">
        <f>IFERROR(VLOOKUP(B300, СПР_ФИО[[ФИО]:[№ пропуска]], 3, 0),"")</f>
        <v/>
      </c>
      <c r="E300" s="134"/>
      <c r="F300" s="126"/>
      <c r="G300" s="125"/>
      <c r="H300" s="126"/>
      <c r="I300" s="127"/>
      <c r="J300" s="128">
        <f>COUNTIF(МАТР_ОтъездIПриезд[ФИО],B300)</f>
        <v>0</v>
      </c>
      <c r="K300" s="135" t="str">
        <f t="shared" si="5"/>
        <v>Введите ФИО</v>
      </c>
    </row>
    <row r="301" spans="1:11" x14ac:dyDescent="0.25">
      <c r="A301" s="128">
        <f>ROW()-ROW(МАТР_ОтъездIПриезд[[#Headers],[ФИО]])</f>
        <v>300</v>
      </c>
      <c r="B301" s="133"/>
      <c r="C301" s="124" t="str">
        <f>IFERROR(VLOOKUP(B301, СПР_ФИО[[ФИО]:[№ пропуска]], 2, 0),"")</f>
        <v/>
      </c>
      <c r="D301" s="124" t="str">
        <f>IFERROR(VLOOKUP(B301, СПР_ФИО[[ФИО]:[№ пропуска]], 3, 0),"")</f>
        <v/>
      </c>
      <c r="E301" s="134"/>
      <c r="F301" s="126"/>
      <c r="G301" s="125"/>
      <c r="H301" s="126"/>
      <c r="I301" s="127"/>
      <c r="J301" s="128">
        <f>COUNTIF(МАТР_ОтъездIПриезд[ФИО],B301)</f>
        <v>0</v>
      </c>
      <c r="K301" s="135" t="str">
        <f t="shared" si="5"/>
        <v>Введите ФИО</v>
      </c>
    </row>
    <row r="302" spans="1:11" x14ac:dyDescent="0.25">
      <c r="A302" s="128">
        <f>ROW()-ROW(МАТР_ОтъездIПриезд[[#Headers],[ФИО]])</f>
        <v>301</v>
      </c>
      <c r="B302" s="133"/>
      <c r="C302" s="124" t="str">
        <f>IFERROR(VLOOKUP(B302, СПР_ФИО[[ФИО]:[№ пропуска]], 2, 0),"")</f>
        <v/>
      </c>
      <c r="D302" s="124" t="str">
        <f>IFERROR(VLOOKUP(B302, СПР_ФИО[[ФИО]:[№ пропуска]], 3, 0),"")</f>
        <v/>
      </c>
      <c r="E302" s="134"/>
      <c r="F302" s="126"/>
      <c r="G302" s="125"/>
      <c r="H302" s="126"/>
      <c r="I302" s="127"/>
      <c r="J302" s="128">
        <f>COUNTIF(МАТР_ОтъездIПриезд[ФИО],B302)</f>
        <v>0</v>
      </c>
      <c r="K302" s="135" t="str">
        <f t="shared" si="5"/>
        <v>Введите ФИО</v>
      </c>
    </row>
    <row r="303" spans="1:11" x14ac:dyDescent="0.25">
      <c r="A303" s="128">
        <f>ROW()-ROW(МАТР_ОтъездIПриезд[[#Headers],[ФИО]])</f>
        <v>302</v>
      </c>
      <c r="B303" s="133"/>
      <c r="C303" s="124" t="str">
        <f>IFERROR(VLOOKUP(B303, СПР_ФИО[[ФИО]:[№ пропуска]], 2, 0),"")</f>
        <v/>
      </c>
      <c r="D303" s="124" t="str">
        <f>IFERROR(VLOOKUP(B303, СПР_ФИО[[ФИО]:[№ пропуска]], 3, 0),"")</f>
        <v/>
      </c>
      <c r="E303" s="134"/>
      <c r="F303" s="126"/>
      <c r="G303" s="125"/>
      <c r="H303" s="126"/>
      <c r="I303" s="127"/>
      <c r="J303" s="128">
        <f>COUNTIF(МАТР_ОтъездIПриезд[ФИО],B303)</f>
        <v>0</v>
      </c>
      <c r="K303" s="135" t="str">
        <f t="shared" si="5"/>
        <v>Введите ФИО</v>
      </c>
    </row>
    <row r="304" spans="1:11" x14ac:dyDescent="0.25">
      <c r="A304" s="128">
        <f>ROW()-ROW(МАТР_ОтъездIПриезд[[#Headers],[ФИО]])</f>
        <v>303</v>
      </c>
      <c r="B304" s="133"/>
      <c r="C304" s="124" t="str">
        <f>IFERROR(VLOOKUP(B304, СПР_ФИО[[ФИО]:[№ пропуска]], 2, 0),"")</f>
        <v/>
      </c>
      <c r="D304" s="124" t="str">
        <f>IFERROR(VLOOKUP(B304, СПР_ФИО[[ФИО]:[№ пропуска]], 3, 0),"")</f>
        <v/>
      </c>
      <c r="E304" s="134"/>
      <c r="F304" s="126"/>
      <c r="G304" s="125"/>
      <c r="H304" s="126"/>
      <c r="I304" s="127"/>
      <c r="J304" s="128">
        <f>COUNTIF(МАТР_ОтъездIПриезд[ФИО],B304)</f>
        <v>0</v>
      </c>
      <c r="K304" s="135" t="str">
        <f t="shared" si="5"/>
        <v>Введите ФИО</v>
      </c>
    </row>
    <row r="305" spans="1:11" x14ac:dyDescent="0.25">
      <c r="A305" s="128">
        <f>ROW()-ROW(МАТР_ОтъездIПриезд[[#Headers],[ФИО]])</f>
        <v>304</v>
      </c>
      <c r="B305" s="133"/>
      <c r="C305" s="124" t="str">
        <f>IFERROR(VLOOKUP(B305, СПР_ФИО[[ФИО]:[№ пропуска]], 2, 0),"")</f>
        <v/>
      </c>
      <c r="D305" s="124" t="str">
        <f>IFERROR(VLOOKUP(B305, СПР_ФИО[[ФИО]:[№ пропуска]], 3, 0),"")</f>
        <v/>
      </c>
      <c r="E305" s="134"/>
      <c r="F305" s="126"/>
      <c r="G305" s="125"/>
      <c r="H305" s="126"/>
      <c r="I305" s="127"/>
      <c r="J305" s="128">
        <f>COUNTIF(МАТР_ОтъездIПриезд[ФИО],B305)</f>
        <v>0</v>
      </c>
      <c r="K305" s="135" t="str">
        <f t="shared" si="5"/>
        <v>Введите ФИО</v>
      </c>
    </row>
    <row r="306" spans="1:11" x14ac:dyDescent="0.25">
      <c r="A306" s="128">
        <f>ROW()-ROW(МАТР_ОтъездIПриезд[[#Headers],[ФИО]])</f>
        <v>305</v>
      </c>
      <c r="B306" s="133"/>
      <c r="C306" s="124" t="str">
        <f>IFERROR(VLOOKUP(B306, СПР_ФИО[[ФИО]:[№ пропуска]], 2, 0),"")</f>
        <v/>
      </c>
      <c r="D306" s="124" t="str">
        <f>IFERROR(VLOOKUP(B306, СПР_ФИО[[ФИО]:[№ пропуска]], 3, 0),"")</f>
        <v/>
      </c>
      <c r="E306" s="134"/>
      <c r="F306" s="126"/>
      <c r="G306" s="125"/>
      <c r="H306" s="126"/>
      <c r="I306" s="127"/>
      <c r="J306" s="128">
        <f>COUNTIF(МАТР_ОтъездIПриезд[ФИО],B306)</f>
        <v>0</v>
      </c>
      <c r="K306" s="135" t="str">
        <f t="shared" si="5"/>
        <v>Введите ФИО</v>
      </c>
    </row>
    <row r="307" spans="1:11" x14ac:dyDescent="0.25">
      <c r="A307" s="128">
        <f>ROW()-ROW(МАТР_ОтъездIПриезд[[#Headers],[ФИО]])</f>
        <v>306</v>
      </c>
      <c r="B307" s="133"/>
      <c r="C307" s="124" t="str">
        <f>IFERROR(VLOOKUP(B307, СПР_ФИО[[ФИО]:[№ пропуска]], 2, 0),"")</f>
        <v/>
      </c>
      <c r="D307" s="124" t="str">
        <f>IFERROR(VLOOKUP(B307, СПР_ФИО[[ФИО]:[№ пропуска]], 3, 0),"")</f>
        <v/>
      </c>
      <c r="E307" s="134"/>
      <c r="F307" s="126"/>
      <c r="G307" s="125"/>
      <c r="H307" s="126"/>
      <c r="I307" s="127"/>
      <c r="J307" s="128">
        <f>COUNTIF(МАТР_ОтъездIПриезд[ФИО],B307)</f>
        <v>0</v>
      </c>
      <c r="K307" s="135" t="str">
        <f t="shared" si="5"/>
        <v>Введите ФИО</v>
      </c>
    </row>
    <row r="308" spans="1:11" x14ac:dyDescent="0.25">
      <c r="A308" s="128">
        <f>ROW()-ROW(МАТР_ОтъездIПриезд[[#Headers],[ФИО]])</f>
        <v>307</v>
      </c>
      <c r="B308" s="133"/>
      <c r="C308" s="124" t="str">
        <f>IFERROR(VLOOKUP(B308, СПР_ФИО[[ФИО]:[№ пропуска]], 2, 0),"")</f>
        <v/>
      </c>
      <c r="D308" s="124" t="str">
        <f>IFERROR(VLOOKUP(B308, СПР_ФИО[[ФИО]:[№ пропуска]], 3, 0),"")</f>
        <v/>
      </c>
      <c r="E308" s="134"/>
      <c r="F308" s="126"/>
      <c r="G308" s="125"/>
      <c r="H308" s="126"/>
      <c r="I308" s="127"/>
      <c r="J308" s="128">
        <f>COUNTIF(МАТР_ОтъездIПриезд[ФИО],B308)</f>
        <v>0</v>
      </c>
      <c r="K308" s="135" t="str">
        <f t="shared" si="5"/>
        <v>Введите ФИО</v>
      </c>
    </row>
    <row r="309" spans="1:11" x14ac:dyDescent="0.25">
      <c r="A309" s="128">
        <f>ROW()-ROW(МАТР_ОтъездIПриезд[[#Headers],[ФИО]])</f>
        <v>308</v>
      </c>
      <c r="B309" s="133"/>
      <c r="C309" s="124" t="str">
        <f>IFERROR(VLOOKUP(B309, СПР_ФИО[[ФИО]:[№ пропуска]], 2, 0),"")</f>
        <v/>
      </c>
      <c r="D309" s="124" t="str">
        <f>IFERROR(VLOOKUP(B309, СПР_ФИО[[ФИО]:[№ пропуска]], 3, 0),"")</f>
        <v/>
      </c>
      <c r="E309" s="134"/>
      <c r="F309" s="126"/>
      <c r="G309" s="125"/>
      <c r="H309" s="126"/>
      <c r="I309" s="127"/>
      <c r="J309" s="128">
        <f>COUNTIF(МАТР_ОтъездIПриезд[ФИО],B309)</f>
        <v>0</v>
      </c>
      <c r="K309" s="135" t="str">
        <f t="shared" si="5"/>
        <v>Введите ФИО</v>
      </c>
    </row>
    <row r="310" spans="1:11" x14ac:dyDescent="0.25">
      <c r="A310" s="128">
        <f>ROW()-ROW(МАТР_ОтъездIПриезд[[#Headers],[ФИО]])</f>
        <v>309</v>
      </c>
      <c r="B310" s="133"/>
      <c r="C310" s="124" t="str">
        <f>IFERROR(VLOOKUP(B310, СПР_ФИО[[ФИО]:[№ пропуска]], 2, 0),"")</f>
        <v/>
      </c>
      <c r="D310" s="124" t="str">
        <f>IFERROR(VLOOKUP(B310, СПР_ФИО[[ФИО]:[№ пропуска]], 3, 0),"")</f>
        <v/>
      </c>
      <c r="E310" s="134"/>
      <c r="F310" s="126"/>
      <c r="G310" s="125"/>
      <c r="H310" s="126"/>
      <c r="I310" s="127"/>
      <c r="J310" s="128">
        <f>COUNTIF(МАТР_ОтъездIПриезд[ФИО],B310)</f>
        <v>0</v>
      </c>
      <c r="K310" s="135" t="str">
        <f t="shared" si="5"/>
        <v>Введите ФИО</v>
      </c>
    </row>
    <row r="311" spans="1:11" x14ac:dyDescent="0.25">
      <c r="A311" s="128">
        <f>ROW()-ROW(МАТР_ОтъездIПриезд[[#Headers],[ФИО]])</f>
        <v>310</v>
      </c>
      <c r="B311" s="133"/>
      <c r="C311" s="124" t="str">
        <f>IFERROR(VLOOKUP(B311, СПР_ФИО[[ФИО]:[№ пропуска]], 2, 0),"")</f>
        <v/>
      </c>
      <c r="D311" s="124" t="str">
        <f>IFERROR(VLOOKUP(B311, СПР_ФИО[[ФИО]:[№ пропуска]], 3, 0),"")</f>
        <v/>
      </c>
      <c r="E311" s="134"/>
      <c r="F311" s="126"/>
      <c r="G311" s="125"/>
      <c r="H311" s="126"/>
      <c r="I311" s="127"/>
      <c r="J311" s="128">
        <f>COUNTIF(МАТР_ОтъездIПриезд[ФИО],B311)</f>
        <v>0</v>
      </c>
      <c r="K311" s="135" t="str">
        <f t="shared" si="5"/>
        <v>Введите ФИО</v>
      </c>
    </row>
    <row r="312" spans="1:11" x14ac:dyDescent="0.25">
      <c r="A312" s="128">
        <f>ROW()-ROW(МАТР_ОтъездIПриезд[[#Headers],[ФИО]])</f>
        <v>311</v>
      </c>
      <c r="B312" s="133"/>
      <c r="C312" s="124" t="str">
        <f>IFERROR(VLOOKUP(B312, СПР_ФИО[[ФИО]:[№ пропуска]], 2, 0),"")</f>
        <v/>
      </c>
      <c r="D312" s="124" t="str">
        <f>IFERROR(VLOOKUP(B312, СПР_ФИО[[ФИО]:[№ пропуска]], 3, 0),"")</f>
        <v/>
      </c>
      <c r="E312" s="134"/>
      <c r="F312" s="126"/>
      <c r="G312" s="125"/>
      <c r="H312" s="126"/>
      <c r="I312" s="127"/>
      <c r="J312" s="128">
        <f>COUNTIF(МАТР_ОтъездIПриезд[ФИО],B312)</f>
        <v>0</v>
      </c>
      <c r="K312" s="135" t="str">
        <f t="shared" si="5"/>
        <v>Введите ФИО</v>
      </c>
    </row>
    <row r="313" spans="1:11" x14ac:dyDescent="0.25">
      <c r="A313" s="128">
        <f>ROW()-ROW(МАТР_ОтъездIПриезд[[#Headers],[ФИО]])</f>
        <v>312</v>
      </c>
      <c r="B313" s="133"/>
      <c r="C313" s="124" t="str">
        <f>IFERROR(VLOOKUP(B313, СПР_ФИО[[ФИО]:[№ пропуска]], 2, 0),"")</f>
        <v/>
      </c>
      <c r="D313" s="124" t="str">
        <f>IFERROR(VLOOKUP(B313, СПР_ФИО[[ФИО]:[№ пропуска]], 3, 0),"")</f>
        <v/>
      </c>
      <c r="E313" s="134"/>
      <c r="F313" s="126"/>
      <c r="G313" s="125"/>
      <c r="H313" s="126"/>
      <c r="I313" s="127"/>
      <c r="J313" s="128">
        <f>COUNTIF(МАТР_ОтъездIПриезд[ФИО],B313)</f>
        <v>0</v>
      </c>
      <c r="K313" s="135" t="str">
        <f t="shared" si="5"/>
        <v>Введите ФИО</v>
      </c>
    </row>
    <row r="314" spans="1:11" x14ac:dyDescent="0.25">
      <c r="A314" s="128">
        <f>ROW()-ROW(МАТР_ОтъездIПриезд[[#Headers],[ФИО]])</f>
        <v>313</v>
      </c>
      <c r="B314" s="133"/>
      <c r="C314" s="124" t="str">
        <f>IFERROR(VLOOKUP(B314, СПР_ФИО[[ФИО]:[№ пропуска]], 2, 0),"")</f>
        <v/>
      </c>
      <c r="D314" s="124" t="str">
        <f>IFERROR(VLOOKUP(B314, СПР_ФИО[[ФИО]:[№ пропуска]], 3, 0),"")</f>
        <v/>
      </c>
      <c r="E314" s="134"/>
      <c r="F314" s="126"/>
      <c r="G314" s="125"/>
      <c r="H314" s="126"/>
      <c r="I314" s="127"/>
      <c r="J314" s="128">
        <f>COUNTIF(МАТР_ОтъездIПриезд[ФИО],B314)</f>
        <v>0</v>
      </c>
      <c r="K314" s="135" t="str">
        <f t="shared" si="5"/>
        <v>Введите ФИО</v>
      </c>
    </row>
    <row r="315" spans="1:11" x14ac:dyDescent="0.25">
      <c r="A315" s="128">
        <f>ROW()-ROW(МАТР_ОтъездIПриезд[[#Headers],[ФИО]])</f>
        <v>314</v>
      </c>
      <c r="B315" s="133"/>
      <c r="C315" s="124" t="str">
        <f>IFERROR(VLOOKUP(B315, СПР_ФИО[[ФИО]:[№ пропуска]], 2, 0),"")</f>
        <v/>
      </c>
      <c r="D315" s="124" t="str">
        <f>IFERROR(VLOOKUP(B315, СПР_ФИО[[ФИО]:[№ пропуска]], 3, 0),"")</f>
        <v/>
      </c>
      <c r="E315" s="134"/>
      <c r="F315" s="126"/>
      <c r="G315" s="125"/>
      <c r="H315" s="126"/>
      <c r="I315" s="127"/>
      <c r="J315" s="128">
        <f>COUNTIF(МАТР_ОтъездIПриезд[ФИО],B315)</f>
        <v>0</v>
      </c>
      <c r="K315" s="135" t="str">
        <f t="shared" si="5"/>
        <v>Введите ФИО</v>
      </c>
    </row>
    <row r="316" spans="1:11" x14ac:dyDescent="0.25">
      <c r="A316" s="128">
        <f>ROW()-ROW(МАТР_ОтъездIПриезд[[#Headers],[ФИО]])</f>
        <v>315</v>
      </c>
      <c r="B316" s="133"/>
      <c r="C316" s="124" t="str">
        <f>IFERROR(VLOOKUP(B316, СПР_ФИО[[ФИО]:[№ пропуска]], 2, 0),"")</f>
        <v/>
      </c>
      <c r="D316" s="124" t="str">
        <f>IFERROR(VLOOKUP(B316, СПР_ФИО[[ФИО]:[№ пропуска]], 3, 0),"")</f>
        <v/>
      </c>
      <c r="E316" s="134"/>
      <c r="F316" s="126"/>
      <c r="G316" s="125"/>
      <c r="H316" s="126"/>
      <c r="I316" s="127"/>
      <c r="J316" s="128">
        <f>COUNTIF(МАТР_ОтъездIПриезд[ФИО],B316)</f>
        <v>0</v>
      </c>
      <c r="K316" s="135" t="str">
        <f t="shared" si="5"/>
        <v>Введите ФИО</v>
      </c>
    </row>
    <row r="317" spans="1:11" x14ac:dyDescent="0.25">
      <c r="A317" s="128">
        <f>ROW()-ROW(МАТР_ОтъездIПриезд[[#Headers],[ФИО]])</f>
        <v>316</v>
      </c>
      <c r="B317" s="133"/>
      <c r="C317" s="124" t="str">
        <f>IFERROR(VLOOKUP(B317, СПР_ФИО[[ФИО]:[№ пропуска]], 2, 0),"")</f>
        <v/>
      </c>
      <c r="D317" s="124" t="str">
        <f>IFERROR(VLOOKUP(B317, СПР_ФИО[[ФИО]:[№ пропуска]], 3, 0),"")</f>
        <v/>
      </c>
      <c r="E317" s="134"/>
      <c r="F317" s="126"/>
      <c r="G317" s="125"/>
      <c r="H317" s="126"/>
      <c r="I317" s="127"/>
      <c r="J317" s="128">
        <f>COUNTIF(МАТР_ОтъездIПриезд[ФИО],B317)</f>
        <v>0</v>
      </c>
      <c r="K317" s="135" t="str">
        <f t="shared" si="5"/>
        <v>Введите ФИО</v>
      </c>
    </row>
    <row r="318" spans="1:11" x14ac:dyDescent="0.25">
      <c r="A318" s="128">
        <f>ROW()-ROW(МАТР_ОтъездIПриезд[[#Headers],[ФИО]])</f>
        <v>317</v>
      </c>
      <c r="B318" s="133"/>
      <c r="C318" s="124" t="str">
        <f>IFERROR(VLOOKUP(B318, СПР_ФИО[[ФИО]:[№ пропуска]], 2, 0),"")</f>
        <v/>
      </c>
      <c r="D318" s="124" t="str">
        <f>IFERROR(VLOOKUP(B318, СПР_ФИО[[ФИО]:[№ пропуска]], 3, 0),"")</f>
        <v/>
      </c>
      <c r="E318" s="134"/>
      <c r="F318" s="126"/>
      <c r="G318" s="125"/>
      <c r="H318" s="126"/>
      <c r="I318" s="127"/>
      <c r="J318" s="128">
        <f>COUNTIF(МАТР_ОтъездIПриезд[ФИО],B318)</f>
        <v>0</v>
      </c>
      <c r="K318" s="135" t="str">
        <f t="shared" si="5"/>
        <v>Введите ФИО</v>
      </c>
    </row>
    <row r="319" spans="1:11" x14ac:dyDescent="0.25">
      <c r="A319" s="128">
        <f>ROW()-ROW(МАТР_ОтъездIПриезд[[#Headers],[ФИО]])</f>
        <v>318</v>
      </c>
      <c r="B319" s="133"/>
      <c r="C319" s="124" t="str">
        <f>IFERROR(VLOOKUP(B319, СПР_ФИО[[ФИО]:[№ пропуска]], 2, 0),"")</f>
        <v/>
      </c>
      <c r="D319" s="124" t="str">
        <f>IFERROR(VLOOKUP(B319, СПР_ФИО[[ФИО]:[№ пропуска]], 3, 0),"")</f>
        <v/>
      </c>
      <c r="E319" s="134"/>
      <c r="F319" s="126"/>
      <c r="G319" s="125"/>
      <c r="H319" s="126"/>
      <c r="I319" s="127"/>
      <c r="J319" s="128">
        <f>COUNTIF(МАТР_ОтъездIПриезд[ФИО],B319)</f>
        <v>0</v>
      </c>
      <c r="K319" s="135" t="str">
        <f t="shared" si="5"/>
        <v>Введите ФИО</v>
      </c>
    </row>
    <row r="320" spans="1:11" x14ac:dyDescent="0.25">
      <c r="A320" s="128">
        <f>ROW()-ROW(МАТР_ОтъездIПриезд[[#Headers],[ФИО]])</f>
        <v>319</v>
      </c>
      <c r="B320" s="133"/>
      <c r="C320" s="124" t="str">
        <f>IFERROR(VLOOKUP(B320, СПР_ФИО[[ФИО]:[№ пропуска]], 2, 0),"")</f>
        <v/>
      </c>
      <c r="D320" s="124" t="str">
        <f>IFERROR(VLOOKUP(B320, СПР_ФИО[[ФИО]:[№ пропуска]], 3, 0),"")</f>
        <v/>
      </c>
      <c r="E320" s="134"/>
      <c r="F320" s="126"/>
      <c r="G320" s="125"/>
      <c r="H320" s="126"/>
      <c r="I320" s="127"/>
      <c r="J320" s="128">
        <f>COUNTIF(МАТР_ОтъездIПриезд[ФИО],B320)</f>
        <v>0</v>
      </c>
      <c r="K320" s="135" t="str">
        <f t="shared" si="5"/>
        <v>Введите ФИО</v>
      </c>
    </row>
    <row r="321" spans="1:11" x14ac:dyDescent="0.25">
      <c r="A321" s="128">
        <f>ROW()-ROW(МАТР_ОтъездIПриезд[[#Headers],[ФИО]])</f>
        <v>320</v>
      </c>
      <c r="B321" s="133"/>
      <c r="C321" s="124" t="str">
        <f>IFERROR(VLOOKUP(B321, СПР_ФИО[[ФИО]:[№ пропуска]], 2, 0),"")</f>
        <v/>
      </c>
      <c r="D321" s="124" t="str">
        <f>IFERROR(VLOOKUP(B321, СПР_ФИО[[ФИО]:[№ пропуска]], 3, 0),"")</f>
        <v/>
      </c>
      <c r="E321" s="134"/>
      <c r="F321" s="126"/>
      <c r="G321" s="125"/>
      <c r="H321" s="126"/>
      <c r="I321" s="127"/>
      <c r="J321" s="128">
        <f>COUNTIF(МАТР_ОтъездIПриезд[ФИО],B321)</f>
        <v>0</v>
      </c>
      <c r="K321" s="135" t="str">
        <f t="shared" si="5"/>
        <v>Введите ФИО</v>
      </c>
    </row>
    <row r="322" spans="1:11" x14ac:dyDescent="0.25">
      <c r="A322" s="128">
        <f>ROW()-ROW(МАТР_ОтъездIПриезд[[#Headers],[ФИО]])</f>
        <v>321</v>
      </c>
      <c r="B322" s="133"/>
      <c r="C322" s="124" t="str">
        <f>IFERROR(VLOOKUP(B322, СПР_ФИО[[ФИО]:[№ пропуска]], 2, 0),"")</f>
        <v/>
      </c>
      <c r="D322" s="124" t="str">
        <f>IFERROR(VLOOKUP(B322, СПР_ФИО[[ФИО]:[№ пропуска]], 3, 0),"")</f>
        <v/>
      </c>
      <c r="E322" s="134"/>
      <c r="F322" s="126"/>
      <c r="G322" s="125"/>
      <c r="H322" s="126"/>
      <c r="I322" s="127"/>
      <c r="J322" s="128">
        <f>COUNTIF(МАТР_ОтъездIПриезд[ФИО],B322)</f>
        <v>0</v>
      </c>
      <c r="K322" s="135" t="str">
        <f t="shared" si="5"/>
        <v>Введите ФИО</v>
      </c>
    </row>
    <row r="323" spans="1:11" x14ac:dyDescent="0.25">
      <c r="A323" s="128">
        <f>ROW()-ROW(МАТР_ОтъездIПриезд[[#Headers],[ФИО]])</f>
        <v>322</v>
      </c>
      <c r="B323" s="133"/>
      <c r="C323" s="124" t="str">
        <f>IFERROR(VLOOKUP(B323, СПР_ФИО[[ФИО]:[№ пропуска]], 2, 0),"")</f>
        <v/>
      </c>
      <c r="D323" s="124" t="str">
        <f>IFERROR(VLOOKUP(B323, СПР_ФИО[[ФИО]:[№ пропуска]], 3, 0),"")</f>
        <v/>
      </c>
      <c r="E323" s="134"/>
      <c r="F323" s="126"/>
      <c r="G323" s="125"/>
      <c r="H323" s="126"/>
      <c r="I323" s="127"/>
      <c r="J323" s="128">
        <f>COUNTIF(МАТР_ОтъездIПриезд[ФИО],B323)</f>
        <v>0</v>
      </c>
      <c r="K323" s="135" t="str">
        <f t="shared" si="5"/>
        <v>Введите ФИО</v>
      </c>
    </row>
    <row r="324" spans="1:11" x14ac:dyDescent="0.25">
      <c r="A324" s="128">
        <f>ROW()-ROW(МАТР_ОтъездIПриезд[[#Headers],[ФИО]])</f>
        <v>323</v>
      </c>
      <c r="B324" s="133"/>
      <c r="C324" s="124" t="str">
        <f>IFERROR(VLOOKUP(B324, СПР_ФИО[[ФИО]:[№ пропуска]], 2, 0),"")</f>
        <v/>
      </c>
      <c r="D324" s="124" t="str">
        <f>IFERROR(VLOOKUP(B324, СПР_ФИО[[ФИО]:[№ пропуска]], 3, 0),"")</f>
        <v/>
      </c>
      <c r="E324" s="134"/>
      <c r="F324" s="126"/>
      <c r="G324" s="125"/>
      <c r="H324" s="126"/>
      <c r="I324" s="127"/>
      <c r="J324" s="128">
        <f>COUNTIF(МАТР_ОтъездIПриезд[ФИО],B324)</f>
        <v>0</v>
      </c>
      <c r="K324" s="135" t="str">
        <f t="shared" si="5"/>
        <v>Введите ФИО</v>
      </c>
    </row>
    <row r="325" spans="1:11" x14ac:dyDescent="0.25">
      <c r="A325" s="128">
        <f>ROW()-ROW(МАТР_ОтъездIПриезд[[#Headers],[ФИО]])</f>
        <v>324</v>
      </c>
      <c r="B325" s="133"/>
      <c r="C325" s="124" t="str">
        <f>IFERROR(VLOOKUP(B325, СПР_ФИО[[ФИО]:[№ пропуска]], 2, 0),"")</f>
        <v/>
      </c>
      <c r="D325" s="124" t="str">
        <f>IFERROR(VLOOKUP(B325, СПР_ФИО[[ФИО]:[№ пропуска]], 3, 0),"")</f>
        <v/>
      </c>
      <c r="E325" s="134"/>
      <c r="F325" s="126"/>
      <c r="G325" s="125"/>
      <c r="H325" s="126"/>
      <c r="I325" s="127"/>
      <c r="J325" s="128">
        <f>COUNTIF(МАТР_ОтъездIПриезд[ФИО],B325)</f>
        <v>0</v>
      </c>
      <c r="K325" s="135" t="str">
        <f t="shared" si="5"/>
        <v>Введите ФИО</v>
      </c>
    </row>
    <row r="326" spans="1:11" x14ac:dyDescent="0.25">
      <c r="A326" s="128">
        <f>ROW()-ROW(МАТР_ОтъездIПриезд[[#Headers],[ФИО]])</f>
        <v>325</v>
      </c>
      <c r="B326" s="133"/>
      <c r="C326" s="124" t="str">
        <f>IFERROR(VLOOKUP(B326, СПР_ФИО[[ФИО]:[№ пропуска]], 2, 0),"")</f>
        <v/>
      </c>
      <c r="D326" s="124" t="str">
        <f>IFERROR(VLOOKUP(B326, СПР_ФИО[[ФИО]:[№ пропуска]], 3, 0),"")</f>
        <v/>
      </c>
      <c r="E326" s="134"/>
      <c r="F326" s="126"/>
      <c r="G326" s="125"/>
      <c r="H326" s="126"/>
      <c r="I326" s="127"/>
      <c r="J326" s="128">
        <f>COUNTIF(МАТР_ОтъездIПриезд[ФИО],B326)</f>
        <v>0</v>
      </c>
      <c r="K326" s="135" t="str">
        <f t="shared" si="5"/>
        <v>Введите ФИО</v>
      </c>
    </row>
    <row r="327" spans="1:11" x14ac:dyDescent="0.25">
      <c r="A327" s="128">
        <f>ROW()-ROW(МАТР_ОтъездIПриезд[[#Headers],[ФИО]])</f>
        <v>326</v>
      </c>
      <c r="B327" s="133"/>
      <c r="C327" s="124" t="str">
        <f>IFERROR(VLOOKUP(B327, СПР_ФИО[[ФИО]:[№ пропуска]], 2, 0),"")</f>
        <v/>
      </c>
      <c r="D327" s="124" t="str">
        <f>IFERROR(VLOOKUP(B327, СПР_ФИО[[ФИО]:[№ пропуска]], 3, 0),"")</f>
        <v/>
      </c>
      <c r="E327" s="134"/>
      <c r="F327" s="126"/>
      <c r="G327" s="125"/>
      <c r="H327" s="126"/>
      <c r="I327" s="127"/>
      <c r="J327" s="128">
        <f>COUNTIF(МАТР_ОтъездIПриезд[ФИО],B327)</f>
        <v>0</v>
      </c>
      <c r="K327" s="135" t="str">
        <f t="shared" si="5"/>
        <v>Введите ФИО</v>
      </c>
    </row>
    <row r="328" spans="1:11" x14ac:dyDescent="0.25">
      <c r="A328" s="128">
        <f>ROW()-ROW(МАТР_ОтъездIПриезд[[#Headers],[ФИО]])</f>
        <v>327</v>
      </c>
      <c r="B328" s="133"/>
      <c r="C328" s="124" t="str">
        <f>IFERROR(VLOOKUP(B328, СПР_ФИО[[ФИО]:[№ пропуска]], 2, 0),"")</f>
        <v/>
      </c>
      <c r="D328" s="124" t="str">
        <f>IFERROR(VLOOKUP(B328, СПР_ФИО[[ФИО]:[№ пропуска]], 3, 0),"")</f>
        <v/>
      </c>
      <c r="E328" s="134"/>
      <c r="F328" s="126"/>
      <c r="G328" s="125"/>
      <c r="H328" s="126"/>
      <c r="I328" s="127"/>
      <c r="J328" s="128">
        <f>COUNTIF(МАТР_ОтъездIПриезд[ФИО],B328)</f>
        <v>0</v>
      </c>
      <c r="K328" s="135" t="str">
        <f t="shared" si="5"/>
        <v>Введите ФИО</v>
      </c>
    </row>
    <row r="329" spans="1:11" x14ac:dyDescent="0.25">
      <c r="A329" s="128">
        <f>ROW()-ROW(МАТР_ОтъездIПриезд[[#Headers],[ФИО]])</f>
        <v>328</v>
      </c>
      <c r="B329" s="133"/>
      <c r="C329" s="124" t="str">
        <f>IFERROR(VLOOKUP(B329, СПР_ФИО[[ФИО]:[№ пропуска]], 2, 0),"")</f>
        <v/>
      </c>
      <c r="D329" s="124" t="str">
        <f>IFERROR(VLOOKUP(B329, СПР_ФИО[[ФИО]:[№ пропуска]], 3, 0),"")</f>
        <v/>
      </c>
      <c r="E329" s="134"/>
      <c r="F329" s="126"/>
      <c r="G329" s="125"/>
      <c r="H329" s="126"/>
      <c r="I329" s="127"/>
      <c r="J329" s="128">
        <f>COUNTIF(МАТР_ОтъездIПриезд[ФИО],B329)</f>
        <v>0</v>
      </c>
      <c r="K329" s="135" t="str">
        <f t="shared" si="5"/>
        <v>Введите ФИО</v>
      </c>
    </row>
    <row r="330" spans="1:11" x14ac:dyDescent="0.25">
      <c r="A330" s="128">
        <f>ROW()-ROW(МАТР_ОтъездIПриезд[[#Headers],[ФИО]])</f>
        <v>329</v>
      </c>
      <c r="B330" s="133"/>
      <c r="C330" s="124" t="str">
        <f>IFERROR(VLOOKUP(B330, СПР_ФИО[[ФИО]:[№ пропуска]], 2, 0),"")</f>
        <v/>
      </c>
      <c r="D330" s="124" t="str">
        <f>IFERROR(VLOOKUP(B330, СПР_ФИО[[ФИО]:[№ пропуска]], 3, 0),"")</f>
        <v/>
      </c>
      <c r="E330" s="134"/>
      <c r="F330" s="126"/>
      <c r="G330" s="125"/>
      <c r="H330" s="126"/>
      <c r="I330" s="127"/>
      <c r="J330" s="128">
        <f>COUNTIF(МАТР_ОтъездIПриезд[ФИО],B330)</f>
        <v>0</v>
      </c>
      <c r="K330" s="135" t="str">
        <f t="shared" si="5"/>
        <v>Введите ФИО</v>
      </c>
    </row>
    <row r="331" spans="1:11" x14ac:dyDescent="0.25">
      <c r="A331" s="128">
        <f>ROW()-ROW(МАТР_ОтъездIПриезд[[#Headers],[ФИО]])</f>
        <v>330</v>
      </c>
      <c r="B331" s="133"/>
      <c r="C331" s="124" t="str">
        <f>IFERROR(VLOOKUP(B331, СПР_ФИО[[ФИО]:[№ пропуска]], 2, 0),"")</f>
        <v/>
      </c>
      <c r="D331" s="124" t="str">
        <f>IFERROR(VLOOKUP(B331, СПР_ФИО[[ФИО]:[№ пропуска]], 3, 0),"")</f>
        <v/>
      </c>
      <c r="E331" s="134"/>
      <c r="F331" s="126"/>
      <c r="G331" s="125"/>
      <c r="H331" s="126"/>
      <c r="I331" s="127"/>
      <c r="J331" s="128">
        <f>COUNTIF(МАТР_ОтъездIПриезд[ФИО],B331)</f>
        <v>0</v>
      </c>
      <c r="K331" s="135" t="str">
        <f t="shared" si="5"/>
        <v>Введите ФИО</v>
      </c>
    </row>
    <row r="332" spans="1:11" x14ac:dyDescent="0.25">
      <c r="A332" s="128">
        <f>ROW()-ROW(МАТР_ОтъездIПриезд[[#Headers],[ФИО]])</f>
        <v>331</v>
      </c>
      <c r="B332" s="133"/>
      <c r="C332" s="124" t="str">
        <f>IFERROR(VLOOKUP(B332, СПР_ФИО[[ФИО]:[№ пропуска]], 2, 0),"")</f>
        <v/>
      </c>
      <c r="D332" s="124" t="str">
        <f>IFERROR(VLOOKUP(B332, СПР_ФИО[[ФИО]:[№ пропуска]], 3, 0),"")</f>
        <v/>
      </c>
      <c r="E332" s="134"/>
      <c r="F332" s="126"/>
      <c r="G332" s="125"/>
      <c r="H332" s="126"/>
      <c r="I332" s="127"/>
      <c r="J332" s="128">
        <f>COUNTIF(МАТР_ОтъездIПриезд[ФИО],B332)</f>
        <v>0</v>
      </c>
      <c r="K332" s="135" t="str">
        <f t="shared" si="5"/>
        <v>Введите ФИО</v>
      </c>
    </row>
    <row r="333" spans="1:11" x14ac:dyDescent="0.25">
      <c r="A333" s="128">
        <f>ROW()-ROW(МАТР_ОтъездIПриезд[[#Headers],[ФИО]])</f>
        <v>332</v>
      </c>
      <c r="B333" s="133"/>
      <c r="C333" s="124" t="str">
        <f>IFERROR(VLOOKUP(B333, СПР_ФИО[[ФИО]:[№ пропуска]], 2, 0),"")</f>
        <v/>
      </c>
      <c r="D333" s="124" t="str">
        <f>IFERROR(VLOOKUP(B333, СПР_ФИО[[ФИО]:[№ пропуска]], 3, 0),"")</f>
        <v/>
      </c>
      <c r="E333" s="134"/>
      <c r="F333" s="126"/>
      <c r="G333" s="125"/>
      <c r="H333" s="126"/>
      <c r="I333" s="127"/>
      <c r="J333" s="128">
        <f>COUNTIF(МАТР_ОтъездIПриезд[ФИО],B333)</f>
        <v>0</v>
      </c>
      <c r="K333" s="135" t="str">
        <f t="shared" si="5"/>
        <v>Введите ФИО</v>
      </c>
    </row>
    <row r="334" spans="1:11" x14ac:dyDescent="0.25">
      <c r="A334" s="128">
        <f>ROW()-ROW(МАТР_ОтъездIПриезд[[#Headers],[ФИО]])</f>
        <v>333</v>
      </c>
      <c r="B334" s="133"/>
      <c r="C334" s="124" t="str">
        <f>IFERROR(VLOOKUP(B334, СПР_ФИО[[ФИО]:[№ пропуска]], 2, 0),"")</f>
        <v/>
      </c>
      <c r="D334" s="124" t="str">
        <f>IFERROR(VLOOKUP(B334, СПР_ФИО[[ФИО]:[№ пропуска]], 3, 0),"")</f>
        <v/>
      </c>
      <c r="E334" s="134"/>
      <c r="F334" s="126"/>
      <c r="G334" s="125"/>
      <c r="H334" s="126"/>
      <c r="I334" s="127"/>
      <c r="J334" s="128">
        <f>COUNTIF(МАТР_ОтъездIПриезд[ФИО],B334)</f>
        <v>0</v>
      </c>
      <c r="K334" s="135" t="str">
        <f t="shared" si="5"/>
        <v>Введите ФИО</v>
      </c>
    </row>
    <row r="335" spans="1:11" x14ac:dyDescent="0.25">
      <c r="A335" s="128">
        <f>ROW()-ROW(МАТР_ОтъездIПриезд[[#Headers],[ФИО]])</f>
        <v>334</v>
      </c>
      <c r="B335" s="133"/>
      <c r="C335" s="124" t="str">
        <f>IFERROR(VLOOKUP(B335, СПР_ФИО[[ФИО]:[№ пропуска]], 2, 0),"")</f>
        <v/>
      </c>
      <c r="D335" s="124" t="str">
        <f>IFERROR(VLOOKUP(B335, СПР_ФИО[[ФИО]:[№ пропуска]], 3, 0),"")</f>
        <v/>
      </c>
      <c r="E335" s="134"/>
      <c r="F335" s="126"/>
      <c r="G335" s="125"/>
      <c r="H335" s="126"/>
      <c r="I335" s="127"/>
      <c r="J335" s="128">
        <f>COUNTIF(МАТР_ОтъездIПриезд[ФИО],B335)</f>
        <v>0</v>
      </c>
      <c r="K335" s="135" t="str">
        <f t="shared" si="5"/>
        <v>Введите ФИО</v>
      </c>
    </row>
    <row r="336" spans="1:11" x14ac:dyDescent="0.25">
      <c r="A336" s="128">
        <f>ROW()-ROW(МАТР_ОтъездIПриезд[[#Headers],[ФИО]])</f>
        <v>335</v>
      </c>
      <c r="B336" s="133"/>
      <c r="C336" s="124" t="str">
        <f>IFERROR(VLOOKUP(B336, СПР_ФИО[[ФИО]:[№ пропуска]], 2, 0),"")</f>
        <v/>
      </c>
      <c r="D336" s="124" t="str">
        <f>IFERROR(VLOOKUP(B336, СПР_ФИО[[ФИО]:[№ пропуска]], 3, 0),"")</f>
        <v/>
      </c>
      <c r="E336" s="134"/>
      <c r="F336" s="126"/>
      <c r="G336" s="125"/>
      <c r="H336" s="126"/>
      <c r="I336" s="127"/>
      <c r="J336" s="128">
        <f>COUNTIF(МАТР_ОтъездIПриезд[ФИО],B336)</f>
        <v>0</v>
      </c>
      <c r="K336" s="135" t="str">
        <f t="shared" si="5"/>
        <v>Введите ФИО</v>
      </c>
    </row>
    <row r="337" spans="1:11" x14ac:dyDescent="0.25">
      <c r="A337" s="128">
        <f>ROW()-ROW(МАТР_ОтъездIПриезд[[#Headers],[ФИО]])</f>
        <v>336</v>
      </c>
      <c r="B337" s="133"/>
      <c r="C337" s="124" t="str">
        <f>IFERROR(VLOOKUP(B337, СПР_ФИО[[ФИО]:[№ пропуска]], 2, 0),"")</f>
        <v/>
      </c>
      <c r="D337" s="124" t="str">
        <f>IFERROR(VLOOKUP(B337, СПР_ФИО[[ФИО]:[№ пропуска]], 3, 0),"")</f>
        <v/>
      </c>
      <c r="E337" s="134"/>
      <c r="F337" s="126"/>
      <c r="G337" s="125"/>
      <c r="H337" s="126"/>
      <c r="I337" s="127"/>
      <c r="J337" s="128">
        <f>COUNTIF(МАТР_ОтъездIПриезд[ФИО],B337)</f>
        <v>0</v>
      </c>
      <c r="K337" s="135" t="str">
        <f t="shared" si="5"/>
        <v>Введите ФИО</v>
      </c>
    </row>
    <row r="338" spans="1:11" x14ac:dyDescent="0.25">
      <c r="A338" s="128">
        <f>ROW()-ROW(МАТР_ОтъездIПриезд[[#Headers],[ФИО]])</f>
        <v>337</v>
      </c>
      <c r="B338" s="133"/>
      <c r="C338" s="124" t="str">
        <f>IFERROR(VLOOKUP(B338, СПР_ФИО[[ФИО]:[№ пропуска]], 2, 0),"")</f>
        <v/>
      </c>
      <c r="D338" s="124" t="str">
        <f>IFERROR(VLOOKUP(B338, СПР_ФИО[[ФИО]:[№ пропуска]], 3, 0),"")</f>
        <v/>
      </c>
      <c r="E338" s="134"/>
      <c r="F338" s="126"/>
      <c r="G338" s="125"/>
      <c r="H338" s="126"/>
      <c r="I338" s="127"/>
      <c r="J338" s="128">
        <f>COUNTIF(МАТР_ОтъездIПриезд[ФИО],B338)</f>
        <v>0</v>
      </c>
      <c r="K338" s="135" t="str">
        <f t="shared" si="5"/>
        <v>Введите ФИО</v>
      </c>
    </row>
    <row r="339" spans="1:11" x14ac:dyDescent="0.25">
      <c r="A339" s="128">
        <f>ROW()-ROW(МАТР_ОтъездIПриезд[[#Headers],[ФИО]])</f>
        <v>338</v>
      </c>
      <c r="B339" s="133"/>
      <c r="C339" s="124" t="str">
        <f>IFERROR(VLOOKUP(B339, СПР_ФИО[[ФИО]:[№ пропуска]], 2, 0),"")</f>
        <v/>
      </c>
      <c r="D339" s="124" t="str">
        <f>IFERROR(VLOOKUP(B339, СПР_ФИО[[ФИО]:[№ пропуска]], 3, 0),"")</f>
        <v/>
      </c>
      <c r="E339" s="134"/>
      <c r="F339" s="126"/>
      <c r="G339" s="125"/>
      <c r="H339" s="126"/>
      <c r="I339" s="127"/>
      <c r="J339" s="128">
        <f>COUNTIF(МАТР_ОтъездIПриезд[ФИО],B339)</f>
        <v>0</v>
      </c>
      <c r="K339" s="135" t="str">
        <f t="shared" si="5"/>
        <v>Введите ФИО</v>
      </c>
    </row>
    <row r="340" spans="1:11" x14ac:dyDescent="0.25">
      <c r="A340" s="128">
        <f>ROW()-ROW(МАТР_ОтъездIПриезд[[#Headers],[ФИО]])</f>
        <v>339</v>
      </c>
      <c r="B340" s="133"/>
      <c r="C340" s="124" t="str">
        <f>IFERROR(VLOOKUP(B340, СПР_ФИО[[ФИО]:[№ пропуска]], 2, 0),"")</f>
        <v/>
      </c>
      <c r="D340" s="124" t="str">
        <f>IFERROR(VLOOKUP(B340, СПР_ФИО[[ФИО]:[№ пропуска]], 3, 0),"")</f>
        <v/>
      </c>
      <c r="E340" s="134"/>
      <c r="F340" s="126"/>
      <c r="G340" s="125"/>
      <c r="H340" s="126"/>
      <c r="I340" s="127"/>
      <c r="J340" s="128">
        <f>COUNTIF(МАТР_ОтъездIПриезд[ФИО],B340)</f>
        <v>0</v>
      </c>
      <c r="K340" s="135" t="str">
        <f t="shared" ref="K340:K403" si="6">IF(J340=1,"Верно",IF(J340=0,"Введите ФИО","Дублирование"))</f>
        <v>Введите ФИО</v>
      </c>
    </row>
    <row r="341" spans="1:11" x14ac:dyDescent="0.25">
      <c r="A341" s="128">
        <f>ROW()-ROW(МАТР_ОтъездIПриезд[[#Headers],[ФИО]])</f>
        <v>340</v>
      </c>
      <c r="B341" s="133"/>
      <c r="C341" s="124" t="str">
        <f>IFERROR(VLOOKUP(B341, СПР_ФИО[[ФИО]:[№ пропуска]], 2, 0),"")</f>
        <v/>
      </c>
      <c r="D341" s="124" t="str">
        <f>IFERROR(VLOOKUP(B341, СПР_ФИО[[ФИО]:[№ пропуска]], 3, 0),"")</f>
        <v/>
      </c>
      <c r="E341" s="134"/>
      <c r="F341" s="126"/>
      <c r="G341" s="125"/>
      <c r="H341" s="126"/>
      <c r="I341" s="127"/>
      <c r="J341" s="128">
        <f>COUNTIF(МАТР_ОтъездIПриезд[ФИО],B341)</f>
        <v>0</v>
      </c>
      <c r="K341" s="135" t="str">
        <f t="shared" si="6"/>
        <v>Введите ФИО</v>
      </c>
    </row>
    <row r="342" spans="1:11" x14ac:dyDescent="0.25">
      <c r="A342" s="128">
        <f>ROW()-ROW(МАТР_ОтъездIПриезд[[#Headers],[ФИО]])</f>
        <v>341</v>
      </c>
      <c r="B342" s="133"/>
      <c r="C342" s="124" t="str">
        <f>IFERROR(VLOOKUP(B342, СПР_ФИО[[ФИО]:[№ пропуска]], 2, 0),"")</f>
        <v/>
      </c>
      <c r="D342" s="124" t="str">
        <f>IFERROR(VLOOKUP(B342, СПР_ФИО[[ФИО]:[№ пропуска]], 3, 0),"")</f>
        <v/>
      </c>
      <c r="E342" s="134"/>
      <c r="F342" s="126"/>
      <c r="G342" s="125"/>
      <c r="H342" s="126"/>
      <c r="I342" s="127"/>
      <c r="J342" s="128">
        <f>COUNTIF(МАТР_ОтъездIПриезд[ФИО],B342)</f>
        <v>0</v>
      </c>
      <c r="K342" s="135" t="str">
        <f t="shared" si="6"/>
        <v>Введите ФИО</v>
      </c>
    </row>
    <row r="343" spans="1:11" x14ac:dyDescent="0.25">
      <c r="A343" s="128">
        <f>ROW()-ROW(МАТР_ОтъездIПриезд[[#Headers],[ФИО]])</f>
        <v>342</v>
      </c>
      <c r="B343" s="133"/>
      <c r="C343" s="124" t="str">
        <f>IFERROR(VLOOKUP(B343, СПР_ФИО[[ФИО]:[№ пропуска]], 2, 0),"")</f>
        <v/>
      </c>
      <c r="D343" s="124" t="str">
        <f>IFERROR(VLOOKUP(B343, СПР_ФИО[[ФИО]:[№ пропуска]], 3, 0),"")</f>
        <v/>
      </c>
      <c r="E343" s="134"/>
      <c r="F343" s="126"/>
      <c r="G343" s="125"/>
      <c r="H343" s="126"/>
      <c r="I343" s="127"/>
      <c r="J343" s="128">
        <f>COUNTIF(МАТР_ОтъездIПриезд[ФИО],B343)</f>
        <v>0</v>
      </c>
      <c r="K343" s="135" t="str">
        <f t="shared" si="6"/>
        <v>Введите ФИО</v>
      </c>
    </row>
    <row r="344" spans="1:11" x14ac:dyDescent="0.25">
      <c r="A344" s="128">
        <f>ROW()-ROW(МАТР_ОтъездIПриезд[[#Headers],[ФИО]])</f>
        <v>343</v>
      </c>
      <c r="B344" s="133"/>
      <c r="C344" s="124" t="str">
        <f>IFERROR(VLOOKUP(B344, СПР_ФИО[[ФИО]:[№ пропуска]], 2, 0),"")</f>
        <v/>
      </c>
      <c r="D344" s="124" t="str">
        <f>IFERROR(VLOOKUP(B344, СПР_ФИО[[ФИО]:[№ пропуска]], 3, 0),"")</f>
        <v/>
      </c>
      <c r="E344" s="134"/>
      <c r="F344" s="126"/>
      <c r="G344" s="125"/>
      <c r="H344" s="126"/>
      <c r="I344" s="127"/>
      <c r="J344" s="128">
        <f>COUNTIF(МАТР_ОтъездIПриезд[ФИО],B344)</f>
        <v>0</v>
      </c>
      <c r="K344" s="135" t="str">
        <f t="shared" si="6"/>
        <v>Введите ФИО</v>
      </c>
    </row>
    <row r="345" spans="1:11" x14ac:dyDescent="0.25">
      <c r="A345" s="128">
        <f>ROW()-ROW(МАТР_ОтъездIПриезд[[#Headers],[ФИО]])</f>
        <v>344</v>
      </c>
      <c r="B345" s="133"/>
      <c r="C345" s="124" t="str">
        <f>IFERROR(VLOOKUP(B345, СПР_ФИО[[ФИО]:[№ пропуска]], 2, 0),"")</f>
        <v/>
      </c>
      <c r="D345" s="124" t="str">
        <f>IFERROR(VLOOKUP(B345, СПР_ФИО[[ФИО]:[№ пропуска]], 3, 0),"")</f>
        <v/>
      </c>
      <c r="E345" s="134"/>
      <c r="F345" s="126"/>
      <c r="G345" s="125"/>
      <c r="H345" s="126"/>
      <c r="I345" s="127"/>
      <c r="J345" s="128">
        <f>COUNTIF(МАТР_ОтъездIПриезд[ФИО],B345)</f>
        <v>0</v>
      </c>
      <c r="K345" s="135" t="str">
        <f t="shared" si="6"/>
        <v>Введите ФИО</v>
      </c>
    </row>
    <row r="346" spans="1:11" x14ac:dyDescent="0.25">
      <c r="A346" s="128">
        <f>ROW()-ROW(МАТР_ОтъездIПриезд[[#Headers],[ФИО]])</f>
        <v>345</v>
      </c>
      <c r="B346" s="133"/>
      <c r="C346" s="124" t="str">
        <f>IFERROR(VLOOKUP(B346, СПР_ФИО[[ФИО]:[№ пропуска]], 2, 0),"")</f>
        <v/>
      </c>
      <c r="D346" s="124" t="str">
        <f>IFERROR(VLOOKUP(B346, СПР_ФИО[[ФИО]:[№ пропуска]], 3, 0),"")</f>
        <v/>
      </c>
      <c r="E346" s="134"/>
      <c r="F346" s="126"/>
      <c r="G346" s="125"/>
      <c r="H346" s="126"/>
      <c r="I346" s="127"/>
      <c r="J346" s="128">
        <f>COUNTIF(МАТР_ОтъездIПриезд[ФИО],B346)</f>
        <v>0</v>
      </c>
      <c r="K346" s="135" t="str">
        <f t="shared" si="6"/>
        <v>Введите ФИО</v>
      </c>
    </row>
    <row r="347" spans="1:11" x14ac:dyDescent="0.25">
      <c r="A347" s="128">
        <f>ROW()-ROW(МАТР_ОтъездIПриезд[[#Headers],[ФИО]])</f>
        <v>346</v>
      </c>
      <c r="B347" s="133"/>
      <c r="C347" s="124" t="str">
        <f>IFERROR(VLOOKUP(B347, СПР_ФИО[[ФИО]:[№ пропуска]], 2, 0),"")</f>
        <v/>
      </c>
      <c r="D347" s="124" t="str">
        <f>IFERROR(VLOOKUP(B347, СПР_ФИО[[ФИО]:[№ пропуска]], 3, 0),"")</f>
        <v/>
      </c>
      <c r="E347" s="134"/>
      <c r="F347" s="126"/>
      <c r="G347" s="125"/>
      <c r="H347" s="126"/>
      <c r="I347" s="127"/>
      <c r="J347" s="128">
        <f>COUNTIF(МАТР_ОтъездIПриезд[ФИО],B347)</f>
        <v>0</v>
      </c>
      <c r="K347" s="135" t="str">
        <f t="shared" si="6"/>
        <v>Введите ФИО</v>
      </c>
    </row>
    <row r="348" spans="1:11" x14ac:dyDescent="0.25">
      <c r="A348" s="128">
        <f>ROW()-ROW(МАТР_ОтъездIПриезд[[#Headers],[ФИО]])</f>
        <v>347</v>
      </c>
      <c r="B348" s="133"/>
      <c r="C348" s="124" t="str">
        <f>IFERROR(VLOOKUP(B348, СПР_ФИО[[ФИО]:[№ пропуска]], 2, 0),"")</f>
        <v/>
      </c>
      <c r="D348" s="124" t="str">
        <f>IFERROR(VLOOKUP(B348, СПР_ФИО[[ФИО]:[№ пропуска]], 3, 0),"")</f>
        <v/>
      </c>
      <c r="E348" s="134"/>
      <c r="F348" s="126"/>
      <c r="G348" s="125"/>
      <c r="H348" s="126"/>
      <c r="I348" s="127"/>
      <c r="J348" s="128">
        <f>COUNTIF(МАТР_ОтъездIПриезд[ФИО],B348)</f>
        <v>0</v>
      </c>
      <c r="K348" s="135" t="str">
        <f t="shared" si="6"/>
        <v>Введите ФИО</v>
      </c>
    </row>
    <row r="349" spans="1:11" x14ac:dyDescent="0.25">
      <c r="A349" s="128">
        <f>ROW()-ROW(МАТР_ОтъездIПриезд[[#Headers],[ФИО]])</f>
        <v>348</v>
      </c>
      <c r="B349" s="133"/>
      <c r="C349" s="124" t="str">
        <f>IFERROR(VLOOKUP(B349, СПР_ФИО[[ФИО]:[№ пропуска]], 2, 0),"")</f>
        <v/>
      </c>
      <c r="D349" s="124" t="str">
        <f>IFERROR(VLOOKUP(B349, СПР_ФИО[[ФИО]:[№ пропуска]], 3, 0),"")</f>
        <v/>
      </c>
      <c r="E349" s="134"/>
      <c r="F349" s="126"/>
      <c r="G349" s="125"/>
      <c r="H349" s="126"/>
      <c r="I349" s="127"/>
      <c r="J349" s="128">
        <f>COUNTIF(МАТР_ОтъездIПриезд[ФИО],B349)</f>
        <v>0</v>
      </c>
      <c r="K349" s="135" t="str">
        <f t="shared" si="6"/>
        <v>Введите ФИО</v>
      </c>
    </row>
    <row r="350" spans="1:11" x14ac:dyDescent="0.25">
      <c r="A350" s="128">
        <f>ROW()-ROW(МАТР_ОтъездIПриезд[[#Headers],[ФИО]])</f>
        <v>349</v>
      </c>
      <c r="B350" s="133"/>
      <c r="C350" s="124" t="str">
        <f>IFERROR(VLOOKUP(B350, СПР_ФИО[[ФИО]:[№ пропуска]], 2, 0),"")</f>
        <v/>
      </c>
      <c r="D350" s="124" t="str">
        <f>IFERROR(VLOOKUP(B350, СПР_ФИО[[ФИО]:[№ пропуска]], 3, 0),"")</f>
        <v/>
      </c>
      <c r="E350" s="134"/>
      <c r="F350" s="126"/>
      <c r="G350" s="125"/>
      <c r="H350" s="126"/>
      <c r="I350" s="127"/>
      <c r="J350" s="128">
        <f>COUNTIF(МАТР_ОтъездIПриезд[ФИО],B350)</f>
        <v>0</v>
      </c>
      <c r="K350" s="135" t="str">
        <f t="shared" si="6"/>
        <v>Введите ФИО</v>
      </c>
    </row>
    <row r="351" spans="1:11" x14ac:dyDescent="0.25">
      <c r="A351" s="128">
        <f>ROW()-ROW(МАТР_ОтъездIПриезд[[#Headers],[ФИО]])</f>
        <v>350</v>
      </c>
      <c r="B351" s="133"/>
      <c r="C351" s="124" t="str">
        <f>IFERROR(VLOOKUP(B351, СПР_ФИО[[ФИО]:[№ пропуска]], 2, 0),"")</f>
        <v/>
      </c>
      <c r="D351" s="124" t="str">
        <f>IFERROR(VLOOKUP(B351, СПР_ФИО[[ФИО]:[№ пропуска]], 3, 0),"")</f>
        <v/>
      </c>
      <c r="E351" s="134"/>
      <c r="F351" s="126"/>
      <c r="G351" s="125"/>
      <c r="H351" s="126"/>
      <c r="I351" s="127"/>
      <c r="J351" s="128">
        <f>COUNTIF(МАТР_ОтъездIПриезд[ФИО],B351)</f>
        <v>0</v>
      </c>
      <c r="K351" s="135" t="str">
        <f t="shared" si="6"/>
        <v>Введите ФИО</v>
      </c>
    </row>
    <row r="352" spans="1:11" x14ac:dyDescent="0.25">
      <c r="A352" s="128">
        <f>ROW()-ROW(МАТР_ОтъездIПриезд[[#Headers],[ФИО]])</f>
        <v>351</v>
      </c>
      <c r="B352" s="133"/>
      <c r="C352" s="124" t="str">
        <f>IFERROR(VLOOKUP(B352, СПР_ФИО[[ФИО]:[№ пропуска]], 2, 0),"")</f>
        <v/>
      </c>
      <c r="D352" s="124" t="str">
        <f>IFERROR(VLOOKUP(B352, СПР_ФИО[[ФИО]:[№ пропуска]], 3, 0),"")</f>
        <v/>
      </c>
      <c r="E352" s="134"/>
      <c r="F352" s="126"/>
      <c r="G352" s="125"/>
      <c r="H352" s="126"/>
      <c r="I352" s="127"/>
      <c r="J352" s="128">
        <f>COUNTIF(МАТР_ОтъездIПриезд[ФИО],B352)</f>
        <v>0</v>
      </c>
      <c r="K352" s="135" t="str">
        <f t="shared" si="6"/>
        <v>Введите ФИО</v>
      </c>
    </row>
    <row r="353" spans="1:11" x14ac:dyDescent="0.25">
      <c r="A353" s="128">
        <f>ROW()-ROW(МАТР_ОтъездIПриезд[[#Headers],[ФИО]])</f>
        <v>352</v>
      </c>
      <c r="B353" s="133"/>
      <c r="C353" s="124" t="str">
        <f>IFERROR(VLOOKUP(B353, СПР_ФИО[[ФИО]:[№ пропуска]], 2, 0),"")</f>
        <v/>
      </c>
      <c r="D353" s="124" t="str">
        <f>IFERROR(VLOOKUP(B353, СПР_ФИО[[ФИО]:[№ пропуска]], 3, 0),"")</f>
        <v/>
      </c>
      <c r="E353" s="134"/>
      <c r="F353" s="126"/>
      <c r="G353" s="125"/>
      <c r="H353" s="126"/>
      <c r="I353" s="127"/>
      <c r="J353" s="128">
        <f>COUNTIF(МАТР_ОтъездIПриезд[ФИО],B353)</f>
        <v>0</v>
      </c>
      <c r="K353" s="135" t="str">
        <f t="shared" si="6"/>
        <v>Введите ФИО</v>
      </c>
    </row>
    <row r="354" spans="1:11" x14ac:dyDescent="0.25">
      <c r="A354" s="128">
        <f>ROW()-ROW(МАТР_ОтъездIПриезд[[#Headers],[ФИО]])</f>
        <v>353</v>
      </c>
      <c r="B354" s="133"/>
      <c r="C354" s="124" t="str">
        <f>IFERROR(VLOOKUP(B354, СПР_ФИО[[ФИО]:[№ пропуска]], 2, 0),"")</f>
        <v/>
      </c>
      <c r="D354" s="124" t="str">
        <f>IFERROR(VLOOKUP(B354, СПР_ФИО[[ФИО]:[№ пропуска]], 3, 0),"")</f>
        <v/>
      </c>
      <c r="E354" s="134"/>
      <c r="F354" s="126"/>
      <c r="G354" s="125"/>
      <c r="H354" s="126"/>
      <c r="I354" s="127"/>
      <c r="J354" s="128">
        <f>COUNTIF(МАТР_ОтъездIПриезд[ФИО],B354)</f>
        <v>0</v>
      </c>
      <c r="K354" s="135" t="str">
        <f t="shared" si="6"/>
        <v>Введите ФИО</v>
      </c>
    </row>
    <row r="355" spans="1:11" x14ac:dyDescent="0.25">
      <c r="A355" s="128">
        <f>ROW()-ROW(МАТР_ОтъездIПриезд[[#Headers],[ФИО]])</f>
        <v>354</v>
      </c>
      <c r="B355" s="133"/>
      <c r="C355" s="124" t="str">
        <f>IFERROR(VLOOKUP(B355, СПР_ФИО[[ФИО]:[№ пропуска]], 2, 0),"")</f>
        <v/>
      </c>
      <c r="D355" s="124" t="str">
        <f>IFERROR(VLOOKUP(B355, СПР_ФИО[[ФИО]:[№ пропуска]], 3, 0),"")</f>
        <v/>
      </c>
      <c r="E355" s="134"/>
      <c r="F355" s="126"/>
      <c r="G355" s="125"/>
      <c r="H355" s="126"/>
      <c r="I355" s="127"/>
      <c r="J355" s="128">
        <f>COUNTIF(МАТР_ОтъездIПриезд[ФИО],B355)</f>
        <v>0</v>
      </c>
      <c r="K355" s="135" t="str">
        <f t="shared" si="6"/>
        <v>Введите ФИО</v>
      </c>
    </row>
    <row r="356" spans="1:11" x14ac:dyDescent="0.25">
      <c r="A356" s="128">
        <f>ROW()-ROW(МАТР_ОтъездIПриезд[[#Headers],[ФИО]])</f>
        <v>355</v>
      </c>
      <c r="B356" s="133"/>
      <c r="C356" s="124" t="str">
        <f>IFERROR(VLOOKUP(B356, СПР_ФИО[[ФИО]:[№ пропуска]], 2, 0),"")</f>
        <v/>
      </c>
      <c r="D356" s="124" t="str">
        <f>IFERROR(VLOOKUP(B356, СПР_ФИО[[ФИО]:[№ пропуска]], 3, 0),"")</f>
        <v/>
      </c>
      <c r="E356" s="134"/>
      <c r="F356" s="126"/>
      <c r="G356" s="125"/>
      <c r="H356" s="126"/>
      <c r="I356" s="127"/>
      <c r="J356" s="128">
        <f>COUNTIF(МАТР_ОтъездIПриезд[ФИО],B356)</f>
        <v>0</v>
      </c>
      <c r="K356" s="135" t="str">
        <f t="shared" si="6"/>
        <v>Введите ФИО</v>
      </c>
    </row>
    <row r="357" spans="1:11" x14ac:dyDescent="0.25">
      <c r="A357" s="128">
        <f>ROW()-ROW(МАТР_ОтъездIПриезд[[#Headers],[ФИО]])</f>
        <v>356</v>
      </c>
      <c r="B357" s="133"/>
      <c r="C357" s="124" t="str">
        <f>IFERROR(VLOOKUP(B357, СПР_ФИО[[ФИО]:[№ пропуска]], 2, 0),"")</f>
        <v/>
      </c>
      <c r="D357" s="124" t="str">
        <f>IFERROR(VLOOKUP(B357, СПР_ФИО[[ФИО]:[№ пропуска]], 3, 0),"")</f>
        <v/>
      </c>
      <c r="E357" s="134"/>
      <c r="F357" s="126"/>
      <c r="G357" s="125"/>
      <c r="H357" s="126"/>
      <c r="I357" s="127"/>
      <c r="J357" s="128">
        <f>COUNTIF(МАТР_ОтъездIПриезд[ФИО],B357)</f>
        <v>0</v>
      </c>
      <c r="K357" s="135" t="str">
        <f t="shared" si="6"/>
        <v>Введите ФИО</v>
      </c>
    </row>
    <row r="358" spans="1:11" x14ac:dyDescent="0.25">
      <c r="A358" s="128">
        <f>ROW()-ROW(МАТР_ОтъездIПриезд[[#Headers],[ФИО]])</f>
        <v>357</v>
      </c>
      <c r="B358" s="133"/>
      <c r="C358" s="124" t="str">
        <f>IFERROR(VLOOKUP(B358, СПР_ФИО[[ФИО]:[№ пропуска]], 2, 0),"")</f>
        <v/>
      </c>
      <c r="D358" s="124" t="str">
        <f>IFERROR(VLOOKUP(B358, СПР_ФИО[[ФИО]:[№ пропуска]], 3, 0),"")</f>
        <v/>
      </c>
      <c r="E358" s="134"/>
      <c r="F358" s="126"/>
      <c r="G358" s="125"/>
      <c r="H358" s="126"/>
      <c r="I358" s="127"/>
      <c r="J358" s="128">
        <f>COUNTIF(МАТР_ОтъездIПриезд[ФИО],B358)</f>
        <v>0</v>
      </c>
      <c r="K358" s="135" t="str">
        <f t="shared" si="6"/>
        <v>Введите ФИО</v>
      </c>
    </row>
    <row r="359" spans="1:11" x14ac:dyDescent="0.25">
      <c r="A359" s="128">
        <f>ROW()-ROW(МАТР_ОтъездIПриезд[[#Headers],[ФИО]])</f>
        <v>358</v>
      </c>
      <c r="B359" s="133"/>
      <c r="C359" s="124" t="str">
        <f>IFERROR(VLOOKUP(B359, СПР_ФИО[[ФИО]:[№ пропуска]], 2, 0),"")</f>
        <v/>
      </c>
      <c r="D359" s="124" t="str">
        <f>IFERROR(VLOOKUP(B359, СПР_ФИО[[ФИО]:[№ пропуска]], 3, 0),"")</f>
        <v/>
      </c>
      <c r="E359" s="134"/>
      <c r="F359" s="126"/>
      <c r="G359" s="125"/>
      <c r="H359" s="126"/>
      <c r="I359" s="127"/>
      <c r="J359" s="128">
        <f>COUNTIF(МАТР_ОтъездIПриезд[ФИО],B359)</f>
        <v>0</v>
      </c>
      <c r="K359" s="135" t="str">
        <f t="shared" si="6"/>
        <v>Введите ФИО</v>
      </c>
    </row>
    <row r="360" spans="1:11" x14ac:dyDescent="0.25">
      <c r="A360" s="128">
        <f>ROW()-ROW(МАТР_ОтъездIПриезд[[#Headers],[ФИО]])</f>
        <v>359</v>
      </c>
      <c r="B360" s="133"/>
      <c r="C360" s="124" t="str">
        <f>IFERROR(VLOOKUP(B360, СПР_ФИО[[ФИО]:[№ пропуска]], 2, 0),"")</f>
        <v/>
      </c>
      <c r="D360" s="124" t="str">
        <f>IFERROR(VLOOKUP(B360, СПР_ФИО[[ФИО]:[№ пропуска]], 3, 0),"")</f>
        <v/>
      </c>
      <c r="E360" s="134"/>
      <c r="F360" s="126"/>
      <c r="G360" s="125"/>
      <c r="H360" s="126"/>
      <c r="I360" s="127"/>
      <c r="J360" s="128">
        <f>COUNTIF(МАТР_ОтъездIПриезд[ФИО],B360)</f>
        <v>0</v>
      </c>
      <c r="K360" s="135" t="str">
        <f t="shared" si="6"/>
        <v>Введите ФИО</v>
      </c>
    </row>
    <row r="361" spans="1:11" x14ac:dyDescent="0.25">
      <c r="A361" s="128">
        <f>ROW()-ROW(МАТР_ОтъездIПриезд[[#Headers],[ФИО]])</f>
        <v>360</v>
      </c>
      <c r="B361" s="133"/>
      <c r="C361" s="124" t="str">
        <f>IFERROR(VLOOKUP(B361, СПР_ФИО[[ФИО]:[№ пропуска]], 2, 0),"")</f>
        <v/>
      </c>
      <c r="D361" s="124" t="str">
        <f>IFERROR(VLOOKUP(B361, СПР_ФИО[[ФИО]:[№ пропуска]], 3, 0),"")</f>
        <v/>
      </c>
      <c r="E361" s="134"/>
      <c r="F361" s="126"/>
      <c r="G361" s="125"/>
      <c r="H361" s="126"/>
      <c r="I361" s="127"/>
      <c r="J361" s="128">
        <f>COUNTIF(МАТР_ОтъездIПриезд[ФИО],B361)</f>
        <v>0</v>
      </c>
      <c r="K361" s="135" t="str">
        <f t="shared" si="6"/>
        <v>Введите ФИО</v>
      </c>
    </row>
    <row r="362" spans="1:11" x14ac:dyDescent="0.25">
      <c r="A362" s="128">
        <f>ROW()-ROW(МАТР_ОтъездIПриезд[[#Headers],[ФИО]])</f>
        <v>361</v>
      </c>
      <c r="B362" s="133"/>
      <c r="C362" s="124" t="str">
        <f>IFERROR(VLOOKUP(B362, СПР_ФИО[[ФИО]:[№ пропуска]], 2, 0),"")</f>
        <v/>
      </c>
      <c r="D362" s="124" t="str">
        <f>IFERROR(VLOOKUP(B362, СПР_ФИО[[ФИО]:[№ пропуска]], 3, 0),"")</f>
        <v/>
      </c>
      <c r="E362" s="134"/>
      <c r="F362" s="126"/>
      <c r="G362" s="125"/>
      <c r="H362" s="126"/>
      <c r="I362" s="127"/>
      <c r="J362" s="128">
        <f>COUNTIF(МАТР_ОтъездIПриезд[ФИО],B362)</f>
        <v>0</v>
      </c>
      <c r="K362" s="135" t="str">
        <f t="shared" si="6"/>
        <v>Введите ФИО</v>
      </c>
    </row>
    <row r="363" spans="1:11" x14ac:dyDescent="0.25">
      <c r="A363" s="128">
        <f>ROW()-ROW(МАТР_ОтъездIПриезд[[#Headers],[ФИО]])</f>
        <v>362</v>
      </c>
      <c r="B363" s="133"/>
      <c r="C363" s="124" t="str">
        <f>IFERROR(VLOOKUP(B363, СПР_ФИО[[ФИО]:[№ пропуска]], 2, 0),"")</f>
        <v/>
      </c>
      <c r="D363" s="124" t="str">
        <f>IFERROR(VLOOKUP(B363, СПР_ФИО[[ФИО]:[№ пропуска]], 3, 0),"")</f>
        <v/>
      </c>
      <c r="E363" s="134"/>
      <c r="F363" s="126"/>
      <c r="G363" s="125"/>
      <c r="H363" s="126"/>
      <c r="I363" s="127"/>
      <c r="J363" s="128">
        <f>COUNTIF(МАТР_ОтъездIПриезд[ФИО],B363)</f>
        <v>0</v>
      </c>
      <c r="K363" s="135" t="str">
        <f t="shared" si="6"/>
        <v>Введите ФИО</v>
      </c>
    </row>
    <row r="364" spans="1:11" x14ac:dyDescent="0.25">
      <c r="A364" s="128">
        <f>ROW()-ROW(МАТР_ОтъездIПриезд[[#Headers],[ФИО]])</f>
        <v>363</v>
      </c>
      <c r="B364" s="133"/>
      <c r="C364" s="124" t="str">
        <f>IFERROR(VLOOKUP(B364, СПР_ФИО[[ФИО]:[№ пропуска]], 2, 0),"")</f>
        <v/>
      </c>
      <c r="D364" s="124" t="str">
        <f>IFERROR(VLOOKUP(B364, СПР_ФИО[[ФИО]:[№ пропуска]], 3, 0),"")</f>
        <v/>
      </c>
      <c r="E364" s="134"/>
      <c r="F364" s="126"/>
      <c r="G364" s="125"/>
      <c r="H364" s="126"/>
      <c r="I364" s="127"/>
      <c r="J364" s="128">
        <f>COUNTIF(МАТР_ОтъездIПриезд[ФИО],B364)</f>
        <v>0</v>
      </c>
      <c r="K364" s="135" t="str">
        <f t="shared" si="6"/>
        <v>Введите ФИО</v>
      </c>
    </row>
    <row r="365" spans="1:11" x14ac:dyDescent="0.25">
      <c r="A365" s="128">
        <f>ROW()-ROW(МАТР_ОтъездIПриезд[[#Headers],[ФИО]])</f>
        <v>364</v>
      </c>
      <c r="B365" s="133"/>
      <c r="C365" s="124" t="str">
        <f>IFERROR(VLOOKUP(B365, СПР_ФИО[[ФИО]:[№ пропуска]], 2, 0),"")</f>
        <v/>
      </c>
      <c r="D365" s="124" t="str">
        <f>IFERROR(VLOOKUP(B365, СПР_ФИО[[ФИО]:[№ пропуска]], 3, 0),"")</f>
        <v/>
      </c>
      <c r="E365" s="134"/>
      <c r="F365" s="126"/>
      <c r="G365" s="125"/>
      <c r="H365" s="126"/>
      <c r="I365" s="127"/>
      <c r="J365" s="128">
        <f>COUNTIF(МАТР_ОтъездIПриезд[ФИО],B365)</f>
        <v>0</v>
      </c>
      <c r="K365" s="135" t="str">
        <f t="shared" si="6"/>
        <v>Введите ФИО</v>
      </c>
    </row>
    <row r="366" spans="1:11" x14ac:dyDescent="0.25">
      <c r="A366" s="128">
        <f>ROW()-ROW(МАТР_ОтъездIПриезд[[#Headers],[ФИО]])</f>
        <v>365</v>
      </c>
      <c r="B366" s="133"/>
      <c r="C366" s="124" t="str">
        <f>IFERROR(VLOOKUP(B366, СПР_ФИО[[ФИО]:[№ пропуска]], 2, 0),"")</f>
        <v/>
      </c>
      <c r="D366" s="124" t="str">
        <f>IFERROR(VLOOKUP(B366, СПР_ФИО[[ФИО]:[№ пропуска]], 3, 0),"")</f>
        <v/>
      </c>
      <c r="E366" s="134"/>
      <c r="F366" s="126"/>
      <c r="G366" s="125"/>
      <c r="H366" s="126"/>
      <c r="I366" s="127"/>
      <c r="J366" s="128">
        <f>COUNTIF(МАТР_ОтъездIПриезд[ФИО],B366)</f>
        <v>0</v>
      </c>
      <c r="K366" s="135" t="str">
        <f t="shared" si="6"/>
        <v>Введите ФИО</v>
      </c>
    </row>
    <row r="367" spans="1:11" x14ac:dyDescent="0.25">
      <c r="A367" s="128">
        <f>ROW()-ROW(МАТР_ОтъездIПриезд[[#Headers],[ФИО]])</f>
        <v>366</v>
      </c>
      <c r="B367" s="133"/>
      <c r="C367" s="124" t="str">
        <f>IFERROR(VLOOKUP(B367, СПР_ФИО[[ФИО]:[№ пропуска]], 2, 0),"")</f>
        <v/>
      </c>
      <c r="D367" s="124" t="str">
        <f>IFERROR(VLOOKUP(B367, СПР_ФИО[[ФИО]:[№ пропуска]], 3, 0),"")</f>
        <v/>
      </c>
      <c r="E367" s="134"/>
      <c r="F367" s="126"/>
      <c r="G367" s="125"/>
      <c r="H367" s="126"/>
      <c r="I367" s="127"/>
      <c r="J367" s="128">
        <f>COUNTIF(МАТР_ОтъездIПриезд[ФИО],B367)</f>
        <v>0</v>
      </c>
      <c r="K367" s="135" t="str">
        <f t="shared" si="6"/>
        <v>Введите ФИО</v>
      </c>
    </row>
    <row r="368" spans="1:11" x14ac:dyDescent="0.25">
      <c r="A368" s="128">
        <f>ROW()-ROW(МАТР_ОтъездIПриезд[[#Headers],[ФИО]])</f>
        <v>367</v>
      </c>
      <c r="B368" s="133"/>
      <c r="C368" s="124" t="str">
        <f>IFERROR(VLOOKUP(B368, СПР_ФИО[[ФИО]:[№ пропуска]], 2, 0),"")</f>
        <v/>
      </c>
      <c r="D368" s="124" t="str">
        <f>IFERROR(VLOOKUP(B368, СПР_ФИО[[ФИО]:[№ пропуска]], 3, 0),"")</f>
        <v/>
      </c>
      <c r="E368" s="134"/>
      <c r="F368" s="126"/>
      <c r="G368" s="125"/>
      <c r="H368" s="126"/>
      <c r="I368" s="127"/>
      <c r="J368" s="128">
        <f>COUNTIF(МАТР_ОтъездIПриезд[ФИО],B368)</f>
        <v>0</v>
      </c>
      <c r="K368" s="135" t="str">
        <f t="shared" si="6"/>
        <v>Введите ФИО</v>
      </c>
    </row>
    <row r="369" spans="1:11" x14ac:dyDescent="0.25">
      <c r="A369" s="128">
        <f>ROW()-ROW(МАТР_ОтъездIПриезд[[#Headers],[ФИО]])</f>
        <v>368</v>
      </c>
      <c r="B369" s="133"/>
      <c r="C369" s="124" t="str">
        <f>IFERROR(VLOOKUP(B369, СПР_ФИО[[ФИО]:[№ пропуска]], 2, 0),"")</f>
        <v/>
      </c>
      <c r="D369" s="124" t="str">
        <f>IFERROR(VLOOKUP(B369, СПР_ФИО[[ФИО]:[№ пропуска]], 3, 0),"")</f>
        <v/>
      </c>
      <c r="E369" s="134"/>
      <c r="F369" s="126"/>
      <c r="G369" s="125"/>
      <c r="H369" s="126"/>
      <c r="I369" s="127"/>
      <c r="J369" s="128">
        <f>COUNTIF(МАТР_ОтъездIПриезд[ФИО],B369)</f>
        <v>0</v>
      </c>
      <c r="K369" s="135" t="str">
        <f t="shared" si="6"/>
        <v>Введите ФИО</v>
      </c>
    </row>
    <row r="370" spans="1:11" x14ac:dyDescent="0.25">
      <c r="A370" s="128">
        <f>ROW()-ROW(МАТР_ОтъездIПриезд[[#Headers],[ФИО]])</f>
        <v>369</v>
      </c>
      <c r="B370" s="133"/>
      <c r="C370" s="124" t="str">
        <f>IFERROR(VLOOKUP(B370, СПР_ФИО[[ФИО]:[№ пропуска]], 2, 0),"")</f>
        <v/>
      </c>
      <c r="D370" s="124" t="str">
        <f>IFERROR(VLOOKUP(B370, СПР_ФИО[[ФИО]:[№ пропуска]], 3, 0),"")</f>
        <v/>
      </c>
      <c r="E370" s="134"/>
      <c r="F370" s="126"/>
      <c r="G370" s="125"/>
      <c r="H370" s="126"/>
      <c r="I370" s="127"/>
      <c r="J370" s="128">
        <f>COUNTIF(МАТР_ОтъездIПриезд[ФИО],B370)</f>
        <v>0</v>
      </c>
      <c r="K370" s="135" t="str">
        <f t="shared" si="6"/>
        <v>Введите ФИО</v>
      </c>
    </row>
    <row r="371" spans="1:11" x14ac:dyDescent="0.25">
      <c r="A371" s="128">
        <f>ROW()-ROW(МАТР_ОтъездIПриезд[[#Headers],[ФИО]])</f>
        <v>370</v>
      </c>
      <c r="B371" s="133"/>
      <c r="C371" s="124" t="str">
        <f>IFERROR(VLOOKUP(B371, СПР_ФИО[[ФИО]:[№ пропуска]], 2, 0),"")</f>
        <v/>
      </c>
      <c r="D371" s="124" t="str">
        <f>IFERROR(VLOOKUP(B371, СПР_ФИО[[ФИО]:[№ пропуска]], 3, 0),"")</f>
        <v/>
      </c>
      <c r="E371" s="134"/>
      <c r="F371" s="126"/>
      <c r="G371" s="125"/>
      <c r="H371" s="126"/>
      <c r="I371" s="127"/>
      <c r="J371" s="128">
        <f>COUNTIF(МАТР_ОтъездIПриезд[ФИО],B371)</f>
        <v>0</v>
      </c>
      <c r="K371" s="135" t="str">
        <f t="shared" si="6"/>
        <v>Введите ФИО</v>
      </c>
    </row>
    <row r="372" spans="1:11" x14ac:dyDescent="0.25">
      <c r="A372" s="128">
        <f>ROW()-ROW(МАТР_ОтъездIПриезд[[#Headers],[ФИО]])</f>
        <v>371</v>
      </c>
      <c r="B372" s="133"/>
      <c r="C372" s="124" t="str">
        <f>IFERROR(VLOOKUP(B372, СПР_ФИО[[ФИО]:[№ пропуска]], 2, 0),"")</f>
        <v/>
      </c>
      <c r="D372" s="124" t="str">
        <f>IFERROR(VLOOKUP(B372, СПР_ФИО[[ФИО]:[№ пропуска]], 3, 0),"")</f>
        <v/>
      </c>
      <c r="E372" s="134"/>
      <c r="F372" s="126"/>
      <c r="G372" s="125"/>
      <c r="H372" s="126"/>
      <c r="I372" s="127"/>
      <c r="J372" s="128">
        <f>COUNTIF(МАТР_ОтъездIПриезд[ФИО],B372)</f>
        <v>0</v>
      </c>
      <c r="K372" s="135" t="str">
        <f t="shared" si="6"/>
        <v>Введите ФИО</v>
      </c>
    </row>
    <row r="373" spans="1:11" x14ac:dyDescent="0.25">
      <c r="A373" s="128">
        <f>ROW()-ROW(МАТР_ОтъездIПриезд[[#Headers],[ФИО]])</f>
        <v>372</v>
      </c>
      <c r="B373" s="133"/>
      <c r="C373" s="124" t="str">
        <f>IFERROR(VLOOKUP(B373, СПР_ФИО[[ФИО]:[№ пропуска]], 2, 0),"")</f>
        <v/>
      </c>
      <c r="D373" s="124" t="str">
        <f>IFERROR(VLOOKUP(B373, СПР_ФИО[[ФИО]:[№ пропуска]], 3, 0),"")</f>
        <v/>
      </c>
      <c r="E373" s="134"/>
      <c r="F373" s="126"/>
      <c r="G373" s="125"/>
      <c r="H373" s="126"/>
      <c r="I373" s="127"/>
      <c r="J373" s="128">
        <f>COUNTIF(МАТР_ОтъездIПриезд[ФИО],B373)</f>
        <v>0</v>
      </c>
      <c r="K373" s="135" t="str">
        <f t="shared" si="6"/>
        <v>Введите ФИО</v>
      </c>
    </row>
    <row r="374" spans="1:11" x14ac:dyDescent="0.25">
      <c r="A374" s="128">
        <f>ROW()-ROW(МАТР_ОтъездIПриезд[[#Headers],[ФИО]])</f>
        <v>373</v>
      </c>
      <c r="B374" s="133"/>
      <c r="C374" s="124" t="str">
        <f>IFERROR(VLOOKUP(B374, СПР_ФИО[[ФИО]:[№ пропуска]], 2, 0),"")</f>
        <v/>
      </c>
      <c r="D374" s="124" t="str">
        <f>IFERROR(VLOOKUP(B374, СПР_ФИО[[ФИО]:[№ пропуска]], 3, 0),"")</f>
        <v/>
      </c>
      <c r="E374" s="134"/>
      <c r="F374" s="126"/>
      <c r="G374" s="125"/>
      <c r="H374" s="126"/>
      <c r="I374" s="127"/>
      <c r="J374" s="128">
        <f>COUNTIF(МАТР_ОтъездIПриезд[ФИО],B374)</f>
        <v>0</v>
      </c>
      <c r="K374" s="135" t="str">
        <f t="shared" si="6"/>
        <v>Введите ФИО</v>
      </c>
    </row>
    <row r="375" spans="1:11" x14ac:dyDescent="0.25">
      <c r="A375" s="128">
        <f>ROW()-ROW(МАТР_ОтъездIПриезд[[#Headers],[ФИО]])</f>
        <v>374</v>
      </c>
      <c r="B375" s="133"/>
      <c r="C375" s="124" t="str">
        <f>IFERROR(VLOOKUP(B375, СПР_ФИО[[ФИО]:[№ пропуска]], 2, 0),"")</f>
        <v/>
      </c>
      <c r="D375" s="124" t="str">
        <f>IFERROR(VLOOKUP(B375, СПР_ФИО[[ФИО]:[№ пропуска]], 3, 0),"")</f>
        <v/>
      </c>
      <c r="E375" s="134"/>
      <c r="F375" s="126"/>
      <c r="G375" s="125"/>
      <c r="H375" s="126"/>
      <c r="I375" s="127"/>
      <c r="J375" s="128">
        <f>COUNTIF(МАТР_ОтъездIПриезд[ФИО],B375)</f>
        <v>0</v>
      </c>
      <c r="K375" s="135" t="str">
        <f t="shared" si="6"/>
        <v>Введите ФИО</v>
      </c>
    </row>
    <row r="376" spans="1:11" x14ac:dyDescent="0.25">
      <c r="A376" s="128">
        <f>ROW()-ROW(МАТР_ОтъездIПриезд[[#Headers],[ФИО]])</f>
        <v>375</v>
      </c>
      <c r="B376" s="133"/>
      <c r="C376" s="124" t="str">
        <f>IFERROR(VLOOKUP(B376, СПР_ФИО[[ФИО]:[№ пропуска]], 2, 0),"")</f>
        <v/>
      </c>
      <c r="D376" s="124" t="str">
        <f>IFERROR(VLOOKUP(B376, СПР_ФИО[[ФИО]:[№ пропуска]], 3, 0),"")</f>
        <v/>
      </c>
      <c r="E376" s="134"/>
      <c r="F376" s="126"/>
      <c r="G376" s="125"/>
      <c r="H376" s="126"/>
      <c r="I376" s="127"/>
      <c r="J376" s="128">
        <f>COUNTIF(МАТР_ОтъездIПриезд[ФИО],B376)</f>
        <v>0</v>
      </c>
      <c r="K376" s="135" t="str">
        <f t="shared" si="6"/>
        <v>Введите ФИО</v>
      </c>
    </row>
    <row r="377" spans="1:11" x14ac:dyDescent="0.25">
      <c r="A377" s="128">
        <f>ROW()-ROW(МАТР_ОтъездIПриезд[[#Headers],[ФИО]])</f>
        <v>376</v>
      </c>
      <c r="B377" s="133"/>
      <c r="C377" s="124" t="str">
        <f>IFERROR(VLOOKUP(B377, СПР_ФИО[[ФИО]:[№ пропуска]], 2, 0),"")</f>
        <v/>
      </c>
      <c r="D377" s="124" t="str">
        <f>IFERROR(VLOOKUP(B377, СПР_ФИО[[ФИО]:[№ пропуска]], 3, 0),"")</f>
        <v/>
      </c>
      <c r="E377" s="134"/>
      <c r="F377" s="126"/>
      <c r="G377" s="125"/>
      <c r="H377" s="126"/>
      <c r="I377" s="127"/>
      <c r="J377" s="128">
        <f>COUNTIF(МАТР_ОтъездIПриезд[ФИО],B377)</f>
        <v>0</v>
      </c>
      <c r="K377" s="135" t="str">
        <f t="shared" si="6"/>
        <v>Введите ФИО</v>
      </c>
    </row>
    <row r="378" spans="1:11" x14ac:dyDescent="0.25">
      <c r="A378" s="128">
        <f>ROW()-ROW(МАТР_ОтъездIПриезд[[#Headers],[ФИО]])</f>
        <v>377</v>
      </c>
      <c r="B378" s="133"/>
      <c r="C378" s="124" t="str">
        <f>IFERROR(VLOOKUP(B378, СПР_ФИО[[ФИО]:[№ пропуска]], 2, 0),"")</f>
        <v/>
      </c>
      <c r="D378" s="124" t="str">
        <f>IFERROR(VLOOKUP(B378, СПР_ФИО[[ФИО]:[№ пропуска]], 3, 0),"")</f>
        <v/>
      </c>
      <c r="E378" s="134"/>
      <c r="F378" s="126"/>
      <c r="G378" s="125"/>
      <c r="H378" s="126"/>
      <c r="I378" s="127"/>
      <c r="J378" s="128">
        <f>COUNTIF(МАТР_ОтъездIПриезд[ФИО],B378)</f>
        <v>0</v>
      </c>
      <c r="K378" s="135" t="str">
        <f t="shared" si="6"/>
        <v>Введите ФИО</v>
      </c>
    </row>
    <row r="379" spans="1:11" x14ac:dyDescent="0.25">
      <c r="A379" s="128">
        <f>ROW()-ROW(МАТР_ОтъездIПриезд[[#Headers],[ФИО]])</f>
        <v>378</v>
      </c>
      <c r="B379" s="133"/>
      <c r="C379" s="124" t="str">
        <f>IFERROR(VLOOKUP(B379, СПР_ФИО[[ФИО]:[№ пропуска]], 2, 0),"")</f>
        <v/>
      </c>
      <c r="D379" s="124" t="str">
        <f>IFERROR(VLOOKUP(B379, СПР_ФИО[[ФИО]:[№ пропуска]], 3, 0),"")</f>
        <v/>
      </c>
      <c r="E379" s="134"/>
      <c r="F379" s="126"/>
      <c r="G379" s="125"/>
      <c r="H379" s="126"/>
      <c r="I379" s="127"/>
      <c r="J379" s="128">
        <f>COUNTIF(МАТР_ОтъездIПриезд[ФИО],B379)</f>
        <v>0</v>
      </c>
      <c r="K379" s="135" t="str">
        <f t="shared" si="6"/>
        <v>Введите ФИО</v>
      </c>
    </row>
    <row r="380" spans="1:11" x14ac:dyDescent="0.25">
      <c r="A380" s="128">
        <f>ROW()-ROW(МАТР_ОтъездIПриезд[[#Headers],[ФИО]])</f>
        <v>379</v>
      </c>
      <c r="B380" s="133"/>
      <c r="C380" s="124" t="str">
        <f>IFERROR(VLOOKUP(B380, СПР_ФИО[[ФИО]:[№ пропуска]], 2, 0),"")</f>
        <v/>
      </c>
      <c r="D380" s="124" t="str">
        <f>IFERROR(VLOOKUP(B380, СПР_ФИО[[ФИО]:[№ пропуска]], 3, 0),"")</f>
        <v/>
      </c>
      <c r="E380" s="134"/>
      <c r="F380" s="126"/>
      <c r="G380" s="125"/>
      <c r="H380" s="126"/>
      <c r="I380" s="127"/>
      <c r="J380" s="128">
        <f>COUNTIF(МАТР_ОтъездIПриезд[ФИО],B380)</f>
        <v>0</v>
      </c>
      <c r="K380" s="135" t="str">
        <f t="shared" si="6"/>
        <v>Введите ФИО</v>
      </c>
    </row>
    <row r="381" spans="1:11" x14ac:dyDescent="0.25">
      <c r="A381" s="128">
        <f>ROW()-ROW(МАТР_ОтъездIПриезд[[#Headers],[ФИО]])</f>
        <v>380</v>
      </c>
      <c r="B381" s="133"/>
      <c r="C381" s="124" t="str">
        <f>IFERROR(VLOOKUP(B381, СПР_ФИО[[ФИО]:[№ пропуска]], 2, 0),"")</f>
        <v/>
      </c>
      <c r="D381" s="124" t="str">
        <f>IFERROR(VLOOKUP(B381, СПР_ФИО[[ФИО]:[№ пропуска]], 3, 0),"")</f>
        <v/>
      </c>
      <c r="E381" s="134"/>
      <c r="F381" s="126"/>
      <c r="G381" s="125"/>
      <c r="H381" s="126"/>
      <c r="I381" s="127"/>
      <c r="J381" s="128">
        <f>COUNTIF(МАТР_ОтъездIПриезд[ФИО],B381)</f>
        <v>0</v>
      </c>
      <c r="K381" s="135" t="str">
        <f t="shared" si="6"/>
        <v>Введите ФИО</v>
      </c>
    </row>
    <row r="382" spans="1:11" x14ac:dyDescent="0.25">
      <c r="A382" s="128">
        <f>ROW()-ROW(МАТР_ОтъездIПриезд[[#Headers],[ФИО]])</f>
        <v>381</v>
      </c>
      <c r="B382" s="133"/>
      <c r="C382" s="124" t="str">
        <f>IFERROR(VLOOKUP(B382, СПР_ФИО[[ФИО]:[№ пропуска]], 2, 0),"")</f>
        <v/>
      </c>
      <c r="D382" s="124" t="str">
        <f>IFERROR(VLOOKUP(B382, СПР_ФИО[[ФИО]:[№ пропуска]], 3, 0),"")</f>
        <v/>
      </c>
      <c r="E382" s="134"/>
      <c r="F382" s="126"/>
      <c r="G382" s="125"/>
      <c r="H382" s="126"/>
      <c r="I382" s="127"/>
      <c r="J382" s="128">
        <f>COUNTIF(МАТР_ОтъездIПриезд[ФИО],B382)</f>
        <v>0</v>
      </c>
      <c r="K382" s="135" t="str">
        <f t="shared" si="6"/>
        <v>Введите ФИО</v>
      </c>
    </row>
    <row r="383" spans="1:11" x14ac:dyDescent="0.25">
      <c r="A383" s="128">
        <f>ROW()-ROW(МАТР_ОтъездIПриезд[[#Headers],[ФИО]])</f>
        <v>382</v>
      </c>
      <c r="B383" s="133"/>
      <c r="C383" s="124" t="str">
        <f>IFERROR(VLOOKUP(B383, СПР_ФИО[[ФИО]:[№ пропуска]], 2, 0),"")</f>
        <v/>
      </c>
      <c r="D383" s="124" t="str">
        <f>IFERROR(VLOOKUP(B383, СПР_ФИО[[ФИО]:[№ пропуска]], 3, 0),"")</f>
        <v/>
      </c>
      <c r="E383" s="134"/>
      <c r="F383" s="126"/>
      <c r="G383" s="125"/>
      <c r="H383" s="126"/>
      <c r="I383" s="127"/>
      <c r="J383" s="128">
        <f>COUNTIF(МАТР_ОтъездIПриезд[ФИО],B383)</f>
        <v>0</v>
      </c>
      <c r="K383" s="135" t="str">
        <f t="shared" si="6"/>
        <v>Введите ФИО</v>
      </c>
    </row>
    <row r="384" spans="1:11" x14ac:dyDescent="0.25">
      <c r="A384" s="128">
        <f>ROW()-ROW(МАТР_ОтъездIПриезд[[#Headers],[ФИО]])</f>
        <v>383</v>
      </c>
      <c r="B384" s="133"/>
      <c r="C384" s="124" t="str">
        <f>IFERROR(VLOOKUP(B384, СПР_ФИО[[ФИО]:[№ пропуска]], 2, 0),"")</f>
        <v/>
      </c>
      <c r="D384" s="124" t="str">
        <f>IFERROR(VLOOKUP(B384, СПР_ФИО[[ФИО]:[№ пропуска]], 3, 0),"")</f>
        <v/>
      </c>
      <c r="E384" s="134"/>
      <c r="F384" s="126"/>
      <c r="G384" s="125"/>
      <c r="H384" s="126"/>
      <c r="I384" s="127"/>
      <c r="J384" s="128">
        <f>COUNTIF(МАТР_ОтъездIПриезд[ФИО],B384)</f>
        <v>0</v>
      </c>
      <c r="K384" s="135" t="str">
        <f t="shared" si="6"/>
        <v>Введите ФИО</v>
      </c>
    </row>
    <row r="385" spans="1:11" x14ac:dyDescent="0.25">
      <c r="A385" s="128">
        <f>ROW()-ROW(МАТР_ОтъездIПриезд[[#Headers],[ФИО]])</f>
        <v>384</v>
      </c>
      <c r="B385" s="133"/>
      <c r="C385" s="124" t="str">
        <f>IFERROR(VLOOKUP(B385, СПР_ФИО[[ФИО]:[№ пропуска]], 2, 0),"")</f>
        <v/>
      </c>
      <c r="D385" s="124" t="str">
        <f>IFERROR(VLOOKUP(B385, СПР_ФИО[[ФИО]:[№ пропуска]], 3, 0),"")</f>
        <v/>
      </c>
      <c r="E385" s="134"/>
      <c r="F385" s="126"/>
      <c r="G385" s="125"/>
      <c r="H385" s="126"/>
      <c r="I385" s="127"/>
      <c r="J385" s="128">
        <f>COUNTIF(МАТР_ОтъездIПриезд[ФИО],B385)</f>
        <v>0</v>
      </c>
      <c r="K385" s="135" t="str">
        <f t="shared" si="6"/>
        <v>Введите ФИО</v>
      </c>
    </row>
    <row r="386" spans="1:11" x14ac:dyDescent="0.25">
      <c r="A386" s="128">
        <f>ROW()-ROW(МАТР_ОтъездIПриезд[[#Headers],[ФИО]])</f>
        <v>385</v>
      </c>
      <c r="B386" s="133"/>
      <c r="C386" s="124" t="str">
        <f>IFERROR(VLOOKUP(B386, СПР_ФИО[[ФИО]:[№ пропуска]], 2, 0),"")</f>
        <v/>
      </c>
      <c r="D386" s="124" t="str">
        <f>IFERROR(VLOOKUP(B386, СПР_ФИО[[ФИО]:[№ пропуска]], 3, 0),"")</f>
        <v/>
      </c>
      <c r="E386" s="134"/>
      <c r="F386" s="126"/>
      <c r="G386" s="125"/>
      <c r="H386" s="126"/>
      <c r="I386" s="127"/>
      <c r="J386" s="128">
        <f>COUNTIF(МАТР_ОтъездIПриезд[ФИО],B386)</f>
        <v>0</v>
      </c>
      <c r="K386" s="135" t="str">
        <f t="shared" si="6"/>
        <v>Введите ФИО</v>
      </c>
    </row>
    <row r="387" spans="1:11" x14ac:dyDescent="0.25">
      <c r="A387" s="128">
        <f>ROW()-ROW(МАТР_ОтъездIПриезд[[#Headers],[ФИО]])</f>
        <v>386</v>
      </c>
      <c r="B387" s="133"/>
      <c r="C387" s="124" t="str">
        <f>IFERROR(VLOOKUP(B387, СПР_ФИО[[ФИО]:[№ пропуска]], 2, 0),"")</f>
        <v/>
      </c>
      <c r="D387" s="124" t="str">
        <f>IFERROR(VLOOKUP(B387, СПР_ФИО[[ФИО]:[№ пропуска]], 3, 0),"")</f>
        <v/>
      </c>
      <c r="E387" s="134"/>
      <c r="F387" s="126"/>
      <c r="G387" s="125"/>
      <c r="H387" s="126"/>
      <c r="I387" s="127"/>
      <c r="J387" s="128">
        <f>COUNTIF(МАТР_ОтъездIПриезд[ФИО],B387)</f>
        <v>0</v>
      </c>
      <c r="K387" s="135" t="str">
        <f t="shared" si="6"/>
        <v>Введите ФИО</v>
      </c>
    </row>
    <row r="388" spans="1:11" x14ac:dyDescent="0.25">
      <c r="A388" s="128">
        <f>ROW()-ROW(МАТР_ОтъездIПриезд[[#Headers],[ФИО]])</f>
        <v>387</v>
      </c>
      <c r="B388" s="133"/>
      <c r="C388" s="124" t="str">
        <f>IFERROR(VLOOKUP(B388, СПР_ФИО[[ФИО]:[№ пропуска]], 2, 0),"")</f>
        <v/>
      </c>
      <c r="D388" s="124" t="str">
        <f>IFERROR(VLOOKUP(B388, СПР_ФИО[[ФИО]:[№ пропуска]], 3, 0),"")</f>
        <v/>
      </c>
      <c r="E388" s="134"/>
      <c r="F388" s="126"/>
      <c r="G388" s="125"/>
      <c r="H388" s="126"/>
      <c r="I388" s="127"/>
      <c r="J388" s="128">
        <f>COUNTIF(МАТР_ОтъездIПриезд[ФИО],B388)</f>
        <v>0</v>
      </c>
      <c r="K388" s="135" t="str">
        <f t="shared" si="6"/>
        <v>Введите ФИО</v>
      </c>
    </row>
    <row r="389" spans="1:11" x14ac:dyDescent="0.25">
      <c r="A389" s="128">
        <f>ROW()-ROW(МАТР_ОтъездIПриезд[[#Headers],[ФИО]])</f>
        <v>388</v>
      </c>
      <c r="B389" s="133"/>
      <c r="C389" s="124" t="str">
        <f>IFERROR(VLOOKUP(B389, СПР_ФИО[[ФИО]:[№ пропуска]], 2, 0),"")</f>
        <v/>
      </c>
      <c r="D389" s="124" t="str">
        <f>IFERROR(VLOOKUP(B389, СПР_ФИО[[ФИО]:[№ пропуска]], 3, 0),"")</f>
        <v/>
      </c>
      <c r="E389" s="134"/>
      <c r="F389" s="126"/>
      <c r="G389" s="125"/>
      <c r="H389" s="126"/>
      <c r="I389" s="127"/>
      <c r="J389" s="128">
        <f>COUNTIF(МАТР_ОтъездIПриезд[ФИО],B389)</f>
        <v>0</v>
      </c>
      <c r="K389" s="135" t="str">
        <f t="shared" si="6"/>
        <v>Введите ФИО</v>
      </c>
    </row>
    <row r="390" spans="1:11" x14ac:dyDescent="0.25">
      <c r="A390" s="128">
        <f>ROW()-ROW(МАТР_ОтъездIПриезд[[#Headers],[ФИО]])</f>
        <v>389</v>
      </c>
      <c r="B390" s="133"/>
      <c r="C390" s="124" t="str">
        <f>IFERROR(VLOOKUP(B390, СПР_ФИО[[ФИО]:[№ пропуска]], 2, 0),"")</f>
        <v/>
      </c>
      <c r="D390" s="124" t="str">
        <f>IFERROR(VLOOKUP(B390, СПР_ФИО[[ФИО]:[№ пропуска]], 3, 0),"")</f>
        <v/>
      </c>
      <c r="E390" s="134"/>
      <c r="F390" s="126"/>
      <c r="G390" s="125"/>
      <c r="H390" s="126"/>
      <c r="I390" s="127"/>
      <c r="J390" s="128">
        <f>COUNTIF(МАТР_ОтъездIПриезд[ФИО],B390)</f>
        <v>0</v>
      </c>
      <c r="K390" s="135" t="str">
        <f t="shared" si="6"/>
        <v>Введите ФИО</v>
      </c>
    </row>
    <row r="391" spans="1:11" x14ac:dyDescent="0.25">
      <c r="A391" s="128">
        <f>ROW()-ROW(МАТР_ОтъездIПриезд[[#Headers],[ФИО]])</f>
        <v>390</v>
      </c>
      <c r="B391" s="133"/>
      <c r="C391" s="124" t="str">
        <f>IFERROR(VLOOKUP(B391, СПР_ФИО[[ФИО]:[№ пропуска]], 2, 0),"")</f>
        <v/>
      </c>
      <c r="D391" s="124" t="str">
        <f>IFERROR(VLOOKUP(B391, СПР_ФИО[[ФИО]:[№ пропуска]], 3, 0),"")</f>
        <v/>
      </c>
      <c r="E391" s="134"/>
      <c r="F391" s="126"/>
      <c r="G391" s="125"/>
      <c r="H391" s="126"/>
      <c r="I391" s="127"/>
      <c r="J391" s="128">
        <f>COUNTIF(МАТР_ОтъездIПриезд[ФИО],B391)</f>
        <v>0</v>
      </c>
      <c r="K391" s="135" t="str">
        <f t="shared" si="6"/>
        <v>Введите ФИО</v>
      </c>
    </row>
    <row r="392" spans="1:11" x14ac:dyDescent="0.25">
      <c r="A392" s="128">
        <f>ROW()-ROW(МАТР_ОтъездIПриезд[[#Headers],[ФИО]])</f>
        <v>391</v>
      </c>
      <c r="B392" s="133"/>
      <c r="C392" s="124" t="str">
        <f>IFERROR(VLOOKUP(B392, СПР_ФИО[[ФИО]:[№ пропуска]], 2, 0),"")</f>
        <v/>
      </c>
      <c r="D392" s="124" t="str">
        <f>IFERROR(VLOOKUP(B392, СПР_ФИО[[ФИО]:[№ пропуска]], 3, 0),"")</f>
        <v/>
      </c>
      <c r="E392" s="134"/>
      <c r="F392" s="126"/>
      <c r="G392" s="125"/>
      <c r="H392" s="126"/>
      <c r="I392" s="127"/>
      <c r="J392" s="128">
        <f>COUNTIF(МАТР_ОтъездIПриезд[ФИО],B392)</f>
        <v>0</v>
      </c>
      <c r="K392" s="135" t="str">
        <f t="shared" si="6"/>
        <v>Введите ФИО</v>
      </c>
    </row>
    <row r="393" spans="1:11" x14ac:dyDescent="0.25">
      <c r="A393" s="128">
        <f>ROW()-ROW(МАТР_ОтъездIПриезд[[#Headers],[ФИО]])</f>
        <v>392</v>
      </c>
      <c r="B393" s="133"/>
      <c r="C393" s="124" t="str">
        <f>IFERROR(VLOOKUP(B393, СПР_ФИО[[ФИО]:[№ пропуска]], 2, 0),"")</f>
        <v/>
      </c>
      <c r="D393" s="124" t="str">
        <f>IFERROR(VLOOKUP(B393, СПР_ФИО[[ФИО]:[№ пропуска]], 3, 0),"")</f>
        <v/>
      </c>
      <c r="E393" s="134"/>
      <c r="F393" s="126"/>
      <c r="G393" s="125"/>
      <c r="H393" s="126"/>
      <c r="I393" s="127"/>
      <c r="J393" s="128">
        <f>COUNTIF(МАТР_ОтъездIПриезд[ФИО],B393)</f>
        <v>0</v>
      </c>
      <c r="K393" s="135" t="str">
        <f t="shared" si="6"/>
        <v>Введите ФИО</v>
      </c>
    </row>
    <row r="394" spans="1:11" x14ac:dyDescent="0.25">
      <c r="A394" s="128">
        <f>ROW()-ROW(МАТР_ОтъездIПриезд[[#Headers],[ФИО]])</f>
        <v>393</v>
      </c>
      <c r="B394" s="133"/>
      <c r="C394" s="124" t="str">
        <f>IFERROR(VLOOKUP(B394, СПР_ФИО[[ФИО]:[№ пропуска]], 2, 0),"")</f>
        <v/>
      </c>
      <c r="D394" s="124" t="str">
        <f>IFERROR(VLOOKUP(B394, СПР_ФИО[[ФИО]:[№ пропуска]], 3, 0),"")</f>
        <v/>
      </c>
      <c r="E394" s="134"/>
      <c r="F394" s="126"/>
      <c r="G394" s="125"/>
      <c r="H394" s="126"/>
      <c r="I394" s="127"/>
      <c r="J394" s="128">
        <f>COUNTIF(МАТР_ОтъездIПриезд[ФИО],B394)</f>
        <v>0</v>
      </c>
      <c r="K394" s="135" t="str">
        <f t="shared" si="6"/>
        <v>Введите ФИО</v>
      </c>
    </row>
    <row r="395" spans="1:11" x14ac:dyDescent="0.25">
      <c r="A395" s="128">
        <f>ROW()-ROW(МАТР_ОтъездIПриезд[[#Headers],[ФИО]])</f>
        <v>394</v>
      </c>
      <c r="B395" s="133"/>
      <c r="C395" s="124" t="str">
        <f>IFERROR(VLOOKUP(B395, СПР_ФИО[[ФИО]:[№ пропуска]], 2, 0),"")</f>
        <v/>
      </c>
      <c r="D395" s="124" t="str">
        <f>IFERROR(VLOOKUP(B395, СПР_ФИО[[ФИО]:[№ пропуска]], 3, 0),"")</f>
        <v/>
      </c>
      <c r="E395" s="134"/>
      <c r="F395" s="126"/>
      <c r="G395" s="125"/>
      <c r="H395" s="126"/>
      <c r="I395" s="127"/>
      <c r="J395" s="128">
        <f>COUNTIF(МАТР_ОтъездIПриезд[ФИО],B395)</f>
        <v>0</v>
      </c>
      <c r="K395" s="135" t="str">
        <f t="shared" si="6"/>
        <v>Введите ФИО</v>
      </c>
    </row>
    <row r="396" spans="1:11" x14ac:dyDescent="0.25">
      <c r="A396" s="128">
        <f>ROW()-ROW(МАТР_ОтъездIПриезд[[#Headers],[ФИО]])</f>
        <v>395</v>
      </c>
      <c r="B396" s="133"/>
      <c r="C396" s="124" t="str">
        <f>IFERROR(VLOOKUP(B396, СПР_ФИО[[ФИО]:[№ пропуска]], 2, 0),"")</f>
        <v/>
      </c>
      <c r="D396" s="124" t="str">
        <f>IFERROR(VLOOKUP(B396, СПР_ФИО[[ФИО]:[№ пропуска]], 3, 0),"")</f>
        <v/>
      </c>
      <c r="E396" s="134"/>
      <c r="F396" s="126"/>
      <c r="G396" s="125"/>
      <c r="H396" s="126"/>
      <c r="I396" s="127"/>
      <c r="J396" s="128">
        <f>COUNTIF(МАТР_ОтъездIПриезд[ФИО],B396)</f>
        <v>0</v>
      </c>
      <c r="K396" s="135" t="str">
        <f t="shared" si="6"/>
        <v>Введите ФИО</v>
      </c>
    </row>
    <row r="397" spans="1:11" x14ac:dyDescent="0.25">
      <c r="A397" s="128">
        <f>ROW()-ROW(МАТР_ОтъездIПриезд[[#Headers],[ФИО]])</f>
        <v>396</v>
      </c>
      <c r="B397" s="133"/>
      <c r="C397" s="124" t="str">
        <f>IFERROR(VLOOKUP(B397, СПР_ФИО[[ФИО]:[№ пропуска]], 2, 0),"")</f>
        <v/>
      </c>
      <c r="D397" s="124" t="str">
        <f>IFERROR(VLOOKUP(B397, СПР_ФИО[[ФИО]:[№ пропуска]], 3, 0),"")</f>
        <v/>
      </c>
      <c r="E397" s="134"/>
      <c r="F397" s="126"/>
      <c r="G397" s="125"/>
      <c r="H397" s="126"/>
      <c r="I397" s="127"/>
      <c r="J397" s="128">
        <f>COUNTIF(МАТР_ОтъездIПриезд[ФИО],B397)</f>
        <v>0</v>
      </c>
      <c r="K397" s="135" t="str">
        <f t="shared" si="6"/>
        <v>Введите ФИО</v>
      </c>
    </row>
    <row r="398" spans="1:11" x14ac:dyDescent="0.25">
      <c r="A398" s="128">
        <f>ROW()-ROW(МАТР_ОтъездIПриезд[[#Headers],[ФИО]])</f>
        <v>397</v>
      </c>
      <c r="B398" s="133"/>
      <c r="C398" s="124" t="str">
        <f>IFERROR(VLOOKUP(B398, СПР_ФИО[[ФИО]:[№ пропуска]], 2, 0),"")</f>
        <v/>
      </c>
      <c r="D398" s="124" t="str">
        <f>IFERROR(VLOOKUP(B398, СПР_ФИО[[ФИО]:[№ пропуска]], 3, 0),"")</f>
        <v/>
      </c>
      <c r="E398" s="134"/>
      <c r="F398" s="126"/>
      <c r="G398" s="125"/>
      <c r="H398" s="126"/>
      <c r="I398" s="127"/>
      <c r="J398" s="128">
        <f>COUNTIF(МАТР_ОтъездIПриезд[ФИО],B398)</f>
        <v>0</v>
      </c>
      <c r="K398" s="135" t="str">
        <f t="shared" si="6"/>
        <v>Введите ФИО</v>
      </c>
    </row>
    <row r="399" spans="1:11" x14ac:dyDescent="0.25">
      <c r="A399" s="128">
        <f>ROW()-ROW(МАТР_ОтъездIПриезд[[#Headers],[ФИО]])</f>
        <v>398</v>
      </c>
      <c r="B399" s="133"/>
      <c r="C399" s="124" t="str">
        <f>IFERROR(VLOOKUP(B399, СПР_ФИО[[ФИО]:[№ пропуска]], 2, 0),"")</f>
        <v/>
      </c>
      <c r="D399" s="124" t="str">
        <f>IFERROR(VLOOKUP(B399, СПР_ФИО[[ФИО]:[№ пропуска]], 3, 0),"")</f>
        <v/>
      </c>
      <c r="E399" s="134"/>
      <c r="F399" s="126"/>
      <c r="G399" s="125"/>
      <c r="H399" s="126"/>
      <c r="I399" s="127"/>
      <c r="J399" s="128">
        <f>COUNTIF(МАТР_ОтъездIПриезд[ФИО],B399)</f>
        <v>0</v>
      </c>
      <c r="K399" s="135" t="str">
        <f t="shared" si="6"/>
        <v>Введите ФИО</v>
      </c>
    </row>
    <row r="400" spans="1:11" x14ac:dyDescent="0.25">
      <c r="A400" s="128">
        <f>ROW()-ROW(МАТР_ОтъездIПриезд[[#Headers],[ФИО]])</f>
        <v>399</v>
      </c>
      <c r="B400" s="133"/>
      <c r="C400" s="124" t="str">
        <f>IFERROR(VLOOKUP(B400, СПР_ФИО[[ФИО]:[№ пропуска]], 2, 0),"")</f>
        <v/>
      </c>
      <c r="D400" s="124" t="str">
        <f>IFERROR(VLOOKUP(B400, СПР_ФИО[[ФИО]:[№ пропуска]], 3, 0),"")</f>
        <v/>
      </c>
      <c r="E400" s="134"/>
      <c r="F400" s="126"/>
      <c r="G400" s="125"/>
      <c r="H400" s="126"/>
      <c r="I400" s="127"/>
      <c r="J400" s="128">
        <f>COUNTIF(МАТР_ОтъездIПриезд[ФИО],B400)</f>
        <v>0</v>
      </c>
      <c r="K400" s="135" t="str">
        <f t="shared" si="6"/>
        <v>Введите ФИО</v>
      </c>
    </row>
    <row r="401" spans="1:11" x14ac:dyDescent="0.25">
      <c r="A401" s="128">
        <f>ROW()-ROW(МАТР_ОтъездIПриезд[[#Headers],[ФИО]])</f>
        <v>400</v>
      </c>
      <c r="B401" s="133"/>
      <c r="C401" s="124" t="str">
        <f>IFERROR(VLOOKUP(B401, СПР_ФИО[[ФИО]:[№ пропуска]], 2, 0),"")</f>
        <v/>
      </c>
      <c r="D401" s="124" t="str">
        <f>IFERROR(VLOOKUP(B401, СПР_ФИО[[ФИО]:[№ пропуска]], 3, 0),"")</f>
        <v/>
      </c>
      <c r="E401" s="134"/>
      <c r="F401" s="126"/>
      <c r="G401" s="125"/>
      <c r="H401" s="126"/>
      <c r="I401" s="127"/>
      <c r="J401" s="128">
        <f>COUNTIF(МАТР_ОтъездIПриезд[ФИО],B401)</f>
        <v>0</v>
      </c>
      <c r="K401" s="135" t="str">
        <f t="shared" si="6"/>
        <v>Введите ФИО</v>
      </c>
    </row>
    <row r="402" spans="1:11" x14ac:dyDescent="0.25">
      <c r="A402" s="128">
        <f>ROW()-ROW(МАТР_ОтъездIПриезд[[#Headers],[ФИО]])</f>
        <v>401</v>
      </c>
      <c r="B402" s="133"/>
      <c r="C402" s="124" t="str">
        <f>IFERROR(VLOOKUP(B402, СПР_ФИО[[ФИО]:[№ пропуска]], 2, 0),"")</f>
        <v/>
      </c>
      <c r="D402" s="124" t="str">
        <f>IFERROR(VLOOKUP(B402, СПР_ФИО[[ФИО]:[№ пропуска]], 3, 0),"")</f>
        <v/>
      </c>
      <c r="E402" s="134"/>
      <c r="F402" s="126"/>
      <c r="G402" s="125"/>
      <c r="H402" s="126"/>
      <c r="I402" s="127"/>
      <c r="J402" s="128">
        <f>COUNTIF(МАТР_ОтъездIПриезд[ФИО],B402)</f>
        <v>0</v>
      </c>
      <c r="K402" s="135" t="str">
        <f t="shared" si="6"/>
        <v>Введите ФИО</v>
      </c>
    </row>
    <row r="403" spans="1:11" x14ac:dyDescent="0.25">
      <c r="A403" s="128">
        <f>ROW()-ROW(МАТР_ОтъездIПриезд[[#Headers],[ФИО]])</f>
        <v>402</v>
      </c>
      <c r="B403" s="133"/>
      <c r="C403" s="124" t="str">
        <f>IFERROR(VLOOKUP(B403, СПР_ФИО[[ФИО]:[№ пропуска]], 2, 0),"")</f>
        <v/>
      </c>
      <c r="D403" s="124" t="str">
        <f>IFERROR(VLOOKUP(B403, СПР_ФИО[[ФИО]:[№ пропуска]], 3, 0),"")</f>
        <v/>
      </c>
      <c r="E403" s="134"/>
      <c r="F403" s="126"/>
      <c r="G403" s="125"/>
      <c r="H403" s="126"/>
      <c r="I403" s="127"/>
      <c r="J403" s="128">
        <f>COUNTIF(МАТР_ОтъездIПриезд[ФИО],B403)</f>
        <v>0</v>
      </c>
      <c r="K403" s="135" t="str">
        <f t="shared" si="6"/>
        <v>Введите ФИО</v>
      </c>
    </row>
    <row r="404" spans="1:11" x14ac:dyDescent="0.25">
      <c r="A404" s="128">
        <f>ROW()-ROW(МАТР_ОтъездIПриезд[[#Headers],[ФИО]])</f>
        <v>403</v>
      </c>
      <c r="B404" s="133"/>
      <c r="C404" s="124" t="str">
        <f>IFERROR(VLOOKUP(B404, СПР_ФИО[[ФИО]:[№ пропуска]], 2, 0),"")</f>
        <v/>
      </c>
      <c r="D404" s="124" t="str">
        <f>IFERROR(VLOOKUP(B404, СПР_ФИО[[ФИО]:[№ пропуска]], 3, 0),"")</f>
        <v/>
      </c>
      <c r="E404" s="134"/>
      <c r="F404" s="126"/>
      <c r="G404" s="125"/>
      <c r="H404" s="126"/>
      <c r="I404" s="127"/>
      <c r="J404" s="128">
        <f>COUNTIF(МАТР_ОтъездIПриезд[ФИО],B404)</f>
        <v>0</v>
      </c>
      <c r="K404" s="135" t="str">
        <f t="shared" ref="K404:K467" si="7">IF(J404=1,"Верно",IF(J404=0,"Введите ФИО","Дублирование"))</f>
        <v>Введите ФИО</v>
      </c>
    </row>
    <row r="405" spans="1:11" x14ac:dyDescent="0.25">
      <c r="A405" s="128">
        <f>ROW()-ROW(МАТР_ОтъездIПриезд[[#Headers],[ФИО]])</f>
        <v>404</v>
      </c>
      <c r="B405" s="133"/>
      <c r="C405" s="124" t="str">
        <f>IFERROR(VLOOKUP(B405, СПР_ФИО[[ФИО]:[№ пропуска]], 2, 0),"")</f>
        <v/>
      </c>
      <c r="D405" s="124" t="str">
        <f>IFERROR(VLOOKUP(B405, СПР_ФИО[[ФИО]:[№ пропуска]], 3, 0),"")</f>
        <v/>
      </c>
      <c r="E405" s="134"/>
      <c r="F405" s="126"/>
      <c r="G405" s="125"/>
      <c r="H405" s="126"/>
      <c r="I405" s="127"/>
      <c r="J405" s="128">
        <f>COUNTIF(МАТР_ОтъездIПриезд[ФИО],B405)</f>
        <v>0</v>
      </c>
      <c r="K405" s="135" t="str">
        <f t="shared" si="7"/>
        <v>Введите ФИО</v>
      </c>
    </row>
    <row r="406" spans="1:11" x14ac:dyDescent="0.25">
      <c r="A406" s="128">
        <f>ROW()-ROW(МАТР_ОтъездIПриезд[[#Headers],[ФИО]])</f>
        <v>405</v>
      </c>
      <c r="B406" s="133"/>
      <c r="C406" s="124" t="str">
        <f>IFERROR(VLOOKUP(B406, СПР_ФИО[[ФИО]:[№ пропуска]], 2, 0),"")</f>
        <v/>
      </c>
      <c r="D406" s="124" t="str">
        <f>IFERROR(VLOOKUP(B406, СПР_ФИО[[ФИО]:[№ пропуска]], 3, 0),"")</f>
        <v/>
      </c>
      <c r="E406" s="134"/>
      <c r="F406" s="126"/>
      <c r="G406" s="125"/>
      <c r="H406" s="126"/>
      <c r="I406" s="127"/>
      <c r="J406" s="128">
        <f>COUNTIF(МАТР_ОтъездIПриезд[ФИО],B406)</f>
        <v>0</v>
      </c>
      <c r="K406" s="135" t="str">
        <f t="shared" si="7"/>
        <v>Введите ФИО</v>
      </c>
    </row>
    <row r="407" spans="1:11" x14ac:dyDescent="0.25">
      <c r="A407" s="128">
        <f>ROW()-ROW(МАТР_ОтъездIПриезд[[#Headers],[ФИО]])</f>
        <v>406</v>
      </c>
      <c r="B407" s="133"/>
      <c r="C407" s="124" t="str">
        <f>IFERROR(VLOOKUP(B407, СПР_ФИО[[ФИО]:[№ пропуска]], 2, 0),"")</f>
        <v/>
      </c>
      <c r="D407" s="124" t="str">
        <f>IFERROR(VLOOKUP(B407, СПР_ФИО[[ФИО]:[№ пропуска]], 3, 0),"")</f>
        <v/>
      </c>
      <c r="E407" s="134"/>
      <c r="F407" s="126"/>
      <c r="G407" s="125"/>
      <c r="H407" s="126"/>
      <c r="I407" s="127"/>
      <c r="J407" s="128">
        <f>COUNTIF(МАТР_ОтъездIПриезд[ФИО],B407)</f>
        <v>0</v>
      </c>
      <c r="K407" s="135" t="str">
        <f t="shared" si="7"/>
        <v>Введите ФИО</v>
      </c>
    </row>
    <row r="408" spans="1:11" x14ac:dyDescent="0.25">
      <c r="A408" s="128">
        <f>ROW()-ROW(МАТР_ОтъездIПриезд[[#Headers],[ФИО]])</f>
        <v>407</v>
      </c>
      <c r="B408" s="133"/>
      <c r="C408" s="124" t="str">
        <f>IFERROR(VLOOKUP(B408, СПР_ФИО[[ФИО]:[№ пропуска]], 2, 0),"")</f>
        <v/>
      </c>
      <c r="D408" s="124" t="str">
        <f>IFERROR(VLOOKUP(B408, СПР_ФИО[[ФИО]:[№ пропуска]], 3, 0),"")</f>
        <v/>
      </c>
      <c r="E408" s="134"/>
      <c r="F408" s="126"/>
      <c r="G408" s="125"/>
      <c r="H408" s="126"/>
      <c r="I408" s="127"/>
      <c r="J408" s="128">
        <f>COUNTIF(МАТР_ОтъездIПриезд[ФИО],B408)</f>
        <v>0</v>
      </c>
      <c r="K408" s="135" t="str">
        <f t="shared" si="7"/>
        <v>Введите ФИО</v>
      </c>
    </row>
    <row r="409" spans="1:11" x14ac:dyDescent="0.25">
      <c r="A409" s="128">
        <f>ROW()-ROW(МАТР_ОтъездIПриезд[[#Headers],[ФИО]])</f>
        <v>408</v>
      </c>
      <c r="B409" s="133"/>
      <c r="C409" s="124" t="str">
        <f>IFERROR(VLOOKUP(B409, СПР_ФИО[[ФИО]:[№ пропуска]], 2, 0),"")</f>
        <v/>
      </c>
      <c r="D409" s="124" t="str">
        <f>IFERROR(VLOOKUP(B409, СПР_ФИО[[ФИО]:[№ пропуска]], 3, 0),"")</f>
        <v/>
      </c>
      <c r="E409" s="134"/>
      <c r="F409" s="126"/>
      <c r="G409" s="125"/>
      <c r="H409" s="126"/>
      <c r="I409" s="127"/>
      <c r="J409" s="128">
        <f>COUNTIF(МАТР_ОтъездIПриезд[ФИО],B409)</f>
        <v>0</v>
      </c>
      <c r="K409" s="135" t="str">
        <f t="shared" si="7"/>
        <v>Введите ФИО</v>
      </c>
    </row>
    <row r="410" spans="1:11" x14ac:dyDescent="0.25">
      <c r="A410" s="128">
        <f>ROW()-ROW(МАТР_ОтъездIПриезд[[#Headers],[ФИО]])</f>
        <v>409</v>
      </c>
      <c r="B410" s="133"/>
      <c r="C410" s="124" t="str">
        <f>IFERROR(VLOOKUP(B410, СПР_ФИО[[ФИО]:[№ пропуска]], 2, 0),"")</f>
        <v/>
      </c>
      <c r="D410" s="124" t="str">
        <f>IFERROR(VLOOKUP(B410, СПР_ФИО[[ФИО]:[№ пропуска]], 3, 0),"")</f>
        <v/>
      </c>
      <c r="E410" s="134"/>
      <c r="F410" s="126"/>
      <c r="G410" s="125"/>
      <c r="H410" s="126"/>
      <c r="I410" s="127"/>
      <c r="J410" s="128">
        <f>COUNTIF(МАТР_ОтъездIПриезд[ФИО],B410)</f>
        <v>0</v>
      </c>
      <c r="K410" s="135" t="str">
        <f t="shared" si="7"/>
        <v>Введите ФИО</v>
      </c>
    </row>
    <row r="411" spans="1:11" x14ac:dyDescent="0.25">
      <c r="A411" s="128">
        <f>ROW()-ROW(МАТР_ОтъездIПриезд[[#Headers],[ФИО]])</f>
        <v>410</v>
      </c>
      <c r="B411" s="133"/>
      <c r="C411" s="124" t="str">
        <f>IFERROR(VLOOKUP(B411, СПР_ФИО[[ФИО]:[№ пропуска]], 2, 0),"")</f>
        <v/>
      </c>
      <c r="D411" s="124" t="str">
        <f>IFERROR(VLOOKUP(B411, СПР_ФИО[[ФИО]:[№ пропуска]], 3, 0),"")</f>
        <v/>
      </c>
      <c r="E411" s="134"/>
      <c r="F411" s="126"/>
      <c r="G411" s="125"/>
      <c r="H411" s="126"/>
      <c r="I411" s="127"/>
      <c r="J411" s="128">
        <f>COUNTIF(МАТР_ОтъездIПриезд[ФИО],B411)</f>
        <v>0</v>
      </c>
      <c r="K411" s="135" t="str">
        <f t="shared" si="7"/>
        <v>Введите ФИО</v>
      </c>
    </row>
    <row r="412" spans="1:11" x14ac:dyDescent="0.25">
      <c r="A412" s="128">
        <f>ROW()-ROW(МАТР_ОтъездIПриезд[[#Headers],[ФИО]])</f>
        <v>411</v>
      </c>
      <c r="B412" s="133"/>
      <c r="C412" s="124" t="str">
        <f>IFERROR(VLOOKUP(B412, СПР_ФИО[[ФИО]:[№ пропуска]], 2, 0),"")</f>
        <v/>
      </c>
      <c r="D412" s="124" t="str">
        <f>IFERROR(VLOOKUP(B412, СПР_ФИО[[ФИО]:[№ пропуска]], 3, 0),"")</f>
        <v/>
      </c>
      <c r="E412" s="134"/>
      <c r="F412" s="126"/>
      <c r="G412" s="125"/>
      <c r="H412" s="126"/>
      <c r="I412" s="127"/>
      <c r="J412" s="128">
        <f>COUNTIF(МАТР_ОтъездIПриезд[ФИО],B412)</f>
        <v>0</v>
      </c>
      <c r="K412" s="135" t="str">
        <f t="shared" si="7"/>
        <v>Введите ФИО</v>
      </c>
    </row>
    <row r="413" spans="1:11" x14ac:dyDescent="0.25">
      <c r="A413" s="128">
        <f>ROW()-ROW(МАТР_ОтъездIПриезд[[#Headers],[ФИО]])</f>
        <v>412</v>
      </c>
      <c r="B413" s="133"/>
      <c r="C413" s="124" t="str">
        <f>IFERROR(VLOOKUP(B413, СПР_ФИО[[ФИО]:[№ пропуска]], 2, 0),"")</f>
        <v/>
      </c>
      <c r="D413" s="124" t="str">
        <f>IFERROR(VLOOKUP(B413, СПР_ФИО[[ФИО]:[№ пропуска]], 3, 0),"")</f>
        <v/>
      </c>
      <c r="E413" s="134"/>
      <c r="F413" s="126"/>
      <c r="G413" s="125"/>
      <c r="H413" s="126"/>
      <c r="I413" s="127"/>
      <c r="J413" s="128">
        <f>COUNTIF(МАТР_ОтъездIПриезд[ФИО],B413)</f>
        <v>0</v>
      </c>
      <c r="K413" s="135" t="str">
        <f t="shared" si="7"/>
        <v>Введите ФИО</v>
      </c>
    </row>
    <row r="414" spans="1:11" x14ac:dyDescent="0.25">
      <c r="A414" s="128">
        <f>ROW()-ROW(МАТР_ОтъездIПриезд[[#Headers],[ФИО]])</f>
        <v>413</v>
      </c>
      <c r="B414" s="133"/>
      <c r="C414" s="124" t="str">
        <f>IFERROR(VLOOKUP(B414, СПР_ФИО[[ФИО]:[№ пропуска]], 2, 0),"")</f>
        <v/>
      </c>
      <c r="D414" s="124" t="str">
        <f>IFERROR(VLOOKUP(B414, СПР_ФИО[[ФИО]:[№ пропуска]], 3, 0),"")</f>
        <v/>
      </c>
      <c r="E414" s="134"/>
      <c r="F414" s="126"/>
      <c r="G414" s="125"/>
      <c r="H414" s="126"/>
      <c r="I414" s="127"/>
      <c r="J414" s="128">
        <f>COUNTIF(МАТР_ОтъездIПриезд[ФИО],B414)</f>
        <v>0</v>
      </c>
      <c r="K414" s="135" t="str">
        <f t="shared" si="7"/>
        <v>Введите ФИО</v>
      </c>
    </row>
    <row r="415" spans="1:11" x14ac:dyDescent="0.25">
      <c r="A415" s="128">
        <f>ROW()-ROW(МАТР_ОтъездIПриезд[[#Headers],[ФИО]])</f>
        <v>414</v>
      </c>
      <c r="B415" s="133"/>
      <c r="C415" s="124" t="str">
        <f>IFERROR(VLOOKUP(B415, СПР_ФИО[[ФИО]:[№ пропуска]], 2, 0),"")</f>
        <v/>
      </c>
      <c r="D415" s="124" t="str">
        <f>IFERROR(VLOOKUP(B415, СПР_ФИО[[ФИО]:[№ пропуска]], 3, 0),"")</f>
        <v/>
      </c>
      <c r="E415" s="134"/>
      <c r="F415" s="126"/>
      <c r="G415" s="125"/>
      <c r="H415" s="126"/>
      <c r="I415" s="127"/>
      <c r="J415" s="128">
        <f>COUNTIF(МАТР_ОтъездIПриезд[ФИО],B415)</f>
        <v>0</v>
      </c>
      <c r="K415" s="135" t="str">
        <f t="shared" si="7"/>
        <v>Введите ФИО</v>
      </c>
    </row>
    <row r="416" spans="1:11" x14ac:dyDescent="0.25">
      <c r="A416" s="128">
        <f>ROW()-ROW(МАТР_ОтъездIПриезд[[#Headers],[ФИО]])</f>
        <v>415</v>
      </c>
      <c r="B416" s="133"/>
      <c r="C416" s="124" t="str">
        <f>IFERROR(VLOOKUP(B416, СПР_ФИО[[ФИО]:[№ пропуска]], 2, 0),"")</f>
        <v/>
      </c>
      <c r="D416" s="124" t="str">
        <f>IFERROR(VLOOKUP(B416, СПР_ФИО[[ФИО]:[№ пропуска]], 3, 0),"")</f>
        <v/>
      </c>
      <c r="E416" s="134"/>
      <c r="F416" s="126"/>
      <c r="G416" s="125"/>
      <c r="H416" s="126"/>
      <c r="I416" s="127"/>
      <c r="J416" s="128">
        <f>COUNTIF(МАТР_ОтъездIПриезд[ФИО],B416)</f>
        <v>0</v>
      </c>
      <c r="K416" s="135" t="str">
        <f t="shared" si="7"/>
        <v>Введите ФИО</v>
      </c>
    </row>
    <row r="417" spans="1:11" x14ac:dyDescent="0.25">
      <c r="A417" s="128">
        <f>ROW()-ROW(МАТР_ОтъездIПриезд[[#Headers],[ФИО]])</f>
        <v>416</v>
      </c>
      <c r="B417" s="133"/>
      <c r="C417" s="124" t="str">
        <f>IFERROR(VLOOKUP(B417, СПР_ФИО[[ФИО]:[№ пропуска]], 2, 0),"")</f>
        <v/>
      </c>
      <c r="D417" s="124" t="str">
        <f>IFERROR(VLOOKUP(B417, СПР_ФИО[[ФИО]:[№ пропуска]], 3, 0),"")</f>
        <v/>
      </c>
      <c r="E417" s="134"/>
      <c r="F417" s="126"/>
      <c r="G417" s="125"/>
      <c r="H417" s="126"/>
      <c r="I417" s="127"/>
      <c r="J417" s="128">
        <f>COUNTIF(МАТР_ОтъездIПриезд[ФИО],B417)</f>
        <v>0</v>
      </c>
      <c r="K417" s="135" t="str">
        <f t="shared" si="7"/>
        <v>Введите ФИО</v>
      </c>
    </row>
    <row r="418" spans="1:11" x14ac:dyDescent="0.25">
      <c r="A418" s="128">
        <f>ROW()-ROW(МАТР_ОтъездIПриезд[[#Headers],[ФИО]])</f>
        <v>417</v>
      </c>
      <c r="B418" s="133"/>
      <c r="C418" s="124" t="str">
        <f>IFERROR(VLOOKUP(B418, СПР_ФИО[[ФИО]:[№ пропуска]], 2, 0),"")</f>
        <v/>
      </c>
      <c r="D418" s="124" t="str">
        <f>IFERROR(VLOOKUP(B418, СПР_ФИО[[ФИО]:[№ пропуска]], 3, 0),"")</f>
        <v/>
      </c>
      <c r="E418" s="134"/>
      <c r="F418" s="126"/>
      <c r="G418" s="125"/>
      <c r="H418" s="126"/>
      <c r="I418" s="127"/>
      <c r="J418" s="128">
        <f>COUNTIF(МАТР_ОтъездIПриезд[ФИО],B418)</f>
        <v>0</v>
      </c>
      <c r="K418" s="135" t="str">
        <f t="shared" si="7"/>
        <v>Введите ФИО</v>
      </c>
    </row>
    <row r="419" spans="1:11" x14ac:dyDescent="0.25">
      <c r="A419" s="128">
        <f>ROW()-ROW(МАТР_ОтъездIПриезд[[#Headers],[ФИО]])</f>
        <v>418</v>
      </c>
      <c r="B419" s="133"/>
      <c r="C419" s="124" t="str">
        <f>IFERROR(VLOOKUP(B419, СПР_ФИО[[ФИО]:[№ пропуска]], 2, 0),"")</f>
        <v/>
      </c>
      <c r="D419" s="124" t="str">
        <f>IFERROR(VLOOKUP(B419, СПР_ФИО[[ФИО]:[№ пропуска]], 3, 0),"")</f>
        <v/>
      </c>
      <c r="E419" s="134"/>
      <c r="F419" s="126"/>
      <c r="G419" s="125"/>
      <c r="H419" s="126"/>
      <c r="I419" s="127"/>
      <c r="J419" s="128">
        <f>COUNTIF(МАТР_ОтъездIПриезд[ФИО],B419)</f>
        <v>0</v>
      </c>
      <c r="K419" s="135" t="str">
        <f t="shared" si="7"/>
        <v>Введите ФИО</v>
      </c>
    </row>
    <row r="420" spans="1:11" x14ac:dyDescent="0.25">
      <c r="A420" s="128">
        <f>ROW()-ROW(МАТР_ОтъездIПриезд[[#Headers],[ФИО]])</f>
        <v>419</v>
      </c>
      <c r="B420" s="133"/>
      <c r="C420" s="124" t="str">
        <f>IFERROR(VLOOKUP(B420, СПР_ФИО[[ФИО]:[№ пропуска]], 2, 0),"")</f>
        <v/>
      </c>
      <c r="D420" s="124" t="str">
        <f>IFERROR(VLOOKUP(B420, СПР_ФИО[[ФИО]:[№ пропуска]], 3, 0),"")</f>
        <v/>
      </c>
      <c r="E420" s="134"/>
      <c r="F420" s="126"/>
      <c r="G420" s="125"/>
      <c r="H420" s="126"/>
      <c r="I420" s="127"/>
      <c r="J420" s="128">
        <f>COUNTIF(МАТР_ОтъездIПриезд[ФИО],B420)</f>
        <v>0</v>
      </c>
      <c r="K420" s="135" t="str">
        <f t="shared" si="7"/>
        <v>Введите ФИО</v>
      </c>
    </row>
    <row r="421" spans="1:11" x14ac:dyDescent="0.25">
      <c r="A421" s="128">
        <f>ROW()-ROW(МАТР_ОтъездIПриезд[[#Headers],[ФИО]])</f>
        <v>420</v>
      </c>
      <c r="B421" s="133"/>
      <c r="C421" s="124" t="str">
        <f>IFERROR(VLOOKUP(B421, СПР_ФИО[[ФИО]:[№ пропуска]], 2, 0),"")</f>
        <v/>
      </c>
      <c r="D421" s="124" t="str">
        <f>IFERROR(VLOOKUP(B421, СПР_ФИО[[ФИО]:[№ пропуска]], 3, 0),"")</f>
        <v/>
      </c>
      <c r="E421" s="134"/>
      <c r="F421" s="126"/>
      <c r="G421" s="125"/>
      <c r="H421" s="126"/>
      <c r="I421" s="127"/>
      <c r="J421" s="128">
        <f>COUNTIF(МАТР_ОтъездIПриезд[ФИО],B421)</f>
        <v>0</v>
      </c>
      <c r="K421" s="135" t="str">
        <f t="shared" si="7"/>
        <v>Введите ФИО</v>
      </c>
    </row>
    <row r="422" spans="1:11" x14ac:dyDescent="0.25">
      <c r="A422" s="128">
        <f>ROW()-ROW(МАТР_ОтъездIПриезд[[#Headers],[ФИО]])</f>
        <v>421</v>
      </c>
      <c r="B422" s="133"/>
      <c r="C422" s="124" t="str">
        <f>IFERROR(VLOOKUP(B422, СПР_ФИО[[ФИО]:[№ пропуска]], 2, 0),"")</f>
        <v/>
      </c>
      <c r="D422" s="124" t="str">
        <f>IFERROR(VLOOKUP(B422, СПР_ФИО[[ФИО]:[№ пропуска]], 3, 0),"")</f>
        <v/>
      </c>
      <c r="E422" s="134"/>
      <c r="F422" s="126"/>
      <c r="G422" s="125"/>
      <c r="H422" s="126"/>
      <c r="I422" s="127"/>
      <c r="J422" s="128">
        <f>COUNTIF(МАТР_ОтъездIПриезд[ФИО],B422)</f>
        <v>0</v>
      </c>
      <c r="K422" s="135" t="str">
        <f t="shared" si="7"/>
        <v>Введите ФИО</v>
      </c>
    </row>
    <row r="423" spans="1:11" x14ac:dyDescent="0.25">
      <c r="A423" s="128">
        <f>ROW()-ROW(МАТР_ОтъездIПриезд[[#Headers],[ФИО]])</f>
        <v>422</v>
      </c>
      <c r="B423" s="133"/>
      <c r="C423" s="124" t="str">
        <f>IFERROR(VLOOKUP(B423, СПР_ФИО[[ФИО]:[№ пропуска]], 2, 0),"")</f>
        <v/>
      </c>
      <c r="D423" s="124" t="str">
        <f>IFERROR(VLOOKUP(B423, СПР_ФИО[[ФИО]:[№ пропуска]], 3, 0),"")</f>
        <v/>
      </c>
      <c r="E423" s="134"/>
      <c r="F423" s="126"/>
      <c r="G423" s="125"/>
      <c r="H423" s="126"/>
      <c r="I423" s="127"/>
      <c r="J423" s="128">
        <f>COUNTIF(МАТР_ОтъездIПриезд[ФИО],B423)</f>
        <v>0</v>
      </c>
      <c r="K423" s="135" t="str">
        <f t="shared" si="7"/>
        <v>Введите ФИО</v>
      </c>
    </row>
    <row r="424" spans="1:11" x14ac:dyDescent="0.25">
      <c r="A424" s="128">
        <f>ROW()-ROW(МАТР_ОтъездIПриезд[[#Headers],[ФИО]])</f>
        <v>423</v>
      </c>
      <c r="B424" s="133"/>
      <c r="C424" s="124" t="str">
        <f>IFERROR(VLOOKUP(B424, СПР_ФИО[[ФИО]:[№ пропуска]], 2, 0),"")</f>
        <v/>
      </c>
      <c r="D424" s="124" t="str">
        <f>IFERROR(VLOOKUP(B424, СПР_ФИО[[ФИО]:[№ пропуска]], 3, 0),"")</f>
        <v/>
      </c>
      <c r="E424" s="134"/>
      <c r="F424" s="126"/>
      <c r="G424" s="125"/>
      <c r="H424" s="126"/>
      <c r="I424" s="127"/>
      <c r="J424" s="128">
        <f>COUNTIF(МАТР_ОтъездIПриезд[ФИО],B424)</f>
        <v>0</v>
      </c>
      <c r="K424" s="135" t="str">
        <f t="shared" si="7"/>
        <v>Введите ФИО</v>
      </c>
    </row>
    <row r="425" spans="1:11" x14ac:dyDescent="0.25">
      <c r="A425" s="128">
        <f>ROW()-ROW(МАТР_ОтъездIПриезд[[#Headers],[ФИО]])</f>
        <v>424</v>
      </c>
      <c r="B425" s="133"/>
      <c r="C425" s="124" t="str">
        <f>IFERROR(VLOOKUP(B425, СПР_ФИО[[ФИО]:[№ пропуска]], 2, 0),"")</f>
        <v/>
      </c>
      <c r="D425" s="124" t="str">
        <f>IFERROR(VLOOKUP(B425, СПР_ФИО[[ФИО]:[№ пропуска]], 3, 0),"")</f>
        <v/>
      </c>
      <c r="E425" s="134"/>
      <c r="F425" s="126"/>
      <c r="G425" s="125"/>
      <c r="H425" s="126"/>
      <c r="I425" s="127"/>
      <c r="J425" s="128">
        <f>COUNTIF(МАТР_ОтъездIПриезд[ФИО],B425)</f>
        <v>0</v>
      </c>
      <c r="K425" s="135" t="str">
        <f t="shared" si="7"/>
        <v>Введите ФИО</v>
      </c>
    </row>
    <row r="426" spans="1:11" x14ac:dyDescent="0.25">
      <c r="A426" s="128">
        <f>ROW()-ROW(МАТР_ОтъездIПриезд[[#Headers],[ФИО]])</f>
        <v>425</v>
      </c>
      <c r="B426" s="133"/>
      <c r="C426" s="124" t="str">
        <f>IFERROR(VLOOKUP(B426, СПР_ФИО[[ФИО]:[№ пропуска]], 2, 0),"")</f>
        <v/>
      </c>
      <c r="D426" s="124" t="str">
        <f>IFERROR(VLOOKUP(B426, СПР_ФИО[[ФИО]:[№ пропуска]], 3, 0),"")</f>
        <v/>
      </c>
      <c r="E426" s="134"/>
      <c r="F426" s="126"/>
      <c r="G426" s="125"/>
      <c r="H426" s="126"/>
      <c r="I426" s="127"/>
      <c r="J426" s="128">
        <f>COUNTIF(МАТР_ОтъездIПриезд[ФИО],B426)</f>
        <v>0</v>
      </c>
      <c r="K426" s="135" t="str">
        <f t="shared" si="7"/>
        <v>Введите ФИО</v>
      </c>
    </row>
    <row r="427" spans="1:11" x14ac:dyDescent="0.25">
      <c r="A427" s="128">
        <f>ROW()-ROW(МАТР_ОтъездIПриезд[[#Headers],[ФИО]])</f>
        <v>426</v>
      </c>
      <c r="B427" s="133"/>
      <c r="C427" s="124" t="str">
        <f>IFERROR(VLOOKUP(B427, СПР_ФИО[[ФИО]:[№ пропуска]], 2, 0),"")</f>
        <v/>
      </c>
      <c r="D427" s="124" t="str">
        <f>IFERROR(VLOOKUP(B427, СПР_ФИО[[ФИО]:[№ пропуска]], 3, 0),"")</f>
        <v/>
      </c>
      <c r="E427" s="134"/>
      <c r="F427" s="126"/>
      <c r="G427" s="125"/>
      <c r="H427" s="126"/>
      <c r="I427" s="127"/>
      <c r="J427" s="128">
        <f>COUNTIF(МАТР_ОтъездIПриезд[ФИО],B427)</f>
        <v>0</v>
      </c>
      <c r="K427" s="135" t="str">
        <f t="shared" si="7"/>
        <v>Введите ФИО</v>
      </c>
    </row>
    <row r="428" spans="1:11" x14ac:dyDescent="0.25">
      <c r="A428" s="128">
        <f>ROW()-ROW(МАТР_ОтъездIПриезд[[#Headers],[ФИО]])</f>
        <v>427</v>
      </c>
      <c r="B428" s="133"/>
      <c r="C428" s="124" t="str">
        <f>IFERROR(VLOOKUP(B428, СПР_ФИО[[ФИО]:[№ пропуска]], 2, 0),"")</f>
        <v/>
      </c>
      <c r="D428" s="124" t="str">
        <f>IFERROR(VLOOKUP(B428, СПР_ФИО[[ФИО]:[№ пропуска]], 3, 0),"")</f>
        <v/>
      </c>
      <c r="E428" s="134"/>
      <c r="F428" s="126"/>
      <c r="G428" s="125"/>
      <c r="H428" s="126"/>
      <c r="I428" s="127"/>
      <c r="J428" s="128">
        <f>COUNTIF(МАТР_ОтъездIПриезд[ФИО],B428)</f>
        <v>0</v>
      </c>
      <c r="K428" s="135" t="str">
        <f t="shared" si="7"/>
        <v>Введите ФИО</v>
      </c>
    </row>
    <row r="429" spans="1:11" x14ac:dyDescent="0.25">
      <c r="A429" s="128">
        <f>ROW()-ROW(МАТР_ОтъездIПриезд[[#Headers],[ФИО]])</f>
        <v>428</v>
      </c>
      <c r="B429" s="133"/>
      <c r="C429" s="124" t="str">
        <f>IFERROR(VLOOKUP(B429, СПР_ФИО[[ФИО]:[№ пропуска]], 2, 0),"")</f>
        <v/>
      </c>
      <c r="D429" s="124" t="str">
        <f>IFERROR(VLOOKUP(B429, СПР_ФИО[[ФИО]:[№ пропуска]], 3, 0),"")</f>
        <v/>
      </c>
      <c r="E429" s="134"/>
      <c r="F429" s="126"/>
      <c r="G429" s="125"/>
      <c r="H429" s="126"/>
      <c r="I429" s="127"/>
      <c r="J429" s="128">
        <f>COUNTIF(МАТР_ОтъездIПриезд[ФИО],B429)</f>
        <v>0</v>
      </c>
      <c r="K429" s="135" t="str">
        <f t="shared" si="7"/>
        <v>Введите ФИО</v>
      </c>
    </row>
    <row r="430" spans="1:11" x14ac:dyDescent="0.25">
      <c r="A430" s="128">
        <f>ROW()-ROW(МАТР_ОтъездIПриезд[[#Headers],[ФИО]])</f>
        <v>429</v>
      </c>
      <c r="B430" s="133"/>
      <c r="C430" s="124" t="str">
        <f>IFERROR(VLOOKUP(B430, СПР_ФИО[[ФИО]:[№ пропуска]], 2, 0),"")</f>
        <v/>
      </c>
      <c r="D430" s="124" t="str">
        <f>IFERROR(VLOOKUP(B430, СПР_ФИО[[ФИО]:[№ пропуска]], 3, 0),"")</f>
        <v/>
      </c>
      <c r="E430" s="134"/>
      <c r="F430" s="126"/>
      <c r="G430" s="125"/>
      <c r="H430" s="126"/>
      <c r="I430" s="127"/>
      <c r="J430" s="128">
        <f>COUNTIF(МАТР_ОтъездIПриезд[ФИО],B430)</f>
        <v>0</v>
      </c>
      <c r="K430" s="135" t="str">
        <f t="shared" si="7"/>
        <v>Введите ФИО</v>
      </c>
    </row>
    <row r="431" spans="1:11" x14ac:dyDescent="0.25">
      <c r="A431" s="128">
        <f>ROW()-ROW(МАТР_ОтъездIПриезд[[#Headers],[ФИО]])</f>
        <v>430</v>
      </c>
      <c r="B431" s="133"/>
      <c r="C431" s="124" t="str">
        <f>IFERROR(VLOOKUP(B431, СПР_ФИО[[ФИО]:[№ пропуска]], 2, 0),"")</f>
        <v/>
      </c>
      <c r="D431" s="124" t="str">
        <f>IFERROR(VLOOKUP(B431, СПР_ФИО[[ФИО]:[№ пропуска]], 3, 0),"")</f>
        <v/>
      </c>
      <c r="E431" s="134"/>
      <c r="F431" s="126"/>
      <c r="G431" s="125"/>
      <c r="H431" s="126"/>
      <c r="I431" s="127"/>
      <c r="J431" s="128">
        <f>COUNTIF(МАТР_ОтъездIПриезд[ФИО],B431)</f>
        <v>0</v>
      </c>
      <c r="K431" s="135" t="str">
        <f t="shared" si="7"/>
        <v>Введите ФИО</v>
      </c>
    </row>
    <row r="432" spans="1:11" x14ac:dyDescent="0.25">
      <c r="A432" s="128">
        <f>ROW()-ROW(МАТР_ОтъездIПриезд[[#Headers],[ФИО]])</f>
        <v>431</v>
      </c>
      <c r="B432" s="133"/>
      <c r="C432" s="124" t="str">
        <f>IFERROR(VLOOKUP(B432, СПР_ФИО[[ФИО]:[№ пропуска]], 2, 0),"")</f>
        <v/>
      </c>
      <c r="D432" s="124" t="str">
        <f>IFERROR(VLOOKUP(B432, СПР_ФИО[[ФИО]:[№ пропуска]], 3, 0),"")</f>
        <v/>
      </c>
      <c r="E432" s="134"/>
      <c r="F432" s="126"/>
      <c r="G432" s="125"/>
      <c r="H432" s="126"/>
      <c r="I432" s="127"/>
      <c r="J432" s="128">
        <f>COUNTIF(МАТР_ОтъездIПриезд[ФИО],B432)</f>
        <v>0</v>
      </c>
      <c r="K432" s="135" t="str">
        <f t="shared" si="7"/>
        <v>Введите ФИО</v>
      </c>
    </row>
    <row r="433" spans="1:11" x14ac:dyDescent="0.25">
      <c r="A433" s="128">
        <f>ROW()-ROW(МАТР_ОтъездIПриезд[[#Headers],[ФИО]])</f>
        <v>432</v>
      </c>
      <c r="B433" s="133"/>
      <c r="C433" s="124" t="str">
        <f>IFERROR(VLOOKUP(B433, СПР_ФИО[[ФИО]:[№ пропуска]], 2, 0),"")</f>
        <v/>
      </c>
      <c r="D433" s="124" t="str">
        <f>IFERROR(VLOOKUP(B433, СПР_ФИО[[ФИО]:[№ пропуска]], 3, 0),"")</f>
        <v/>
      </c>
      <c r="E433" s="134"/>
      <c r="F433" s="126"/>
      <c r="G433" s="125"/>
      <c r="H433" s="126"/>
      <c r="I433" s="127"/>
      <c r="J433" s="128">
        <f>COUNTIF(МАТР_ОтъездIПриезд[ФИО],B433)</f>
        <v>0</v>
      </c>
      <c r="K433" s="135" t="str">
        <f t="shared" si="7"/>
        <v>Введите ФИО</v>
      </c>
    </row>
    <row r="434" spans="1:11" x14ac:dyDescent="0.25">
      <c r="A434" s="128">
        <f>ROW()-ROW(МАТР_ОтъездIПриезд[[#Headers],[ФИО]])</f>
        <v>433</v>
      </c>
      <c r="B434" s="133"/>
      <c r="C434" s="124" t="str">
        <f>IFERROR(VLOOKUP(B434, СПР_ФИО[[ФИО]:[№ пропуска]], 2, 0),"")</f>
        <v/>
      </c>
      <c r="D434" s="124" t="str">
        <f>IFERROR(VLOOKUP(B434, СПР_ФИО[[ФИО]:[№ пропуска]], 3, 0),"")</f>
        <v/>
      </c>
      <c r="E434" s="134"/>
      <c r="F434" s="126"/>
      <c r="G434" s="125"/>
      <c r="H434" s="126"/>
      <c r="I434" s="127"/>
      <c r="J434" s="128">
        <f>COUNTIF(МАТР_ОтъездIПриезд[ФИО],B434)</f>
        <v>0</v>
      </c>
      <c r="K434" s="135" t="str">
        <f t="shared" si="7"/>
        <v>Введите ФИО</v>
      </c>
    </row>
    <row r="435" spans="1:11" x14ac:dyDescent="0.25">
      <c r="A435" s="128">
        <f>ROW()-ROW(МАТР_ОтъездIПриезд[[#Headers],[ФИО]])</f>
        <v>434</v>
      </c>
      <c r="B435" s="133"/>
      <c r="C435" s="124" t="str">
        <f>IFERROR(VLOOKUP(B435, СПР_ФИО[[ФИО]:[№ пропуска]], 2, 0),"")</f>
        <v/>
      </c>
      <c r="D435" s="124" t="str">
        <f>IFERROR(VLOOKUP(B435, СПР_ФИО[[ФИО]:[№ пропуска]], 3, 0),"")</f>
        <v/>
      </c>
      <c r="E435" s="134"/>
      <c r="F435" s="126"/>
      <c r="G435" s="125"/>
      <c r="H435" s="126"/>
      <c r="I435" s="127"/>
      <c r="J435" s="128">
        <f>COUNTIF(МАТР_ОтъездIПриезд[ФИО],B435)</f>
        <v>0</v>
      </c>
      <c r="K435" s="135" t="str">
        <f t="shared" si="7"/>
        <v>Введите ФИО</v>
      </c>
    </row>
    <row r="436" spans="1:11" x14ac:dyDescent="0.25">
      <c r="A436" s="128">
        <f>ROW()-ROW(МАТР_ОтъездIПриезд[[#Headers],[ФИО]])</f>
        <v>435</v>
      </c>
      <c r="B436" s="133"/>
      <c r="C436" s="124" t="str">
        <f>IFERROR(VLOOKUP(B436, СПР_ФИО[[ФИО]:[№ пропуска]], 2, 0),"")</f>
        <v/>
      </c>
      <c r="D436" s="124" t="str">
        <f>IFERROR(VLOOKUP(B436, СПР_ФИО[[ФИО]:[№ пропуска]], 3, 0),"")</f>
        <v/>
      </c>
      <c r="E436" s="134"/>
      <c r="F436" s="126"/>
      <c r="G436" s="125"/>
      <c r="H436" s="126"/>
      <c r="I436" s="127"/>
      <c r="J436" s="128">
        <f>COUNTIF(МАТР_ОтъездIПриезд[ФИО],B436)</f>
        <v>0</v>
      </c>
      <c r="K436" s="135" t="str">
        <f t="shared" si="7"/>
        <v>Введите ФИО</v>
      </c>
    </row>
    <row r="437" spans="1:11" x14ac:dyDescent="0.25">
      <c r="A437" s="128">
        <f>ROW()-ROW(МАТР_ОтъездIПриезд[[#Headers],[ФИО]])</f>
        <v>436</v>
      </c>
      <c r="B437" s="133"/>
      <c r="C437" s="124" t="str">
        <f>IFERROR(VLOOKUP(B437, СПР_ФИО[[ФИО]:[№ пропуска]], 2, 0),"")</f>
        <v/>
      </c>
      <c r="D437" s="124" t="str">
        <f>IFERROR(VLOOKUP(B437, СПР_ФИО[[ФИО]:[№ пропуска]], 3, 0),"")</f>
        <v/>
      </c>
      <c r="E437" s="134"/>
      <c r="F437" s="126"/>
      <c r="G437" s="125"/>
      <c r="H437" s="126"/>
      <c r="I437" s="127"/>
      <c r="J437" s="128">
        <f>COUNTIF(МАТР_ОтъездIПриезд[ФИО],B437)</f>
        <v>0</v>
      </c>
      <c r="K437" s="135" t="str">
        <f t="shared" si="7"/>
        <v>Введите ФИО</v>
      </c>
    </row>
    <row r="438" spans="1:11" x14ac:dyDescent="0.25">
      <c r="A438" s="128">
        <f>ROW()-ROW(МАТР_ОтъездIПриезд[[#Headers],[ФИО]])</f>
        <v>437</v>
      </c>
      <c r="B438" s="133"/>
      <c r="C438" s="124" t="str">
        <f>IFERROR(VLOOKUP(B438, СПР_ФИО[[ФИО]:[№ пропуска]], 2, 0),"")</f>
        <v/>
      </c>
      <c r="D438" s="124" t="str">
        <f>IFERROR(VLOOKUP(B438, СПР_ФИО[[ФИО]:[№ пропуска]], 3, 0),"")</f>
        <v/>
      </c>
      <c r="E438" s="134"/>
      <c r="F438" s="126"/>
      <c r="G438" s="125"/>
      <c r="H438" s="126"/>
      <c r="I438" s="127"/>
      <c r="J438" s="128">
        <f>COUNTIF(МАТР_ОтъездIПриезд[ФИО],B438)</f>
        <v>0</v>
      </c>
      <c r="K438" s="135" t="str">
        <f t="shared" si="7"/>
        <v>Введите ФИО</v>
      </c>
    </row>
    <row r="439" spans="1:11" x14ac:dyDescent="0.25">
      <c r="A439" s="128">
        <f>ROW()-ROW(МАТР_ОтъездIПриезд[[#Headers],[ФИО]])</f>
        <v>438</v>
      </c>
      <c r="B439" s="133"/>
      <c r="C439" s="124" t="str">
        <f>IFERROR(VLOOKUP(B439, СПР_ФИО[[ФИО]:[№ пропуска]], 2, 0),"")</f>
        <v/>
      </c>
      <c r="D439" s="124" t="str">
        <f>IFERROR(VLOOKUP(B439, СПР_ФИО[[ФИО]:[№ пропуска]], 3, 0),"")</f>
        <v/>
      </c>
      <c r="E439" s="134"/>
      <c r="F439" s="126"/>
      <c r="G439" s="125"/>
      <c r="H439" s="126"/>
      <c r="I439" s="127"/>
      <c r="J439" s="128">
        <f>COUNTIF(МАТР_ОтъездIПриезд[ФИО],B439)</f>
        <v>0</v>
      </c>
      <c r="K439" s="135" t="str">
        <f t="shared" si="7"/>
        <v>Введите ФИО</v>
      </c>
    </row>
    <row r="440" spans="1:11" x14ac:dyDescent="0.25">
      <c r="A440" s="128">
        <f>ROW()-ROW(МАТР_ОтъездIПриезд[[#Headers],[ФИО]])</f>
        <v>439</v>
      </c>
      <c r="B440" s="133"/>
      <c r="C440" s="124" t="str">
        <f>IFERROR(VLOOKUP(B440, СПР_ФИО[[ФИО]:[№ пропуска]], 2, 0),"")</f>
        <v/>
      </c>
      <c r="D440" s="124" t="str">
        <f>IFERROR(VLOOKUP(B440, СПР_ФИО[[ФИО]:[№ пропуска]], 3, 0),"")</f>
        <v/>
      </c>
      <c r="E440" s="134"/>
      <c r="F440" s="126"/>
      <c r="G440" s="125"/>
      <c r="H440" s="126"/>
      <c r="I440" s="127"/>
      <c r="J440" s="128">
        <f>COUNTIF(МАТР_ОтъездIПриезд[ФИО],B440)</f>
        <v>0</v>
      </c>
      <c r="K440" s="135" t="str">
        <f t="shared" si="7"/>
        <v>Введите ФИО</v>
      </c>
    </row>
    <row r="441" spans="1:11" x14ac:dyDescent="0.25">
      <c r="A441" s="128">
        <f>ROW()-ROW(МАТР_ОтъездIПриезд[[#Headers],[ФИО]])</f>
        <v>440</v>
      </c>
      <c r="B441" s="133"/>
      <c r="C441" s="124" t="str">
        <f>IFERROR(VLOOKUP(B441, СПР_ФИО[[ФИО]:[№ пропуска]], 2, 0),"")</f>
        <v/>
      </c>
      <c r="D441" s="124" t="str">
        <f>IFERROR(VLOOKUP(B441, СПР_ФИО[[ФИО]:[№ пропуска]], 3, 0),"")</f>
        <v/>
      </c>
      <c r="E441" s="134"/>
      <c r="F441" s="126"/>
      <c r="G441" s="125"/>
      <c r="H441" s="126"/>
      <c r="I441" s="127"/>
      <c r="J441" s="128">
        <f>COUNTIF(МАТР_ОтъездIПриезд[ФИО],B441)</f>
        <v>0</v>
      </c>
      <c r="K441" s="135" t="str">
        <f t="shared" si="7"/>
        <v>Введите ФИО</v>
      </c>
    </row>
    <row r="442" spans="1:11" x14ac:dyDescent="0.25">
      <c r="A442" s="128">
        <f>ROW()-ROW(МАТР_ОтъездIПриезд[[#Headers],[ФИО]])</f>
        <v>441</v>
      </c>
      <c r="B442" s="133"/>
      <c r="C442" s="124" t="str">
        <f>IFERROR(VLOOKUP(B442, СПР_ФИО[[ФИО]:[№ пропуска]], 2, 0),"")</f>
        <v/>
      </c>
      <c r="D442" s="124" t="str">
        <f>IFERROR(VLOOKUP(B442, СПР_ФИО[[ФИО]:[№ пропуска]], 3, 0),"")</f>
        <v/>
      </c>
      <c r="E442" s="134"/>
      <c r="F442" s="126"/>
      <c r="G442" s="125"/>
      <c r="H442" s="126"/>
      <c r="I442" s="127"/>
      <c r="J442" s="128">
        <f>COUNTIF(МАТР_ОтъездIПриезд[ФИО],B442)</f>
        <v>0</v>
      </c>
      <c r="K442" s="135" t="str">
        <f t="shared" si="7"/>
        <v>Введите ФИО</v>
      </c>
    </row>
    <row r="443" spans="1:11" x14ac:dyDescent="0.25">
      <c r="A443" s="128">
        <f>ROW()-ROW(МАТР_ОтъездIПриезд[[#Headers],[ФИО]])</f>
        <v>442</v>
      </c>
      <c r="B443" s="133"/>
      <c r="C443" s="124" t="str">
        <f>IFERROR(VLOOKUP(B443, СПР_ФИО[[ФИО]:[№ пропуска]], 2, 0),"")</f>
        <v/>
      </c>
      <c r="D443" s="124" t="str">
        <f>IFERROR(VLOOKUP(B443, СПР_ФИО[[ФИО]:[№ пропуска]], 3, 0),"")</f>
        <v/>
      </c>
      <c r="E443" s="134"/>
      <c r="F443" s="126"/>
      <c r="G443" s="125"/>
      <c r="H443" s="126"/>
      <c r="I443" s="127"/>
      <c r="J443" s="128">
        <f>COUNTIF(МАТР_ОтъездIПриезд[ФИО],B443)</f>
        <v>0</v>
      </c>
      <c r="K443" s="135" t="str">
        <f t="shared" si="7"/>
        <v>Введите ФИО</v>
      </c>
    </row>
    <row r="444" spans="1:11" x14ac:dyDescent="0.25">
      <c r="A444" s="128">
        <f>ROW()-ROW(МАТР_ОтъездIПриезд[[#Headers],[ФИО]])</f>
        <v>443</v>
      </c>
      <c r="B444" s="133"/>
      <c r="C444" s="124" t="str">
        <f>IFERROR(VLOOKUP(B444, СПР_ФИО[[ФИО]:[№ пропуска]], 2, 0),"")</f>
        <v/>
      </c>
      <c r="D444" s="124" t="str">
        <f>IFERROR(VLOOKUP(B444, СПР_ФИО[[ФИО]:[№ пропуска]], 3, 0),"")</f>
        <v/>
      </c>
      <c r="E444" s="134"/>
      <c r="F444" s="126"/>
      <c r="G444" s="125"/>
      <c r="H444" s="126"/>
      <c r="I444" s="127"/>
      <c r="J444" s="128">
        <f>COUNTIF(МАТР_ОтъездIПриезд[ФИО],B444)</f>
        <v>0</v>
      </c>
      <c r="K444" s="135" t="str">
        <f t="shared" si="7"/>
        <v>Введите ФИО</v>
      </c>
    </row>
    <row r="445" spans="1:11" x14ac:dyDescent="0.25">
      <c r="A445" s="128">
        <f>ROW()-ROW(МАТР_ОтъездIПриезд[[#Headers],[ФИО]])</f>
        <v>444</v>
      </c>
      <c r="B445" s="133"/>
      <c r="C445" s="124" t="str">
        <f>IFERROR(VLOOKUP(B445, СПР_ФИО[[ФИО]:[№ пропуска]], 2, 0),"")</f>
        <v/>
      </c>
      <c r="D445" s="124" t="str">
        <f>IFERROR(VLOOKUP(B445, СПР_ФИО[[ФИО]:[№ пропуска]], 3, 0),"")</f>
        <v/>
      </c>
      <c r="E445" s="134"/>
      <c r="F445" s="126"/>
      <c r="G445" s="125"/>
      <c r="H445" s="126"/>
      <c r="I445" s="127"/>
      <c r="J445" s="128">
        <f>COUNTIF(МАТР_ОтъездIПриезд[ФИО],B445)</f>
        <v>0</v>
      </c>
      <c r="K445" s="135" t="str">
        <f t="shared" si="7"/>
        <v>Введите ФИО</v>
      </c>
    </row>
    <row r="446" spans="1:11" x14ac:dyDescent="0.25">
      <c r="A446" s="128">
        <f>ROW()-ROW(МАТР_ОтъездIПриезд[[#Headers],[ФИО]])</f>
        <v>445</v>
      </c>
      <c r="B446" s="133"/>
      <c r="C446" s="124" t="str">
        <f>IFERROR(VLOOKUP(B446, СПР_ФИО[[ФИО]:[№ пропуска]], 2, 0),"")</f>
        <v/>
      </c>
      <c r="D446" s="124" t="str">
        <f>IFERROR(VLOOKUP(B446, СПР_ФИО[[ФИО]:[№ пропуска]], 3, 0),"")</f>
        <v/>
      </c>
      <c r="E446" s="134"/>
      <c r="F446" s="126"/>
      <c r="G446" s="125"/>
      <c r="H446" s="126"/>
      <c r="I446" s="127"/>
      <c r="J446" s="128">
        <f>COUNTIF(МАТР_ОтъездIПриезд[ФИО],B446)</f>
        <v>0</v>
      </c>
      <c r="K446" s="135" t="str">
        <f t="shared" si="7"/>
        <v>Введите ФИО</v>
      </c>
    </row>
    <row r="447" spans="1:11" x14ac:dyDescent="0.25">
      <c r="A447" s="128">
        <f>ROW()-ROW(МАТР_ОтъездIПриезд[[#Headers],[ФИО]])</f>
        <v>446</v>
      </c>
      <c r="B447" s="133"/>
      <c r="C447" s="124" t="str">
        <f>IFERROR(VLOOKUP(B447, СПР_ФИО[[ФИО]:[№ пропуска]], 2, 0),"")</f>
        <v/>
      </c>
      <c r="D447" s="124" t="str">
        <f>IFERROR(VLOOKUP(B447, СПР_ФИО[[ФИО]:[№ пропуска]], 3, 0),"")</f>
        <v/>
      </c>
      <c r="E447" s="134"/>
      <c r="F447" s="126"/>
      <c r="G447" s="125"/>
      <c r="H447" s="126"/>
      <c r="I447" s="127"/>
      <c r="J447" s="128">
        <f>COUNTIF(МАТР_ОтъездIПриезд[ФИО],B447)</f>
        <v>0</v>
      </c>
      <c r="K447" s="135" t="str">
        <f t="shared" si="7"/>
        <v>Введите ФИО</v>
      </c>
    </row>
    <row r="448" spans="1:11" x14ac:dyDescent="0.25">
      <c r="A448" s="128">
        <f>ROW()-ROW(МАТР_ОтъездIПриезд[[#Headers],[ФИО]])</f>
        <v>447</v>
      </c>
      <c r="B448" s="133"/>
      <c r="C448" s="124" t="str">
        <f>IFERROR(VLOOKUP(B448, СПР_ФИО[[ФИО]:[№ пропуска]], 2, 0),"")</f>
        <v/>
      </c>
      <c r="D448" s="124" t="str">
        <f>IFERROR(VLOOKUP(B448, СПР_ФИО[[ФИО]:[№ пропуска]], 3, 0),"")</f>
        <v/>
      </c>
      <c r="E448" s="134"/>
      <c r="F448" s="126"/>
      <c r="G448" s="125"/>
      <c r="H448" s="126"/>
      <c r="I448" s="127"/>
      <c r="J448" s="128">
        <f>COUNTIF(МАТР_ОтъездIПриезд[ФИО],B448)</f>
        <v>0</v>
      </c>
      <c r="K448" s="135" t="str">
        <f t="shared" si="7"/>
        <v>Введите ФИО</v>
      </c>
    </row>
    <row r="449" spans="1:11" x14ac:dyDescent="0.25">
      <c r="A449" s="128">
        <f>ROW()-ROW(МАТР_ОтъездIПриезд[[#Headers],[ФИО]])</f>
        <v>448</v>
      </c>
      <c r="B449" s="133"/>
      <c r="C449" s="124" t="str">
        <f>IFERROR(VLOOKUP(B449, СПР_ФИО[[ФИО]:[№ пропуска]], 2, 0),"")</f>
        <v/>
      </c>
      <c r="D449" s="124" t="str">
        <f>IFERROR(VLOOKUP(B449, СПР_ФИО[[ФИО]:[№ пропуска]], 3, 0),"")</f>
        <v/>
      </c>
      <c r="E449" s="134"/>
      <c r="F449" s="126"/>
      <c r="G449" s="125"/>
      <c r="H449" s="126"/>
      <c r="I449" s="127"/>
      <c r="J449" s="128">
        <f>COUNTIF(МАТР_ОтъездIПриезд[ФИО],B449)</f>
        <v>0</v>
      </c>
      <c r="K449" s="135" t="str">
        <f t="shared" si="7"/>
        <v>Введите ФИО</v>
      </c>
    </row>
    <row r="450" spans="1:11" x14ac:dyDescent="0.25">
      <c r="A450" s="128">
        <f>ROW()-ROW(МАТР_ОтъездIПриезд[[#Headers],[ФИО]])</f>
        <v>449</v>
      </c>
      <c r="B450" s="133"/>
      <c r="C450" s="124" t="str">
        <f>IFERROR(VLOOKUP(B450, СПР_ФИО[[ФИО]:[№ пропуска]], 2, 0),"")</f>
        <v/>
      </c>
      <c r="D450" s="124" t="str">
        <f>IFERROR(VLOOKUP(B450, СПР_ФИО[[ФИО]:[№ пропуска]], 3, 0),"")</f>
        <v/>
      </c>
      <c r="E450" s="134"/>
      <c r="F450" s="126"/>
      <c r="G450" s="125"/>
      <c r="H450" s="126"/>
      <c r="I450" s="127"/>
      <c r="J450" s="128">
        <f>COUNTIF(МАТР_ОтъездIПриезд[ФИО],B450)</f>
        <v>0</v>
      </c>
      <c r="K450" s="135" t="str">
        <f t="shared" si="7"/>
        <v>Введите ФИО</v>
      </c>
    </row>
    <row r="451" spans="1:11" x14ac:dyDescent="0.25">
      <c r="A451" s="128">
        <f>ROW()-ROW(МАТР_ОтъездIПриезд[[#Headers],[ФИО]])</f>
        <v>450</v>
      </c>
      <c r="B451" s="133"/>
      <c r="C451" s="124" t="str">
        <f>IFERROR(VLOOKUP(B451, СПР_ФИО[[ФИО]:[№ пропуска]], 2, 0),"")</f>
        <v/>
      </c>
      <c r="D451" s="124" t="str">
        <f>IFERROR(VLOOKUP(B451, СПР_ФИО[[ФИО]:[№ пропуска]], 3, 0),"")</f>
        <v/>
      </c>
      <c r="E451" s="134"/>
      <c r="F451" s="126"/>
      <c r="G451" s="125"/>
      <c r="H451" s="126"/>
      <c r="I451" s="127"/>
      <c r="J451" s="128">
        <f>COUNTIF(МАТР_ОтъездIПриезд[ФИО],B451)</f>
        <v>0</v>
      </c>
      <c r="K451" s="135" t="str">
        <f t="shared" si="7"/>
        <v>Введите ФИО</v>
      </c>
    </row>
    <row r="452" spans="1:11" x14ac:dyDescent="0.25">
      <c r="A452" s="128">
        <f>ROW()-ROW(МАТР_ОтъездIПриезд[[#Headers],[ФИО]])</f>
        <v>451</v>
      </c>
      <c r="B452" s="133"/>
      <c r="C452" s="124" t="str">
        <f>IFERROR(VLOOKUP(B452, СПР_ФИО[[ФИО]:[№ пропуска]], 2, 0),"")</f>
        <v/>
      </c>
      <c r="D452" s="124" t="str">
        <f>IFERROR(VLOOKUP(B452, СПР_ФИО[[ФИО]:[№ пропуска]], 3, 0),"")</f>
        <v/>
      </c>
      <c r="E452" s="134"/>
      <c r="F452" s="126"/>
      <c r="G452" s="125"/>
      <c r="H452" s="126"/>
      <c r="I452" s="127"/>
      <c r="J452" s="128">
        <f>COUNTIF(МАТР_ОтъездIПриезд[ФИО],B452)</f>
        <v>0</v>
      </c>
      <c r="K452" s="135" t="str">
        <f t="shared" si="7"/>
        <v>Введите ФИО</v>
      </c>
    </row>
    <row r="453" spans="1:11" x14ac:dyDescent="0.25">
      <c r="A453" s="128">
        <f>ROW()-ROW(МАТР_ОтъездIПриезд[[#Headers],[ФИО]])</f>
        <v>452</v>
      </c>
      <c r="B453" s="133"/>
      <c r="C453" s="124" t="str">
        <f>IFERROR(VLOOKUP(B453, СПР_ФИО[[ФИО]:[№ пропуска]], 2, 0),"")</f>
        <v/>
      </c>
      <c r="D453" s="124" t="str">
        <f>IFERROR(VLOOKUP(B453, СПР_ФИО[[ФИО]:[№ пропуска]], 3, 0),"")</f>
        <v/>
      </c>
      <c r="E453" s="134"/>
      <c r="F453" s="126"/>
      <c r="G453" s="125"/>
      <c r="H453" s="126"/>
      <c r="I453" s="127"/>
      <c r="J453" s="128">
        <f>COUNTIF(МАТР_ОтъездIПриезд[ФИО],B453)</f>
        <v>0</v>
      </c>
      <c r="K453" s="135" t="str">
        <f t="shared" si="7"/>
        <v>Введите ФИО</v>
      </c>
    </row>
    <row r="454" spans="1:11" x14ac:dyDescent="0.25">
      <c r="A454" s="128">
        <f>ROW()-ROW(МАТР_ОтъездIПриезд[[#Headers],[ФИО]])</f>
        <v>453</v>
      </c>
      <c r="B454" s="133"/>
      <c r="C454" s="124" t="str">
        <f>IFERROR(VLOOKUP(B454, СПР_ФИО[[ФИО]:[№ пропуска]], 2, 0),"")</f>
        <v/>
      </c>
      <c r="D454" s="124" t="str">
        <f>IFERROR(VLOOKUP(B454, СПР_ФИО[[ФИО]:[№ пропуска]], 3, 0),"")</f>
        <v/>
      </c>
      <c r="E454" s="134"/>
      <c r="F454" s="126"/>
      <c r="G454" s="125"/>
      <c r="H454" s="126"/>
      <c r="I454" s="127"/>
      <c r="J454" s="128">
        <f>COUNTIF(МАТР_ОтъездIПриезд[ФИО],B454)</f>
        <v>0</v>
      </c>
      <c r="K454" s="135" t="str">
        <f t="shared" si="7"/>
        <v>Введите ФИО</v>
      </c>
    </row>
    <row r="455" spans="1:11" x14ac:dyDescent="0.25">
      <c r="A455" s="128">
        <f>ROW()-ROW(МАТР_ОтъездIПриезд[[#Headers],[ФИО]])</f>
        <v>454</v>
      </c>
      <c r="B455" s="133"/>
      <c r="C455" s="124" t="str">
        <f>IFERROR(VLOOKUP(B455, СПР_ФИО[[ФИО]:[№ пропуска]], 2, 0),"")</f>
        <v/>
      </c>
      <c r="D455" s="124" t="str">
        <f>IFERROR(VLOOKUP(B455, СПР_ФИО[[ФИО]:[№ пропуска]], 3, 0),"")</f>
        <v/>
      </c>
      <c r="E455" s="134"/>
      <c r="F455" s="126"/>
      <c r="G455" s="125"/>
      <c r="H455" s="126"/>
      <c r="I455" s="127"/>
      <c r="J455" s="128">
        <f>COUNTIF(МАТР_ОтъездIПриезд[ФИО],B455)</f>
        <v>0</v>
      </c>
      <c r="K455" s="135" t="str">
        <f t="shared" si="7"/>
        <v>Введите ФИО</v>
      </c>
    </row>
    <row r="456" spans="1:11" x14ac:dyDescent="0.25">
      <c r="A456" s="128">
        <f>ROW()-ROW(МАТР_ОтъездIПриезд[[#Headers],[ФИО]])</f>
        <v>455</v>
      </c>
      <c r="B456" s="133"/>
      <c r="C456" s="124" t="str">
        <f>IFERROR(VLOOKUP(B456, СПР_ФИО[[ФИО]:[№ пропуска]], 2, 0),"")</f>
        <v/>
      </c>
      <c r="D456" s="124" t="str">
        <f>IFERROR(VLOOKUP(B456, СПР_ФИО[[ФИО]:[№ пропуска]], 3, 0),"")</f>
        <v/>
      </c>
      <c r="E456" s="134"/>
      <c r="F456" s="126"/>
      <c r="G456" s="125"/>
      <c r="H456" s="126"/>
      <c r="I456" s="127"/>
      <c r="J456" s="128">
        <f>COUNTIF(МАТР_ОтъездIПриезд[ФИО],B456)</f>
        <v>0</v>
      </c>
      <c r="K456" s="135" t="str">
        <f t="shared" si="7"/>
        <v>Введите ФИО</v>
      </c>
    </row>
    <row r="457" spans="1:11" x14ac:dyDescent="0.25">
      <c r="A457" s="128">
        <f>ROW()-ROW(МАТР_ОтъездIПриезд[[#Headers],[ФИО]])</f>
        <v>456</v>
      </c>
      <c r="B457" s="133"/>
      <c r="C457" s="124" t="str">
        <f>IFERROR(VLOOKUP(B457, СПР_ФИО[[ФИО]:[№ пропуска]], 2, 0),"")</f>
        <v/>
      </c>
      <c r="D457" s="124" t="str">
        <f>IFERROR(VLOOKUP(B457, СПР_ФИО[[ФИО]:[№ пропуска]], 3, 0),"")</f>
        <v/>
      </c>
      <c r="E457" s="134"/>
      <c r="F457" s="126"/>
      <c r="G457" s="125"/>
      <c r="H457" s="126"/>
      <c r="I457" s="127"/>
      <c r="J457" s="128">
        <f>COUNTIF(МАТР_ОтъездIПриезд[ФИО],B457)</f>
        <v>0</v>
      </c>
      <c r="K457" s="135" t="str">
        <f t="shared" si="7"/>
        <v>Введите ФИО</v>
      </c>
    </row>
    <row r="458" spans="1:11" x14ac:dyDescent="0.25">
      <c r="A458" s="128">
        <f>ROW()-ROW(МАТР_ОтъездIПриезд[[#Headers],[ФИО]])</f>
        <v>457</v>
      </c>
      <c r="B458" s="133"/>
      <c r="C458" s="124" t="str">
        <f>IFERROR(VLOOKUP(B458, СПР_ФИО[[ФИО]:[№ пропуска]], 2, 0),"")</f>
        <v/>
      </c>
      <c r="D458" s="124" t="str">
        <f>IFERROR(VLOOKUP(B458, СПР_ФИО[[ФИО]:[№ пропуска]], 3, 0),"")</f>
        <v/>
      </c>
      <c r="E458" s="134"/>
      <c r="F458" s="126"/>
      <c r="G458" s="125"/>
      <c r="H458" s="126"/>
      <c r="I458" s="127"/>
      <c r="J458" s="128">
        <f>COUNTIF(МАТР_ОтъездIПриезд[ФИО],B458)</f>
        <v>0</v>
      </c>
      <c r="K458" s="135" t="str">
        <f t="shared" si="7"/>
        <v>Введите ФИО</v>
      </c>
    </row>
    <row r="459" spans="1:11" x14ac:dyDescent="0.25">
      <c r="A459" s="128">
        <f>ROW()-ROW(МАТР_ОтъездIПриезд[[#Headers],[ФИО]])</f>
        <v>458</v>
      </c>
      <c r="B459" s="133"/>
      <c r="C459" s="124" t="str">
        <f>IFERROR(VLOOKUP(B459, СПР_ФИО[[ФИО]:[№ пропуска]], 2, 0),"")</f>
        <v/>
      </c>
      <c r="D459" s="124" t="str">
        <f>IFERROR(VLOOKUP(B459, СПР_ФИО[[ФИО]:[№ пропуска]], 3, 0),"")</f>
        <v/>
      </c>
      <c r="E459" s="134"/>
      <c r="F459" s="126"/>
      <c r="G459" s="125"/>
      <c r="H459" s="126"/>
      <c r="I459" s="127"/>
      <c r="J459" s="128">
        <f>COUNTIF(МАТР_ОтъездIПриезд[ФИО],B459)</f>
        <v>0</v>
      </c>
      <c r="K459" s="135" t="str">
        <f t="shared" si="7"/>
        <v>Введите ФИО</v>
      </c>
    </row>
    <row r="460" spans="1:11" x14ac:dyDescent="0.25">
      <c r="A460" s="128">
        <f>ROW()-ROW(МАТР_ОтъездIПриезд[[#Headers],[ФИО]])</f>
        <v>459</v>
      </c>
      <c r="B460" s="133"/>
      <c r="C460" s="124" t="str">
        <f>IFERROR(VLOOKUP(B460, СПР_ФИО[[ФИО]:[№ пропуска]], 2, 0),"")</f>
        <v/>
      </c>
      <c r="D460" s="124" t="str">
        <f>IFERROR(VLOOKUP(B460, СПР_ФИО[[ФИО]:[№ пропуска]], 3, 0),"")</f>
        <v/>
      </c>
      <c r="E460" s="134"/>
      <c r="F460" s="126"/>
      <c r="G460" s="125"/>
      <c r="H460" s="126"/>
      <c r="I460" s="127"/>
      <c r="J460" s="128">
        <f>COUNTIF(МАТР_ОтъездIПриезд[ФИО],B460)</f>
        <v>0</v>
      </c>
      <c r="K460" s="135" t="str">
        <f t="shared" si="7"/>
        <v>Введите ФИО</v>
      </c>
    </row>
    <row r="461" spans="1:11" x14ac:dyDescent="0.25">
      <c r="A461" s="128">
        <f>ROW()-ROW(МАТР_ОтъездIПриезд[[#Headers],[ФИО]])</f>
        <v>460</v>
      </c>
      <c r="B461" s="133"/>
      <c r="C461" s="124" t="str">
        <f>IFERROR(VLOOKUP(B461, СПР_ФИО[[ФИО]:[№ пропуска]], 2, 0),"")</f>
        <v/>
      </c>
      <c r="D461" s="124" t="str">
        <f>IFERROR(VLOOKUP(B461, СПР_ФИО[[ФИО]:[№ пропуска]], 3, 0),"")</f>
        <v/>
      </c>
      <c r="E461" s="134"/>
      <c r="F461" s="126"/>
      <c r="G461" s="125"/>
      <c r="H461" s="126"/>
      <c r="I461" s="127"/>
      <c r="J461" s="128">
        <f>COUNTIF(МАТР_ОтъездIПриезд[ФИО],B461)</f>
        <v>0</v>
      </c>
      <c r="K461" s="135" t="str">
        <f t="shared" si="7"/>
        <v>Введите ФИО</v>
      </c>
    </row>
    <row r="462" spans="1:11" x14ac:dyDescent="0.25">
      <c r="A462" s="128">
        <f>ROW()-ROW(МАТР_ОтъездIПриезд[[#Headers],[ФИО]])</f>
        <v>461</v>
      </c>
      <c r="B462" s="133"/>
      <c r="C462" s="124" t="str">
        <f>IFERROR(VLOOKUP(B462, СПР_ФИО[[ФИО]:[№ пропуска]], 2, 0),"")</f>
        <v/>
      </c>
      <c r="D462" s="124" t="str">
        <f>IFERROR(VLOOKUP(B462, СПР_ФИО[[ФИО]:[№ пропуска]], 3, 0),"")</f>
        <v/>
      </c>
      <c r="E462" s="134"/>
      <c r="F462" s="126"/>
      <c r="G462" s="125"/>
      <c r="H462" s="126"/>
      <c r="I462" s="127"/>
      <c r="J462" s="128">
        <f>COUNTIF(МАТР_ОтъездIПриезд[ФИО],B462)</f>
        <v>0</v>
      </c>
      <c r="K462" s="135" t="str">
        <f t="shared" si="7"/>
        <v>Введите ФИО</v>
      </c>
    </row>
    <row r="463" spans="1:11" x14ac:dyDescent="0.25">
      <c r="A463" s="128">
        <f>ROW()-ROW(МАТР_ОтъездIПриезд[[#Headers],[ФИО]])</f>
        <v>462</v>
      </c>
      <c r="B463" s="133"/>
      <c r="C463" s="124" t="str">
        <f>IFERROR(VLOOKUP(B463, СПР_ФИО[[ФИО]:[№ пропуска]], 2, 0),"")</f>
        <v/>
      </c>
      <c r="D463" s="124" t="str">
        <f>IFERROR(VLOOKUP(B463, СПР_ФИО[[ФИО]:[№ пропуска]], 3, 0),"")</f>
        <v/>
      </c>
      <c r="E463" s="134"/>
      <c r="F463" s="126"/>
      <c r="G463" s="125"/>
      <c r="H463" s="126"/>
      <c r="I463" s="127"/>
      <c r="J463" s="128">
        <f>COUNTIF(МАТР_ОтъездIПриезд[ФИО],B463)</f>
        <v>0</v>
      </c>
      <c r="K463" s="135" t="str">
        <f t="shared" si="7"/>
        <v>Введите ФИО</v>
      </c>
    </row>
    <row r="464" spans="1:11" x14ac:dyDescent="0.25">
      <c r="A464" s="128">
        <f>ROW()-ROW(МАТР_ОтъездIПриезд[[#Headers],[ФИО]])</f>
        <v>463</v>
      </c>
      <c r="B464" s="133"/>
      <c r="C464" s="124" t="str">
        <f>IFERROR(VLOOKUP(B464, СПР_ФИО[[ФИО]:[№ пропуска]], 2, 0),"")</f>
        <v/>
      </c>
      <c r="D464" s="124" t="str">
        <f>IFERROR(VLOOKUP(B464, СПР_ФИО[[ФИО]:[№ пропуска]], 3, 0),"")</f>
        <v/>
      </c>
      <c r="E464" s="134"/>
      <c r="F464" s="126"/>
      <c r="G464" s="125"/>
      <c r="H464" s="126"/>
      <c r="I464" s="127"/>
      <c r="J464" s="128">
        <f>COUNTIF(МАТР_ОтъездIПриезд[ФИО],B464)</f>
        <v>0</v>
      </c>
      <c r="K464" s="135" t="str">
        <f t="shared" si="7"/>
        <v>Введите ФИО</v>
      </c>
    </row>
    <row r="465" spans="1:11" x14ac:dyDescent="0.25">
      <c r="A465" s="128">
        <f>ROW()-ROW(МАТР_ОтъездIПриезд[[#Headers],[ФИО]])</f>
        <v>464</v>
      </c>
      <c r="B465" s="133"/>
      <c r="C465" s="124" t="str">
        <f>IFERROR(VLOOKUP(B465, СПР_ФИО[[ФИО]:[№ пропуска]], 2, 0),"")</f>
        <v/>
      </c>
      <c r="D465" s="124" t="str">
        <f>IFERROR(VLOOKUP(B465, СПР_ФИО[[ФИО]:[№ пропуска]], 3, 0),"")</f>
        <v/>
      </c>
      <c r="E465" s="134"/>
      <c r="F465" s="126"/>
      <c r="G465" s="125"/>
      <c r="H465" s="126"/>
      <c r="I465" s="127"/>
      <c r="J465" s="128">
        <f>COUNTIF(МАТР_ОтъездIПриезд[ФИО],B465)</f>
        <v>0</v>
      </c>
      <c r="K465" s="135" t="str">
        <f t="shared" si="7"/>
        <v>Введите ФИО</v>
      </c>
    </row>
    <row r="466" spans="1:11" x14ac:dyDescent="0.25">
      <c r="A466" s="128">
        <f>ROW()-ROW(МАТР_ОтъездIПриезд[[#Headers],[ФИО]])</f>
        <v>465</v>
      </c>
      <c r="B466" s="133"/>
      <c r="C466" s="124" t="str">
        <f>IFERROR(VLOOKUP(B466, СПР_ФИО[[ФИО]:[№ пропуска]], 2, 0),"")</f>
        <v/>
      </c>
      <c r="D466" s="124" t="str">
        <f>IFERROR(VLOOKUP(B466, СПР_ФИО[[ФИО]:[№ пропуска]], 3, 0),"")</f>
        <v/>
      </c>
      <c r="E466" s="134"/>
      <c r="F466" s="126"/>
      <c r="G466" s="125"/>
      <c r="H466" s="126"/>
      <c r="I466" s="127"/>
      <c r="J466" s="128">
        <f>COUNTIF(МАТР_ОтъездIПриезд[ФИО],B466)</f>
        <v>0</v>
      </c>
      <c r="K466" s="135" t="str">
        <f t="shared" si="7"/>
        <v>Введите ФИО</v>
      </c>
    </row>
    <row r="467" spans="1:11" x14ac:dyDescent="0.25">
      <c r="A467" s="128">
        <f>ROW()-ROW(МАТР_ОтъездIПриезд[[#Headers],[ФИО]])</f>
        <v>466</v>
      </c>
      <c r="B467" s="133"/>
      <c r="C467" s="124" t="str">
        <f>IFERROR(VLOOKUP(B467, СПР_ФИО[[ФИО]:[№ пропуска]], 2, 0),"")</f>
        <v/>
      </c>
      <c r="D467" s="124" t="str">
        <f>IFERROR(VLOOKUP(B467, СПР_ФИО[[ФИО]:[№ пропуска]], 3, 0),"")</f>
        <v/>
      </c>
      <c r="E467" s="134"/>
      <c r="F467" s="126"/>
      <c r="G467" s="125"/>
      <c r="H467" s="126"/>
      <c r="I467" s="127"/>
      <c r="J467" s="128">
        <f>COUNTIF(МАТР_ОтъездIПриезд[ФИО],B467)</f>
        <v>0</v>
      </c>
      <c r="K467" s="135" t="str">
        <f t="shared" si="7"/>
        <v>Введите ФИО</v>
      </c>
    </row>
    <row r="468" spans="1:11" x14ac:dyDescent="0.25">
      <c r="A468" s="128">
        <f>ROW()-ROW(МАТР_ОтъездIПриезд[[#Headers],[ФИО]])</f>
        <v>467</v>
      </c>
      <c r="B468" s="133"/>
      <c r="C468" s="124" t="str">
        <f>IFERROR(VLOOKUP(B468, СПР_ФИО[[ФИО]:[№ пропуска]], 2, 0),"")</f>
        <v/>
      </c>
      <c r="D468" s="124" t="str">
        <f>IFERROR(VLOOKUP(B468, СПР_ФИО[[ФИО]:[№ пропуска]], 3, 0),"")</f>
        <v/>
      </c>
      <c r="E468" s="134"/>
      <c r="F468" s="126"/>
      <c r="G468" s="125"/>
      <c r="H468" s="126"/>
      <c r="I468" s="127"/>
      <c r="J468" s="128">
        <f>COUNTIF(МАТР_ОтъездIПриезд[ФИО],B468)</f>
        <v>0</v>
      </c>
      <c r="K468" s="135" t="str">
        <f t="shared" ref="K468:K501" si="8">IF(J468=1,"Верно",IF(J468=0,"Введите ФИО","Дублирование"))</f>
        <v>Введите ФИО</v>
      </c>
    </row>
    <row r="469" spans="1:11" x14ac:dyDescent="0.25">
      <c r="A469" s="128">
        <f>ROW()-ROW(МАТР_ОтъездIПриезд[[#Headers],[ФИО]])</f>
        <v>468</v>
      </c>
      <c r="B469" s="133"/>
      <c r="C469" s="124" t="str">
        <f>IFERROR(VLOOKUP(B469, СПР_ФИО[[ФИО]:[№ пропуска]], 2, 0),"")</f>
        <v/>
      </c>
      <c r="D469" s="124" t="str">
        <f>IFERROR(VLOOKUP(B469, СПР_ФИО[[ФИО]:[№ пропуска]], 3, 0),"")</f>
        <v/>
      </c>
      <c r="E469" s="134"/>
      <c r="F469" s="126"/>
      <c r="G469" s="125"/>
      <c r="H469" s="126"/>
      <c r="I469" s="127"/>
      <c r="J469" s="128">
        <f>COUNTIF(МАТР_ОтъездIПриезд[ФИО],B469)</f>
        <v>0</v>
      </c>
      <c r="K469" s="135" t="str">
        <f t="shared" si="8"/>
        <v>Введите ФИО</v>
      </c>
    </row>
    <row r="470" spans="1:11" x14ac:dyDescent="0.25">
      <c r="A470" s="128">
        <f>ROW()-ROW(МАТР_ОтъездIПриезд[[#Headers],[ФИО]])</f>
        <v>469</v>
      </c>
      <c r="B470" s="133"/>
      <c r="C470" s="124" t="str">
        <f>IFERROR(VLOOKUP(B470, СПР_ФИО[[ФИО]:[№ пропуска]], 2, 0),"")</f>
        <v/>
      </c>
      <c r="D470" s="124" t="str">
        <f>IFERROR(VLOOKUP(B470, СПР_ФИО[[ФИО]:[№ пропуска]], 3, 0),"")</f>
        <v/>
      </c>
      <c r="E470" s="134"/>
      <c r="F470" s="126"/>
      <c r="G470" s="125"/>
      <c r="H470" s="126"/>
      <c r="I470" s="127"/>
      <c r="J470" s="128">
        <f>COUNTIF(МАТР_ОтъездIПриезд[ФИО],B470)</f>
        <v>0</v>
      </c>
      <c r="K470" s="135" t="str">
        <f t="shared" si="8"/>
        <v>Введите ФИО</v>
      </c>
    </row>
    <row r="471" spans="1:11" x14ac:dyDescent="0.25">
      <c r="A471" s="128">
        <f>ROW()-ROW(МАТР_ОтъездIПриезд[[#Headers],[ФИО]])</f>
        <v>470</v>
      </c>
      <c r="B471" s="133"/>
      <c r="C471" s="124" t="str">
        <f>IFERROR(VLOOKUP(B471, СПР_ФИО[[ФИО]:[№ пропуска]], 2, 0),"")</f>
        <v/>
      </c>
      <c r="D471" s="124" t="str">
        <f>IFERROR(VLOOKUP(B471, СПР_ФИО[[ФИО]:[№ пропуска]], 3, 0),"")</f>
        <v/>
      </c>
      <c r="E471" s="134"/>
      <c r="F471" s="126"/>
      <c r="G471" s="125"/>
      <c r="H471" s="126"/>
      <c r="I471" s="127"/>
      <c r="J471" s="128">
        <f>COUNTIF(МАТР_ОтъездIПриезд[ФИО],B471)</f>
        <v>0</v>
      </c>
      <c r="K471" s="135" t="str">
        <f t="shared" si="8"/>
        <v>Введите ФИО</v>
      </c>
    </row>
    <row r="472" spans="1:11" x14ac:dyDescent="0.25">
      <c r="A472" s="128">
        <f>ROW()-ROW(МАТР_ОтъездIПриезд[[#Headers],[ФИО]])</f>
        <v>471</v>
      </c>
      <c r="B472" s="133"/>
      <c r="C472" s="124" t="str">
        <f>IFERROR(VLOOKUP(B472, СПР_ФИО[[ФИО]:[№ пропуска]], 2, 0),"")</f>
        <v/>
      </c>
      <c r="D472" s="124" t="str">
        <f>IFERROR(VLOOKUP(B472, СПР_ФИО[[ФИО]:[№ пропуска]], 3, 0),"")</f>
        <v/>
      </c>
      <c r="E472" s="134"/>
      <c r="F472" s="126"/>
      <c r="G472" s="125"/>
      <c r="H472" s="126"/>
      <c r="I472" s="127"/>
      <c r="J472" s="128">
        <f>COUNTIF(МАТР_ОтъездIПриезд[ФИО],B472)</f>
        <v>0</v>
      </c>
      <c r="K472" s="135" t="str">
        <f t="shared" si="8"/>
        <v>Введите ФИО</v>
      </c>
    </row>
    <row r="473" spans="1:11" x14ac:dyDescent="0.25">
      <c r="A473" s="128">
        <f>ROW()-ROW(МАТР_ОтъездIПриезд[[#Headers],[ФИО]])</f>
        <v>472</v>
      </c>
      <c r="B473" s="133"/>
      <c r="C473" s="124" t="str">
        <f>IFERROR(VLOOKUP(B473, СПР_ФИО[[ФИО]:[№ пропуска]], 2, 0),"")</f>
        <v/>
      </c>
      <c r="D473" s="124" t="str">
        <f>IFERROR(VLOOKUP(B473, СПР_ФИО[[ФИО]:[№ пропуска]], 3, 0),"")</f>
        <v/>
      </c>
      <c r="E473" s="134"/>
      <c r="F473" s="126"/>
      <c r="G473" s="125"/>
      <c r="H473" s="126"/>
      <c r="I473" s="127"/>
      <c r="J473" s="128">
        <f>COUNTIF(МАТР_ОтъездIПриезд[ФИО],B473)</f>
        <v>0</v>
      </c>
      <c r="K473" s="135" t="str">
        <f t="shared" si="8"/>
        <v>Введите ФИО</v>
      </c>
    </row>
    <row r="474" spans="1:11" x14ac:dyDescent="0.25">
      <c r="A474" s="128">
        <f>ROW()-ROW(МАТР_ОтъездIПриезд[[#Headers],[ФИО]])</f>
        <v>473</v>
      </c>
      <c r="B474" s="133"/>
      <c r="C474" s="124" t="str">
        <f>IFERROR(VLOOKUP(B474, СПР_ФИО[[ФИО]:[№ пропуска]], 2, 0),"")</f>
        <v/>
      </c>
      <c r="D474" s="124" t="str">
        <f>IFERROR(VLOOKUP(B474, СПР_ФИО[[ФИО]:[№ пропуска]], 3, 0),"")</f>
        <v/>
      </c>
      <c r="E474" s="134"/>
      <c r="F474" s="126"/>
      <c r="G474" s="125"/>
      <c r="H474" s="126"/>
      <c r="I474" s="127"/>
      <c r="J474" s="128">
        <f>COUNTIF(МАТР_ОтъездIПриезд[ФИО],B474)</f>
        <v>0</v>
      </c>
      <c r="K474" s="135" t="str">
        <f t="shared" si="8"/>
        <v>Введите ФИО</v>
      </c>
    </row>
    <row r="475" spans="1:11" x14ac:dyDescent="0.25">
      <c r="A475" s="128">
        <f>ROW()-ROW(МАТР_ОтъездIПриезд[[#Headers],[ФИО]])</f>
        <v>474</v>
      </c>
      <c r="B475" s="133"/>
      <c r="C475" s="124" t="str">
        <f>IFERROR(VLOOKUP(B475, СПР_ФИО[[ФИО]:[№ пропуска]], 2, 0),"")</f>
        <v/>
      </c>
      <c r="D475" s="124" t="str">
        <f>IFERROR(VLOOKUP(B475, СПР_ФИО[[ФИО]:[№ пропуска]], 3, 0),"")</f>
        <v/>
      </c>
      <c r="E475" s="134"/>
      <c r="F475" s="126"/>
      <c r="G475" s="125"/>
      <c r="H475" s="126"/>
      <c r="I475" s="127"/>
      <c r="J475" s="128">
        <f>COUNTIF(МАТР_ОтъездIПриезд[ФИО],B475)</f>
        <v>0</v>
      </c>
      <c r="K475" s="135" t="str">
        <f t="shared" si="8"/>
        <v>Введите ФИО</v>
      </c>
    </row>
    <row r="476" spans="1:11" x14ac:dyDescent="0.25">
      <c r="A476" s="128">
        <f>ROW()-ROW(МАТР_ОтъездIПриезд[[#Headers],[ФИО]])</f>
        <v>475</v>
      </c>
      <c r="B476" s="133"/>
      <c r="C476" s="124" t="str">
        <f>IFERROR(VLOOKUP(B476, СПР_ФИО[[ФИО]:[№ пропуска]], 2, 0),"")</f>
        <v/>
      </c>
      <c r="D476" s="124" t="str">
        <f>IFERROR(VLOOKUP(B476, СПР_ФИО[[ФИО]:[№ пропуска]], 3, 0),"")</f>
        <v/>
      </c>
      <c r="E476" s="134"/>
      <c r="F476" s="126"/>
      <c r="G476" s="125"/>
      <c r="H476" s="126"/>
      <c r="I476" s="127"/>
      <c r="J476" s="128">
        <f>COUNTIF(МАТР_ОтъездIПриезд[ФИО],B476)</f>
        <v>0</v>
      </c>
      <c r="K476" s="135" t="str">
        <f t="shared" si="8"/>
        <v>Введите ФИО</v>
      </c>
    </row>
    <row r="477" spans="1:11" x14ac:dyDescent="0.25">
      <c r="A477" s="128">
        <f>ROW()-ROW(МАТР_ОтъездIПриезд[[#Headers],[ФИО]])</f>
        <v>476</v>
      </c>
      <c r="B477" s="133"/>
      <c r="C477" s="124" t="str">
        <f>IFERROR(VLOOKUP(B477, СПР_ФИО[[ФИО]:[№ пропуска]], 2, 0),"")</f>
        <v/>
      </c>
      <c r="D477" s="124" t="str">
        <f>IFERROR(VLOOKUP(B477, СПР_ФИО[[ФИО]:[№ пропуска]], 3, 0),"")</f>
        <v/>
      </c>
      <c r="E477" s="134"/>
      <c r="F477" s="126"/>
      <c r="G477" s="125"/>
      <c r="H477" s="126"/>
      <c r="I477" s="127"/>
      <c r="J477" s="128">
        <f>COUNTIF(МАТР_ОтъездIПриезд[ФИО],B477)</f>
        <v>0</v>
      </c>
      <c r="K477" s="135" t="str">
        <f t="shared" si="8"/>
        <v>Введите ФИО</v>
      </c>
    </row>
    <row r="478" spans="1:11" x14ac:dyDescent="0.25">
      <c r="A478" s="128">
        <f>ROW()-ROW(МАТР_ОтъездIПриезд[[#Headers],[ФИО]])</f>
        <v>477</v>
      </c>
      <c r="B478" s="133"/>
      <c r="C478" s="124" t="str">
        <f>IFERROR(VLOOKUP(B478, СПР_ФИО[[ФИО]:[№ пропуска]], 2, 0),"")</f>
        <v/>
      </c>
      <c r="D478" s="124" t="str">
        <f>IFERROR(VLOOKUP(B478, СПР_ФИО[[ФИО]:[№ пропуска]], 3, 0),"")</f>
        <v/>
      </c>
      <c r="E478" s="134"/>
      <c r="F478" s="126"/>
      <c r="G478" s="125"/>
      <c r="H478" s="126"/>
      <c r="I478" s="127"/>
      <c r="J478" s="128">
        <f>COUNTIF(МАТР_ОтъездIПриезд[ФИО],B478)</f>
        <v>0</v>
      </c>
      <c r="K478" s="135" t="str">
        <f t="shared" si="8"/>
        <v>Введите ФИО</v>
      </c>
    </row>
    <row r="479" spans="1:11" x14ac:dyDescent="0.25">
      <c r="A479" s="128">
        <f>ROW()-ROW(МАТР_ОтъездIПриезд[[#Headers],[ФИО]])</f>
        <v>478</v>
      </c>
      <c r="B479" s="133"/>
      <c r="C479" s="124" t="str">
        <f>IFERROR(VLOOKUP(B479, СПР_ФИО[[ФИО]:[№ пропуска]], 2, 0),"")</f>
        <v/>
      </c>
      <c r="D479" s="124" t="str">
        <f>IFERROR(VLOOKUP(B479, СПР_ФИО[[ФИО]:[№ пропуска]], 3, 0),"")</f>
        <v/>
      </c>
      <c r="E479" s="134"/>
      <c r="F479" s="126"/>
      <c r="G479" s="125"/>
      <c r="H479" s="126"/>
      <c r="I479" s="127"/>
      <c r="J479" s="128">
        <f>COUNTIF(МАТР_ОтъездIПриезд[ФИО],B479)</f>
        <v>0</v>
      </c>
      <c r="K479" s="135" t="str">
        <f t="shared" si="8"/>
        <v>Введите ФИО</v>
      </c>
    </row>
    <row r="480" spans="1:11" x14ac:dyDescent="0.25">
      <c r="A480" s="128">
        <f>ROW()-ROW(МАТР_ОтъездIПриезд[[#Headers],[ФИО]])</f>
        <v>479</v>
      </c>
      <c r="B480" s="133"/>
      <c r="C480" s="124" t="str">
        <f>IFERROR(VLOOKUP(B480, СПР_ФИО[[ФИО]:[№ пропуска]], 2, 0),"")</f>
        <v/>
      </c>
      <c r="D480" s="124" t="str">
        <f>IFERROR(VLOOKUP(B480, СПР_ФИО[[ФИО]:[№ пропуска]], 3, 0),"")</f>
        <v/>
      </c>
      <c r="E480" s="134"/>
      <c r="F480" s="126"/>
      <c r="G480" s="125"/>
      <c r="H480" s="126"/>
      <c r="I480" s="127"/>
      <c r="J480" s="128">
        <f>COUNTIF(МАТР_ОтъездIПриезд[ФИО],B480)</f>
        <v>0</v>
      </c>
      <c r="K480" s="135" t="str">
        <f t="shared" si="8"/>
        <v>Введите ФИО</v>
      </c>
    </row>
    <row r="481" spans="1:11" x14ac:dyDescent="0.25">
      <c r="A481" s="128">
        <f>ROW()-ROW(МАТР_ОтъездIПриезд[[#Headers],[ФИО]])</f>
        <v>480</v>
      </c>
      <c r="B481" s="133"/>
      <c r="C481" s="124" t="str">
        <f>IFERROR(VLOOKUP(B481, СПР_ФИО[[ФИО]:[№ пропуска]], 2, 0),"")</f>
        <v/>
      </c>
      <c r="D481" s="124" t="str">
        <f>IFERROR(VLOOKUP(B481, СПР_ФИО[[ФИО]:[№ пропуска]], 3, 0),"")</f>
        <v/>
      </c>
      <c r="E481" s="134"/>
      <c r="F481" s="126"/>
      <c r="G481" s="125"/>
      <c r="H481" s="126"/>
      <c r="I481" s="127"/>
      <c r="J481" s="128">
        <f>COUNTIF(МАТР_ОтъездIПриезд[ФИО],B481)</f>
        <v>0</v>
      </c>
      <c r="K481" s="135" t="str">
        <f t="shared" si="8"/>
        <v>Введите ФИО</v>
      </c>
    </row>
    <row r="482" spans="1:11" x14ac:dyDescent="0.25">
      <c r="A482" s="128">
        <f>ROW()-ROW(МАТР_ОтъездIПриезд[[#Headers],[ФИО]])</f>
        <v>481</v>
      </c>
      <c r="B482" s="133"/>
      <c r="C482" s="124" t="str">
        <f>IFERROR(VLOOKUP(B482, СПР_ФИО[[ФИО]:[№ пропуска]], 2, 0),"")</f>
        <v/>
      </c>
      <c r="D482" s="124" t="str">
        <f>IFERROR(VLOOKUP(B482, СПР_ФИО[[ФИО]:[№ пропуска]], 3, 0),"")</f>
        <v/>
      </c>
      <c r="E482" s="134"/>
      <c r="F482" s="126"/>
      <c r="G482" s="125"/>
      <c r="H482" s="126"/>
      <c r="I482" s="127"/>
      <c r="J482" s="128">
        <f>COUNTIF(МАТР_ОтъездIПриезд[ФИО],B482)</f>
        <v>0</v>
      </c>
      <c r="K482" s="135" t="str">
        <f t="shared" si="8"/>
        <v>Введите ФИО</v>
      </c>
    </row>
    <row r="483" spans="1:11" x14ac:dyDescent="0.25">
      <c r="A483" s="128">
        <f>ROW()-ROW(МАТР_ОтъездIПриезд[[#Headers],[ФИО]])</f>
        <v>482</v>
      </c>
      <c r="B483" s="133"/>
      <c r="C483" s="124" t="str">
        <f>IFERROR(VLOOKUP(B483, СПР_ФИО[[ФИО]:[№ пропуска]], 2, 0),"")</f>
        <v/>
      </c>
      <c r="D483" s="124" t="str">
        <f>IFERROR(VLOOKUP(B483, СПР_ФИО[[ФИО]:[№ пропуска]], 3, 0),"")</f>
        <v/>
      </c>
      <c r="E483" s="134"/>
      <c r="F483" s="126"/>
      <c r="G483" s="125"/>
      <c r="H483" s="126"/>
      <c r="I483" s="127"/>
      <c r="J483" s="128">
        <f>COUNTIF(МАТР_ОтъездIПриезд[ФИО],B483)</f>
        <v>0</v>
      </c>
      <c r="K483" s="135" t="str">
        <f t="shared" si="8"/>
        <v>Введите ФИО</v>
      </c>
    </row>
    <row r="484" spans="1:11" x14ac:dyDescent="0.25">
      <c r="A484" s="128">
        <f>ROW()-ROW(МАТР_ОтъездIПриезд[[#Headers],[ФИО]])</f>
        <v>483</v>
      </c>
      <c r="B484" s="133"/>
      <c r="C484" s="124" t="str">
        <f>IFERROR(VLOOKUP(B484, СПР_ФИО[[ФИО]:[№ пропуска]], 2, 0),"")</f>
        <v/>
      </c>
      <c r="D484" s="124" t="str">
        <f>IFERROR(VLOOKUP(B484, СПР_ФИО[[ФИО]:[№ пропуска]], 3, 0),"")</f>
        <v/>
      </c>
      <c r="E484" s="134"/>
      <c r="F484" s="126"/>
      <c r="G484" s="125"/>
      <c r="H484" s="126"/>
      <c r="I484" s="127"/>
      <c r="J484" s="128">
        <f>COUNTIF(МАТР_ОтъездIПриезд[ФИО],B484)</f>
        <v>0</v>
      </c>
      <c r="K484" s="135" t="str">
        <f t="shared" si="8"/>
        <v>Введите ФИО</v>
      </c>
    </row>
    <row r="485" spans="1:11" x14ac:dyDescent="0.25">
      <c r="A485" s="128">
        <f>ROW()-ROW(МАТР_ОтъездIПриезд[[#Headers],[ФИО]])</f>
        <v>484</v>
      </c>
      <c r="B485" s="133"/>
      <c r="C485" s="124" t="str">
        <f>IFERROR(VLOOKUP(B485, СПР_ФИО[[ФИО]:[№ пропуска]], 2, 0),"")</f>
        <v/>
      </c>
      <c r="D485" s="124" t="str">
        <f>IFERROR(VLOOKUP(B485, СПР_ФИО[[ФИО]:[№ пропуска]], 3, 0),"")</f>
        <v/>
      </c>
      <c r="E485" s="134"/>
      <c r="F485" s="126"/>
      <c r="G485" s="125"/>
      <c r="H485" s="126"/>
      <c r="I485" s="127"/>
      <c r="J485" s="128">
        <f>COUNTIF(МАТР_ОтъездIПриезд[ФИО],B485)</f>
        <v>0</v>
      </c>
      <c r="K485" s="135" t="str">
        <f t="shared" si="8"/>
        <v>Введите ФИО</v>
      </c>
    </row>
    <row r="486" spans="1:11" x14ac:dyDescent="0.25">
      <c r="A486" s="128">
        <f>ROW()-ROW(МАТР_ОтъездIПриезд[[#Headers],[ФИО]])</f>
        <v>485</v>
      </c>
      <c r="B486" s="133"/>
      <c r="C486" s="124" t="str">
        <f>IFERROR(VLOOKUP(B486, СПР_ФИО[[ФИО]:[№ пропуска]], 2, 0),"")</f>
        <v/>
      </c>
      <c r="D486" s="124" t="str">
        <f>IFERROR(VLOOKUP(B486, СПР_ФИО[[ФИО]:[№ пропуска]], 3, 0),"")</f>
        <v/>
      </c>
      <c r="E486" s="134"/>
      <c r="F486" s="126"/>
      <c r="G486" s="125"/>
      <c r="H486" s="126"/>
      <c r="I486" s="127"/>
      <c r="J486" s="128">
        <f>COUNTIF(МАТР_ОтъездIПриезд[ФИО],B486)</f>
        <v>0</v>
      </c>
      <c r="K486" s="135" t="str">
        <f t="shared" si="8"/>
        <v>Введите ФИО</v>
      </c>
    </row>
    <row r="487" spans="1:11" x14ac:dyDescent="0.25">
      <c r="A487" s="128">
        <f>ROW()-ROW(МАТР_ОтъездIПриезд[[#Headers],[ФИО]])</f>
        <v>486</v>
      </c>
      <c r="B487" s="133"/>
      <c r="C487" s="124" t="str">
        <f>IFERROR(VLOOKUP(B487, СПР_ФИО[[ФИО]:[№ пропуска]], 2, 0),"")</f>
        <v/>
      </c>
      <c r="D487" s="124" t="str">
        <f>IFERROR(VLOOKUP(B487, СПР_ФИО[[ФИО]:[№ пропуска]], 3, 0),"")</f>
        <v/>
      </c>
      <c r="E487" s="134"/>
      <c r="F487" s="126"/>
      <c r="G487" s="125"/>
      <c r="H487" s="126"/>
      <c r="I487" s="127"/>
      <c r="J487" s="128">
        <f>COUNTIF(МАТР_ОтъездIПриезд[ФИО],B487)</f>
        <v>0</v>
      </c>
      <c r="K487" s="135" t="str">
        <f t="shared" si="8"/>
        <v>Введите ФИО</v>
      </c>
    </row>
    <row r="488" spans="1:11" x14ac:dyDescent="0.25">
      <c r="A488" s="128">
        <f>ROW()-ROW(МАТР_ОтъездIПриезд[[#Headers],[ФИО]])</f>
        <v>487</v>
      </c>
      <c r="B488" s="133"/>
      <c r="C488" s="124" t="str">
        <f>IFERROR(VLOOKUP(B488, СПР_ФИО[[ФИО]:[№ пропуска]], 2, 0),"")</f>
        <v/>
      </c>
      <c r="D488" s="124" t="str">
        <f>IFERROR(VLOOKUP(B488, СПР_ФИО[[ФИО]:[№ пропуска]], 3, 0),"")</f>
        <v/>
      </c>
      <c r="E488" s="134"/>
      <c r="F488" s="126"/>
      <c r="G488" s="125"/>
      <c r="H488" s="126"/>
      <c r="I488" s="127"/>
      <c r="J488" s="128">
        <f>COUNTIF(МАТР_ОтъездIПриезд[ФИО],B488)</f>
        <v>0</v>
      </c>
      <c r="K488" s="135" t="str">
        <f t="shared" si="8"/>
        <v>Введите ФИО</v>
      </c>
    </row>
    <row r="489" spans="1:11" x14ac:dyDescent="0.25">
      <c r="A489" s="128">
        <f>ROW()-ROW(МАТР_ОтъездIПриезд[[#Headers],[ФИО]])</f>
        <v>488</v>
      </c>
      <c r="B489" s="133"/>
      <c r="C489" s="124" t="str">
        <f>IFERROR(VLOOKUP(B489, СПР_ФИО[[ФИО]:[№ пропуска]], 2, 0),"")</f>
        <v/>
      </c>
      <c r="D489" s="124" t="str">
        <f>IFERROR(VLOOKUP(B489, СПР_ФИО[[ФИО]:[№ пропуска]], 3, 0),"")</f>
        <v/>
      </c>
      <c r="E489" s="134"/>
      <c r="F489" s="126"/>
      <c r="G489" s="125"/>
      <c r="H489" s="126"/>
      <c r="I489" s="127"/>
      <c r="J489" s="128">
        <f>COUNTIF(МАТР_ОтъездIПриезд[ФИО],B489)</f>
        <v>0</v>
      </c>
      <c r="K489" s="135" t="str">
        <f t="shared" si="8"/>
        <v>Введите ФИО</v>
      </c>
    </row>
    <row r="490" spans="1:11" x14ac:dyDescent="0.25">
      <c r="A490" s="128">
        <f>ROW()-ROW(МАТР_ОтъездIПриезд[[#Headers],[ФИО]])</f>
        <v>489</v>
      </c>
      <c r="B490" s="133"/>
      <c r="C490" s="124" t="str">
        <f>IFERROR(VLOOKUP(B490, СПР_ФИО[[ФИО]:[№ пропуска]], 2, 0),"")</f>
        <v/>
      </c>
      <c r="D490" s="124" t="str">
        <f>IFERROR(VLOOKUP(B490, СПР_ФИО[[ФИО]:[№ пропуска]], 3, 0),"")</f>
        <v/>
      </c>
      <c r="E490" s="134"/>
      <c r="F490" s="126"/>
      <c r="G490" s="125"/>
      <c r="H490" s="126"/>
      <c r="I490" s="127"/>
      <c r="J490" s="128">
        <f>COUNTIF(МАТР_ОтъездIПриезд[ФИО],B490)</f>
        <v>0</v>
      </c>
      <c r="K490" s="135" t="str">
        <f t="shared" si="8"/>
        <v>Введите ФИО</v>
      </c>
    </row>
    <row r="491" spans="1:11" x14ac:dyDescent="0.25">
      <c r="A491" s="128">
        <f>ROW()-ROW(МАТР_ОтъездIПриезд[[#Headers],[ФИО]])</f>
        <v>490</v>
      </c>
      <c r="B491" s="133"/>
      <c r="C491" s="124" t="str">
        <f>IFERROR(VLOOKUP(B491, СПР_ФИО[[ФИО]:[№ пропуска]], 2, 0),"")</f>
        <v/>
      </c>
      <c r="D491" s="124" t="str">
        <f>IFERROR(VLOOKUP(B491, СПР_ФИО[[ФИО]:[№ пропуска]], 3, 0),"")</f>
        <v/>
      </c>
      <c r="E491" s="134"/>
      <c r="F491" s="126"/>
      <c r="G491" s="125"/>
      <c r="H491" s="126"/>
      <c r="I491" s="127"/>
      <c r="J491" s="128">
        <f>COUNTIF(МАТР_ОтъездIПриезд[ФИО],B491)</f>
        <v>0</v>
      </c>
      <c r="K491" s="135" t="str">
        <f t="shared" si="8"/>
        <v>Введите ФИО</v>
      </c>
    </row>
    <row r="492" spans="1:11" x14ac:dyDescent="0.25">
      <c r="A492" s="128">
        <f>ROW()-ROW(МАТР_ОтъездIПриезд[[#Headers],[ФИО]])</f>
        <v>491</v>
      </c>
      <c r="B492" s="133"/>
      <c r="C492" s="124" t="str">
        <f>IFERROR(VLOOKUP(B492, СПР_ФИО[[ФИО]:[№ пропуска]], 2, 0),"")</f>
        <v/>
      </c>
      <c r="D492" s="124" t="str">
        <f>IFERROR(VLOOKUP(B492, СПР_ФИО[[ФИО]:[№ пропуска]], 3, 0),"")</f>
        <v/>
      </c>
      <c r="E492" s="134"/>
      <c r="F492" s="126"/>
      <c r="G492" s="125"/>
      <c r="H492" s="126"/>
      <c r="I492" s="127"/>
      <c r="J492" s="128">
        <f>COUNTIF(МАТР_ОтъездIПриезд[ФИО],B492)</f>
        <v>0</v>
      </c>
      <c r="K492" s="135" t="str">
        <f t="shared" si="8"/>
        <v>Введите ФИО</v>
      </c>
    </row>
    <row r="493" spans="1:11" x14ac:dyDescent="0.25">
      <c r="A493" s="128">
        <f>ROW()-ROW(МАТР_ОтъездIПриезд[[#Headers],[ФИО]])</f>
        <v>492</v>
      </c>
      <c r="B493" s="133"/>
      <c r="C493" s="124" t="str">
        <f>IFERROR(VLOOKUP(B493, СПР_ФИО[[ФИО]:[№ пропуска]], 2, 0),"")</f>
        <v/>
      </c>
      <c r="D493" s="124" t="str">
        <f>IFERROR(VLOOKUP(B493, СПР_ФИО[[ФИО]:[№ пропуска]], 3, 0),"")</f>
        <v/>
      </c>
      <c r="E493" s="134"/>
      <c r="F493" s="126"/>
      <c r="G493" s="125"/>
      <c r="H493" s="126"/>
      <c r="I493" s="127"/>
      <c r="J493" s="128">
        <f>COUNTIF(МАТР_ОтъездIПриезд[ФИО],B493)</f>
        <v>0</v>
      </c>
      <c r="K493" s="135" t="str">
        <f t="shared" si="8"/>
        <v>Введите ФИО</v>
      </c>
    </row>
    <row r="494" spans="1:11" x14ac:dyDescent="0.25">
      <c r="A494" s="128">
        <f>ROW()-ROW(МАТР_ОтъездIПриезд[[#Headers],[ФИО]])</f>
        <v>493</v>
      </c>
      <c r="B494" s="133"/>
      <c r="C494" s="124" t="str">
        <f>IFERROR(VLOOKUP(B494, СПР_ФИО[[ФИО]:[№ пропуска]], 2, 0),"")</f>
        <v/>
      </c>
      <c r="D494" s="124" t="str">
        <f>IFERROR(VLOOKUP(B494, СПР_ФИО[[ФИО]:[№ пропуска]], 3, 0),"")</f>
        <v/>
      </c>
      <c r="E494" s="134"/>
      <c r="F494" s="126"/>
      <c r="G494" s="125"/>
      <c r="H494" s="126"/>
      <c r="I494" s="127"/>
      <c r="J494" s="128">
        <f>COUNTIF(МАТР_ОтъездIПриезд[ФИО],B494)</f>
        <v>0</v>
      </c>
      <c r="K494" s="135" t="str">
        <f t="shared" si="8"/>
        <v>Введите ФИО</v>
      </c>
    </row>
    <row r="495" spans="1:11" x14ac:dyDescent="0.25">
      <c r="A495" s="128">
        <f>ROW()-ROW(МАТР_ОтъездIПриезд[[#Headers],[ФИО]])</f>
        <v>494</v>
      </c>
      <c r="B495" s="133"/>
      <c r="C495" s="124" t="str">
        <f>IFERROR(VLOOKUP(B495, СПР_ФИО[[ФИО]:[№ пропуска]], 2, 0),"")</f>
        <v/>
      </c>
      <c r="D495" s="124" t="str">
        <f>IFERROR(VLOOKUP(B495, СПР_ФИО[[ФИО]:[№ пропуска]], 3, 0),"")</f>
        <v/>
      </c>
      <c r="E495" s="134"/>
      <c r="F495" s="126"/>
      <c r="G495" s="125"/>
      <c r="H495" s="126"/>
      <c r="I495" s="127"/>
      <c r="J495" s="128">
        <f>COUNTIF(МАТР_ОтъездIПриезд[ФИО],B495)</f>
        <v>0</v>
      </c>
      <c r="K495" s="135" t="str">
        <f t="shared" si="8"/>
        <v>Введите ФИО</v>
      </c>
    </row>
    <row r="496" spans="1:11" x14ac:dyDescent="0.25">
      <c r="A496" s="128">
        <f>ROW()-ROW(МАТР_ОтъездIПриезд[[#Headers],[ФИО]])</f>
        <v>495</v>
      </c>
      <c r="B496" s="133"/>
      <c r="C496" s="124" t="str">
        <f>IFERROR(VLOOKUP(B496, СПР_ФИО[[ФИО]:[№ пропуска]], 2, 0),"")</f>
        <v/>
      </c>
      <c r="D496" s="124" t="str">
        <f>IFERROR(VLOOKUP(B496, СПР_ФИО[[ФИО]:[№ пропуска]], 3, 0),"")</f>
        <v/>
      </c>
      <c r="E496" s="134"/>
      <c r="F496" s="126"/>
      <c r="G496" s="125"/>
      <c r="H496" s="126"/>
      <c r="I496" s="127"/>
      <c r="J496" s="128">
        <f>COUNTIF(МАТР_ОтъездIПриезд[ФИО],B496)</f>
        <v>0</v>
      </c>
      <c r="K496" s="135" t="str">
        <f t="shared" si="8"/>
        <v>Введите ФИО</v>
      </c>
    </row>
    <row r="497" spans="1:11" x14ac:dyDescent="0.25">
      <c r="A497" s="128">
        <f>ROW()-ROW(МАТР_ОтъездIПриезд[[#Headers],[ФИО]])</f>
        <v>496</v>
      </c>
      <c r="B497" s="133"/>
      <c r="C497" s="124" t="str">
        <f>IFERROR(VLOOKUP(B497, СПР_ФИО[[ФИО]:[№ пропуска]], 2, 0),"")</f>
        <v/>
      </c>
      <c r="D497" s="124" t="str">
        <f>IFERROR(VLOOKUP(B497, СПР_ФИО[[ФИО]:[№ пропуска]], 3, 0),"")</f>
        <v/>
      </c>
      <c r="E497" s="134"/>
      <c r="F497" s="126"/>
      <c r="G497" s="125"/>
      <c r="H497" s="126"/>
      <c r="I497" s="127"/>
      <c r="J497" s="128">
        <f>COUNTIF(МАТР_ОтъездIПриезд[ФИО],B497)</f>
        <v>0</v>
      </c>
      <c r="K497" s="135" t="str">
        <f t="shared" si="8"/>
        <v>Введите ФИО</v>
      </c>
    </row>
    <row r="498" spans="1:11" x14ac:dyDescent="0.25">
      <c r="A498" s="128">
        <f>ROW()-ROW(МАТР_ОтъездIПриезд[[#Headers],[ФИО]])</f>
        <v>497</v>
      </c>
      <c r="B498" s="133"/>
      <c r="C498" s="124" t="str">
        <f>IFERROR(VLOOKUP(B498, СПР_ФИО[[ФИО]:[№ пропуска]], 2, 0),"")</f>
        <v/>
      </c>
      <c r="D498" s="124" t="str">
        <f>IFERROR(VLOOKUP(B498, СПР_ФИО[[ФИО]:[№ пропуска]], 3, 0),"")</f>
        <v/>
      </c>
      <c r="E498" s="134"/>
      <c r="F498" s="126"/>
      <c r="G498" s="125"/>
      <c r="H498" s="126"/>
      <c r="I498" s="127"/>
      <c r="J498" s="128">
        <f>COUNTIF(МАТР_ОтъездIПриезд[ФИО],B498)</f>
        <v>0</v>
      </c>
      <c r="K498" s="135" t="str">
        <f t="shared" si="8"/>
        <v>Введите ФИО</v>
      </c>
    </row>
    <row r="499" spans="1:11" x14ac:dyDescent="0.25">
      <c r="A499" s="128">
        <f>ROW()-ROW(МАТР_ОтъездIПриезд[[#Headers],[ФИО]])</f>
        <v>498</v>
      </c>
      <c r="B499" s="133"/>
      <c r="C499" s="124" t="str">
        <f>IFERROR(VLOOKUP(B499, СПР_ФИО[[ФИО]:[№ пропуска]], 2, 0),"")</f>
        <v/>
      </c>
      <c r="D499" s="124" t="str">
        <f>IFERROR(VLOOKUP(B499, СПР_ФИО[[ФИО]:[№ пропуска]], 3, 0),"")</f>
        <v/>
      </c>
      <c r="E499" s="134"/>
      <c r="F499" s="126"/>
      <c r="G499" s="125"/>
      <c r="H499" s="126"/>
      <c r="I499" s="127"/>
      <c r="J499" s="128">
        <f>COUNTIF(МАТР_ОтъездIПриезд[ФИО],B499)</f>
        <v>0</v>
      </c>
      <c r="K499" s="135" t="str">
        <f t="shared" si="8"/>
        <v>Введите ФИО</v>
      </c>
    </row>
    <row r="500" spans="1:11" x14ac:dyDescent="0.25">
      <c r="A500" s="128">
        <f>ROW()-ROW(МАТР_ОтъездIПриезд[[#Headers],[ФИО]])</f>
        <v>499</v>
      </c>
      <c r="B500" s="133"/>
      <c r="C500" s="124" t="str">
        <f>IFERROR(VLOOKUP(B500, СПР_ФИО[[ФИО]:[№ пропуска]], 2, 0),"")</f>
        <v/>
      </c>
      <c r="D500" s="124" t="str">
        <f>IFERROR(VLOOKUP(B500, СПР_ФИО[[ФИО]:[№ пропуска]], 3, 0),"")</f>
        <v/>
      </c>
      <c r="E500" s="134"/>
      <c r="F500" s="126"/>
      <c r="G500" s="125"/>
      <c r="H500" s="126"/>
      <c r="I500" s="127"/>
      <c r="J500" s="128">
        <f>COUNTIF(МАТР_ОтъездIПриезд[ФИО],B500)</f>
        <v>0</v>
      </c>
      <c r="K500" s="135" t="str">
        <f t="shared" si="8"/>
        <v>Введите ФИО</v>
      </c>
    </row>
    <row r="501" spans="1:11" x14ac:dyDescent="0.25">
      <c r="A501" s="136">
        <f>ROW()-ROW(МАТР_ОтъездIПриезд[[#Headers],[ФИО]])</f>
        <v>500</v>
      </c>
      <c r="B501" s="137"/>
      <c r="C501" s="138" t="str">
        <f>IFERROR(VLOOKUP(B501, СПР_ФИО[[ФИО]:[№ пропуска]], 2, 0),"")</f>
        <v/>
      </c>
      <c r="D501" s="138" t="str">
        <f>IFERROR(VLOOKUP(B501, СПР_ФИО[[ФИО]:[№ пропуска]], 3, 0),"")</f>
        <v/>
      </c>
      <c r="E501" s="139"/>
      <c r="F501" s="140"/>
      <c r="G501" s="141"/>
      <c r="H501" s="140"/>
      <c r="I501" s="127"/>
      <c r="J501" s="136">
        <f>COUNTIF(МАТР_ОтъездIПриезд[ФИО],B501)</f>
        <v>0</v>
      </c>
      <c r="K501" s="142" t="str">
        <f t="shared" si="8"/>
        <v>Введите ФИО</v>
      </c>
    </row>
  </sheetData>
  <dataValidations count="5">
    <dataValidation type="date" allowBlank="1" showInputMessage="1" showErrorMessage="1" sqref="F2:F501 H2:H501">
      <formula1>44927</formula1>
      <formula2>46023</formula2>
    </dataValidation>
    <dataValidation type="list" allowBlank="1" showInputMessage="1" showErrorMessage="1" sqref="E2:E501">
      <formula1>INDIRECT("СПР_Отъезд[Отъезд]")</formula1>
    </dataValidation>
    <dataValidation type="list" allowBlank="1" showInputMessage="1" showErrorMessage="1" sqref="B2:B211">
      <formula1>INDIRECT("СПР_ФИО[ФИО]")</formula1>
    </dataValidation>
    <dataValidation type="list" allowBlank="1" showInputMessage="1" showErrorMessage="1" sqref="G2:G501">
      <formula1>INDIRECT("СПР_Приезд[Приезд]")</formula1>
    </dataValidation>
    <dataValidation type="list" allowBlank="1" showInputMessage="1" showErrorMessage="1" sqref="I2:I501">
      <formula1>INDIRECT("СПР_Примечание[Примечание]")</formula1>
    </dataValidation>
  </dataValidations>
  <pageMargins left="0.7" right="0.7" top="0.75" bottom="0.75" header="0.3" footer="0.3"/>
  <pageSetup paperSize="9" orientation="portrait" horizontalDpi="1200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Справочники!$A$2:$A$541</xm:f>
          </x14:formula1>
          <xm:sqref>B2:B211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2"/>
  <sheetViews>
    <sheetView tabSelected="1" topLeftCell="C1" zoomScale="70" zoomScaleNormal="70" workbookViewId="0">
      <selection activeCell="P4" sqref="P4"/>
    </sheetView>
  </sheetViews>
  <sheetFormatPr defaultColWidth="8.85546875" defaultRowHeight="15" x14ac:dyDescent="0.25"/>
  <cols>
    <col min="1" max="1" width="9.28515625" style="146" bestFit="1" customWidth="1"/>
    <col min="2" max="2" width="47.42578125" style="166" bestFit="1" customWidth="1"/>
    <col min="3" max="3" width="13.140625" style="146" bestFit="1" customWidth="1"/>
    <col min="4" max="4" width="3.7109375" style="146" customWidth="1"/>
    <col min="5" max="5" width="9.28515625" style="146" customWidth="1"/>
    <col min="6" max="6" width="12.28515625" style="146" bestFit="1" customWidth="1"/>
    <col min="7" max="9" width="20.7109375" style="146" customWidth="1"/>
    <col min="10" max="10" width="3.7109375" style="146" customWidth="1"/>
    <col min="11" max="11" width="9.28515625" style="147" bestFit="1" customWidth="1"/>
    <col min="12" max="12" width="41.5703125" style="147" bestFit="1" customWidth="1"/>
    <col min="13" max="13" width="12.28515625" style="148" bestFit="1" customWidth="1"/>
    <col min="14" max="14" width="14.5703125" style="148" bestFit="1" customWidth="1"/>
    <col min="15" max="15" width="5.7109375" style="148" customWidth="1"/>
    <col min="16" max="16" width="30" style="146" customWidth="1"/>
    <col min="17" max="17" width="7.28515625" style="146" customWidth="1"/>
    <col min="18" max="18" width="10.85546875" style="146" customWidth="1"/>
    <col min="19" max="16384" width="8.85546875" style="146"/>
  </cols>
  <sheetData>
    <row r="1" spans="1:20" s="1" customFormat="1" ht="15.75" x14ac:dyDescent="0.25">
      <c r="B1" s="167" t="s">
        <v>517</v>
      </c>
      <c r="C1" s="168">
        <v>45345</v>
      </c>
      <c r="K1" s="2"/>
      <c r="L1" s="2"/>
      <c r="M1" s="28"/>
      <c r="N1" s="28"/>
      <c r="O1" s="28"/>
    </row>
    <row r="3" spans="1:20" ht="30" x14ac:dyDescent="0.25">
      <c r="A3" s="149" t="s">
        <v>228</v>
      </c>
      <c r="B3" s="150" t="s">
        <v>226</v>
      </c>
      <c r="C3" s="149" t="s">
        <v>225</v>
      </c>
      <c r="E3" s="151" t="s">
        <v>228</v>
      </c>
      <c r="F3" s="151" t="s">
        <v>486</v>
      </c>
      <c r="G3" s="151" t="s">
        <v>516</v>
      </c>
      <c r="H3" s="151" t="s">
        <v>490</v>
      </c>
      <c r="I3" s="151" t="s">
        <v>491</v>
      </c>
      <c r="K3" s="149" t="s">
        <v>228</v>
      </c>
      <c r="L3" s="149" t="s">
        <v>491</v>
      </c>
      <c r="M3" s="152" t="s">
        <v>486</v>
      </c>
      <c r="N3" s="150" t="s">
        <v>487</v>
      </c>
      <c r="O3" s="150"/>
    </row>
    <row r="4" spans="1:20" x14ac:dyDescent="0.25">
      <c r="A4" s="153">
        <f>ROW()-ROW(ИТОГ_Отъезд[[#Headers],[Итого_Отъезд]])</f>
        <v>1</v>
      </c>
      <c r="B4" s="154" t="s">
        <v>155</v>
      </c>
      <c r="C4" s="155">
        <f>COUNTIF(МАТР_ОтъездIПриезд[ОТЪЕЗД с вахты], $B4)</f>
        <v>0</v>
      </c>
      <c r="E4" s="147">
        <f>ROW()-ROW(ФОРМА_Подсчет[[#Headers],[Вахта]])</f>
        <v>1</v>
      </c>
      <c r="F4" s="147" t="s">
        <v>235</v>
      </c>
      <c r="G4" s="92" t="str">
        <f>IF(INDEX(СПР_Перевахтовка[[В1]:[М/В2]],MATCH($C$1,СПР_Перевахтовка[Дата перевахтовки],0),MATCH($F4,СПР_Перевахтовка[[#Headers],[В1]:[М/В2]],0))="Да",COUNTIF(СПР_ФИО[Вахта],$F4),"Нет перевахтовки")</f>
        <v>Нет перевахтовки</v>
      </c>
      <c r="H4" s="92" t="str">
        <f>IF(INDEX(СПР_Перевахтовка[[В1]:[М/В2]],MATCH($C$1,СПР_Перевахтовка[Дата перевахтовки],0),MATCH($F4,СПР_Перевахтовка[[#Headers],[В1]:[М/В2]],0))="Да",COUNTIF(МАТР_ОтъездIПриезд[Вахта],$F4),"Нет перевахтовки")</f>
        <v>Нет перевахтовки</v>
      </c>
      <c r="I4" s="92" t="str">
        <f>IFERROR(ФОРМА_Подсчет[[#This Row],[Необходимо заполнить]]-ФОРМА_Подсчет[[#This Row],[Заполнили форму]],"Нет перевахтовки")</f>
        <v>Нет перевахтовки</v>
      </c>
      <c r="K4" s="156">
        <f>IF(ФОРМА_ОтъездIПриезд[[#This Row],[Не заполнили форму]]="","",ROW()-ROW(ФОРМА_ОтъездIПриезд[[#Headers],[Не заполнили форму]]))</f>
        <v>1</v>
      </c>
      <c r="L4" s="153" t="str">
        <f t="array" ref="L4">IFERROR(INDEX(Справочники!B:B,SMALL(IF(ISNUMBER(MATCH(Справочники!$C$2:$C$500,IF(INDEX(+Справочники!$J:$O,MATCH($C$1,Справочники!$I:$I,),)="Да",СПР_Перевахтовка[[#Headers],[В1]:[М/В2]]),)),ROW($2:$500)),ROW(P1)))&amp;"","")</f>
        <v>Адайханов Марат Талгатович</v>
      </c>
      <c r="M4" s="157" t="str">
        <f t="array" ref="M4">IFERROR(INDEX(Справочники!C:C,SMALL(IF(ISNUMBER(MATCH(Справочники!$C$2:$C$500,IF(INDEX(+Справочники!$J:$O,MATCH($C$1,Справочники!$I:$I,),)="Да",СПР_Перевахтовка[[#Headers],[В1]:[М/В2]]),)),ROW($2:$500)),ROW(Q1)))&amp;"","")</f>
        <v>В2(14/14)</v>
      </c>
      <c r="N4" s="157" t="str">
        <f t="array" ref="N4">IFERROR(INDEX(Справочники!D:D,SMALL(IF(ISNUMBER(MATCH(Справочники!$C$2:$C$500,IF(INDEX(+Справочники!$J:$O,MATCH($C$1,Справочники!$I:$I,),)="Да",СПР_Перевахтовка[[#Headers],[В1]:[М/В2]]),)),ROW($2:$500)),ROW(R1)))&amp;"","")</f>
        <v>16852697</v>
      </c>
      <c r="O4" s="157"/>
      <c r="S4" s="146">
        <f t="shared" ref="S4:S5" si="0">LEN(T4)</f>
        <v>251</v>
      </c>
      <c r="T4" s="146" t="s">
        <v>519</v>
      </c>
    </row>
    <row r="5" spans="1:20" x14ac:dyDescent="0.25">
      <c r="A5" s="153">
        <f>ROW()-ROW(ИТОГ_Отъезд[[#Headers],[Итого_Отъезд]])</f>
        <v>2</v>
      </c>
      <c r="B5" s="154" t="s">
        <v>8</v>
      </c>
      <c r="C5" s="155">
        <f>COUNTIF(МАТР_ОтъездIПриезд[ОТЪЕЗД с вахты], $B5)</f>
        <v>1</v>
      </c>
      <c r="E5" s="147">
        <f>ROW()-ROW(ФОРМА_Подсчет[[#Headers],[Вахта]])</f>
        <v>2</v>
      </c>
      <c r="F5" s="147" t="s">
        <v>237</v>
      </c>
      <c r="G5" s="92" t="str">
        <f>IF(INDEX(СПР_Перевахтовка[[В1]:[М/В2]],MATCH($C$1,СПР_Перевахтовка[Дата перевахтовки],0),MATCH($F5,СПР_Перевахтовка[[#Headers],[В1]:[М/В2]],0))="Да",COUNTIF(СПР_ФИО[Вахта],$F5),"Нет перевахтовки")</f>
        <v>Нет перевахтовки</v>
      </c>
      <c r="H5" s="92" t="str">
        <f>IF(INDEX(СПР_Перевахтовка[[В1]:[М/В2]],MATCH($C$1,СПР_Перевахтовка[Дата перевахтовки],0),MATCH($F5,СПР_Перевахтовка[[#Headers],[В1]:[М/В2]],0))="Да",COUNTIF(МАТР_ОтъездIПриезд[Вахта],$F5),"Нет перевахтовки")</f>
        <v>Нет перевахтовки</v>
      </c>
      <c r="I5" s="92" t="str">
        <f>IFERROR(ФОРМА_Подсчет[[#This Row],[Необходимо заполнить]]-ФОРМА_Подсчет[[#This Row],[Заполнили форму]],"Нет перевахтовки")</f>
        <v>Нет перевахтовки</v>
      </c>
      <c r="K5" s="156">
        <f>IF(ФОРМА_ОтъездIПриезд[[#This Row],[Не заполнили форму]]="","",ROW()-ROW(ФОРМА_ОтъездIПриезд[[#Headers],[Не заполнили форму]]))</f>
        <v>2</v>
      </c>
      <c r="L5" s="153" t="str">
        <f t="array" ref="L5">IFERROR(INDEX(Справочники!B:B,SMALL(IF(ISNUMBER(MATCH(Справочники!$C$2:$C$500,IF(INDEX(+Справочники!$J:$O,MATCH($C$1,Справочники!$I:$I,),)="Да",СПР_Перевахтовка[[#Headers],[В1]:[М/В2]]),)),ROW($2:$500)),ROW(P2)))&amp;"","")</f>
        <v>Аймуканов Валерий Кадырбаевич</v>
      </c>
      <c r="M5" s="157" t="str">
        <f t="array" ref="M5">IFERROR(INDEX(Справочники!C:C,SMALL(IF(ISNUMBER(MATCH(Справочники!$C$2:$C$500,IF(INDEX(+Справочники!$J:$O,MATCH($C$1,Справочники!$I:$I,),)="Да",СПР_Перевахтовка[[#Headers],[В1]:[М/В2]]),)),ROW($2:$500)),ROW(Q2)))&amp;"","")</f>
        <v>В2(14/14)</v>
      </c>
      <c r="N5" s="157" t="str">
        <f t="array" ref="N5">IFERROR(INDEX(Справочники!D:D,SMALL(IF(ISNUMBER(MATCH(Справочники!$C$2:$C$500,IF(INDEX(+Справочники!$J:$O,MATCH($C$1,Справочники!$I:$I,),)="Да",СПР_Перевахтовка[[#Headers],[В1]:[М/В2]]),)),ROW($2:$500)),ROW(R2)))&amp;"","")</f>
        <v>16568400</v>
      </c>
      <c r="O5" s="157"/>
      <c r="S5" s="146">
        <f t="shared" si="0"/>
        <v>245</v>
      </c>
      <c r="T5" s="146" t="s">
        <v>520</v>
      </c>
    </row>
    <row r="6" spans="1:20" x14ac:dyDescent="0.25">
      <c r="A6" s="153">
        <f>ROW()-ROW(ИТОГ_Отъезд[[#Headers],[Итого_Отъезд]])</f>
        <v>3</v>
      </c>
      <c r="B6" s="154" t="s">
        <v>158</v>
      </c>
      <c r="C6" s="155">
        <f>COUNTIF(МАТР_ОтъездIПриезд[ОТЪЕЗД с вахты], $B6)</f>
        <v>2</v>
      </c>
      <c r="E6" s="147">
        <f>ROW()-ROW(ФОРМА_Подсчет[[#Headers],[Вахта]])</f>
        <v>3</v>
      </c>
      <c r="F6" s="147" t="s">
        <v>496</v>
      </c>
      <c r="G6" s="92">
        <f>IF(INDEX(СПР_Перевахтовка[[В1]:[М/В2]],MATCH($C$1,СПР_Перевахтовка[Дата перевахтовки],0),MATCH($F6,СПР_Перевахтовка[[#Headers],[В1]:[М/В2]],0))="Да",COUNTIF(СПР_ФИО[Вахта],$F6),"Нет перевахтовки")</f>
        <v>11</v>
      </c>
      <c r="H6" s="92">
        <f>IF(INDEX(СПР_Перевахтовка[[В1]:[М/В2]],MATCH($C$1,СПР_Перевахтовка[Дата перевахтовки],0),MATCH($F6,СПР_Перевахтовка[[#Headers],[В1]:[М/В2]],0))="Да",COUNTIF(МАТР_ОтъездIПриезд[Вахта],$F6),"Нет перевахтовки")</f>
        <v>0</v>
      </c>
      <c r="I6" s="92">
        <f>IFERROR(ФОРМА_Подсчет[[#This Row],[Необходимо заполнить]]-ФОРМА_Подсчет[[#This Row],[Заполнили форму]],"Нет перевахтовки")</f>
        <v>11</v>
      </c>
      <c r="K6" s="156">
        <f>IF(ФОРМА_ОтъездIПриезд[[#This Row],[Не заполнили форму]]="","",ROW()-ROW(ФОРМА_ОтъездIПриезд[[#Headers],[Не заполнили форму]]))</f>
        <v>3</v>
      </c>
      <c r="L6" s="153" t="str">
        <f t="array" ref="L6">IFERROR(INDEX(Справочники!B:B,SMALL(IF(ISNUMBER(MATCH(Справочники!$C$2:$C$500,IF(INDEX(+Справочники!$J:$O,MATCH($C$1,Справочники!$I:$I,),)="Да",СПР_Перевахтовка[[#Headers],[В1]:[М/В2]]),)),ROW($2:$500)),ROW(P3)))&amp;"","")</f>
        <v>Аханов Мақсат Абдірахманұлы</v>
      </c>
      <c r="M6" s="157" t="str">
        <f t="array" ref="M6">IFERROR(INDEX(Справочники!C:C,SMALL(IF(ISNUMBER(MATCH(Справочники!$C$2:$C$500,IF(INDEX(+Справочники!$J:$O,MATCH($C$1,Справочники!$I:$I,),)="Да",СПР_Перевахтовка[[#Headers],[В1]:[М/В2]]),)),ROW($2:$500)),ROW(Q3)))&amp;"","")</f>
        <v>В1(14/14)</v>
      </c>
      <c r="N6" s="157" t="str">
        <f t="array" ref="N6">IFERROR(INDEX(Справочники!D:D,SMALL(IF(ISNUMBER(MATCH(Справочники!$C$2:$C$500,IF(INDEX(+Справочники!$J:$O,MATCH($C$1,Справочники!$I:$I,),)="Да",СПР_Перевахтовка[[#Headers],[В1]:[М/В2]]),)),ROW($2:$500)),ROW(R3)))&amp;"","")</f>
        <v>14402588</v>
      </c>
      <c r="O6" s="157"/>
    </row>
    <row r="7" spans="1:20" x14ac:dyDescent="0.25">
      <c r="A7" s="153">
        <f>ROW()-ROW(ИТОГ_Отъезд[[#Headers],[Итого_Отъезд]])</f>
        <v>4</v>
      </c>
      <c r="B7" s="154" t="s">
        <v>224</v>
      </c>
      <c r="C7" s="155">
        <f>COUNTIF(МАТР_ОтъездIПриезд[ОТЪЕЗД с вахты], $B7)</f>
        <v>1</v>
      </c>
      <c r="E7" s="147">
        <f>ROW()-ROW(ФОРМА_Подсчет[[#Headers],[Вахта]])</f>
        <v>4</v>
      </c>
      <c r="F7" s="147" t="s">
        <v>497</v>
      </c>
      <c r="G7" s="92">
        <f>IF(INDEX(СПР_Перевахтовка[[В1]:[М/В2]],MATCH($C$1,СПР_Перевахтовка[Дата перевахтовки],0),MATCH($F7,СПР_Перевахтовка[[#Headers],[В1]:[М/В2]],0))="Да",COUNTIF(СПР_ФИО[Вахта],$F7),"Нет перевахтовки")</f>
        <v>14</v>
      </c>
      <c r="H7" s="92">
        <f>IF(INDEX(СПР_Перевахтовка[[В1]:[М/В2]],MATCH($C$1,СПР_Перевахтовка[Дата перевахтовки],0),MATCH($F7,СПР_Перевахтовка[[#Headers],[В1]:[М/В2]],0))="Да",COUNTIF(МАТР_ОтъездIПриезд[Вахта],$F7),"Нет перевахтовки")</f>
        <v>1</v>
      </c>
      <c r="I7" s="92">
        <f>IFERROR(ФОРМА_Подсчет[[#This Row],[Необходимо заполнить]]-ФОРМА_Подсчет[[#This Row],[Заполнили форму]],"Нет перевахтовки")</f>
        <v>13</v>
      </c>
      <c r="K7" s="156">
        <f>IF(ФОРМА_ОтъездIПриезд[[#This Row],[Не заполнили форму]]="","",ROW()-ROW(ФОРМА_ОтъездIПриезд[[#Headers],[Не заполнили форму]]))</f>
        <v>4</v>
      </c>
      <c r="L7" s="153" t="str">
        <f t="array" ref="L7">IFERROR(INDEX(Справочники!B:B,SMALL(IF(ISNUMBER(MATCH(Справочники!$C$2:$C$500,IF(INDEX(+Справочники!$J:$O,MATCH($C$1,Справочники!$I:$I,),)="Да",СПР_Перевахтовка[[#Headers],[В1]:[М/В2]]),)),ROW($2:$500)),ROW(P4)))&amp;"","")</f>
        <v>Баронецкий Роман Васильевич</v>
      </c>
      <c r="M7" s="157" t="str">
        <f t="array" ref="M7">IFERROR(INDEX(Справочники!C:C,SMALL(IF(ISNUMBER(MATCH(Справочники!$C$2:$C$500,IF(INDEX(+Справочники!$J:$O,MATCH($C$1,Справочники!$I:$I,),)="Да",СПР_Перевахтовка[[#Headers],[В1]:[М/В2]]),)),ROW($2:$500)),ROW(Q4)))&amp;"","")</f>
        <v>В1(14/14)</v>
      </c>
      <c r="N7" s="157" t="str">
        <f t="array" ref="N7">IFERROR(INDEX(Справочники!D:D,SMALL(IF(ISNUMBER(MATCH(Справочники!$C$2:$C$500,IF(INDEX(+Справочники!$J:$O,MATCH($C$1,Справочники!$I:$I,),)="Да",СПР_Перевахтовка[[#Headers],[В1]:[М/В2]]),)),ROW($2:$500)),ROW(R4)))&amp;"","")</f>
        <v>16568160</v>
      </c>
      <c r="O7" s="157"/>
    </row>
    <row r="8" spans="1:20" x14ac:dyDescent="0.25">
      <c r="A8" s="153">
        <f>ROW()-ROW(ИТОГ_Отъезд[[#Headers],[Итого_Отъезд]])</f>
        <v>5</v>
      </c>
      <c r="B8" s="154" t="s">
        <v>234</v>
      </c>
      <c r="C8" s="155">
        <f>COUNTIF(МАТР_ОтъездIПриезд[ОТЪЕЗД с вахты], $B8)</f>
        <v>0</v>
      </c>
      <c r="E8" s="147">
        <f>ROW()-ROW(ФОРМА_Подсчет[[#Headers],[Вахта]])</f>
        <v>5</v>
      </c>
      <c r="F8" s="147" t="s">
        <v>258</v>
      </c>
      <c r="G8" s="92">
        <f>IF(INDEX(СПР_Перевахтовка[[В1]:[М/В2]],MATCH($C$1,СПР_Перевахтовка[Дата перевахтовки],0),MATCH($F8,СПР_Перевахтовка[[#Headers],[В1]:[М/В2]],0))="Да",COUNTIF(СПР_ФИО[Вахта],$F8),"Нет перевахтовки")</f>
        <v>9</v>
      </c>
      <c r="H8" s="92">
        <f>IF(INDEX(СПР_Перевахтовка[[В1]:[М/В2]],MATCH($C$1,СПР_Перевахтовка[Дата перевахтовки],0),MATCH($F8,СПР_Перевахтовка[[#Headers],[В1]:[М/В2]],0))="Да",COUNTIF(МАТР_ОтъездIПриезд[Вахта],$F8),"Нет перевахтовки")</f>
        <v>0</v>
      </c>
      <c r="I8" s="92">
        <f>IFERROR(ФОРМА_Подсчет[[#This Row],[Необходимо заполнить]]-ФОРМА_Подсчет[[#This Row],[Заполнили форму]],"Нет перевахтовки")</f>
        <v>9</v>
      </c>
      <c r="K8" s="156">
        <f>IF(ФОРМА_ОтъездIПриезд[[#This Row],[Не заполнили форму]]="","",ROW()-ROW(ФОРМА_ОтъездIПриезд[[#Headers],[Не заполнили форму]]))</f>
        <v>5</v>
      </c>
      <c r="L8" s="153" t="str">
        <f t="array" ref="L8">IFERROR(INDEX(Справочники!B:B,SMALL(IF(ISNUMBER(MATCH(Справочники!$C$2:$C$500,IF(INDEX(+Справочники!$J:$O,MATCH($C$1,Справочники!$I:$I,),)="Да",СПР_Перевахтовка[[#Headers],[В1]:[М/В2]]),)),ROW($2:$500)),ROW(P5)))&amp;"","")</f>
        <v>Бисенқұлов Әнуар Серікұлы</v>
      </c>
      <c r="M8" s="157" t="str">
        <f t="array" ref="M8">IFERROR(INDEX(Справочники!C:C,SMALL(IF(ISNUMBER(MATCH(Справочники!$C$2:$C$500,IF(INDEX(+Справочники!$J:$O,MATCH($C$1,Справочники!$I:$I,),)="Да",СПР_Перевахтовка[[#Headers],[В1]:[М/В2]]),)),ROW($2:$500)),ROW(Q5)))&amp;"","")</f>
        <v>В2(14/14)</v>
      </c>
      <c r="N8" s="157" t="str">
        <f t="array" ref="N8">IFERROR(INDEX(Справочники!D:D,SMALL(IF(ISNUMBER(MATCH(Справочники!$C$2:$C$500,IF(INDEX(+Справочники!$J:$O,MATCH($C$1,Справочники!$I:$I,),)="Да",СПР_Перевахтовка[[#Headers],[В1]:[М/В2]]),)),ROW($2:$500)),ROW(R5)))&amp;"","")</f>
        <v>14513181</v>
      </c>
      <c r="O8" s="157"/>
    </row>
    <row r="9" spans="1:20" x14ac:dyDescent="0.25">
      <c r="A9" s="153">
        <f>ROW()-ROW(ИТОГ_Отъезд[[#Headers],[Итого_Отъезд]])</f>
        <v>6</v>
      </c>
      <c r="B9" s="154" t="s">
        <v>156</v>
      </c>
      <c r="C9" s="155">
        <f>COUNTIF(МАТР_ОтъездIПриезд[ОТЪЕЗД с вахты], $B9)</f>
        <v>0</v>
      </c>
      <c r="E9" s="147">
        <f>ROW()-ROW(ФОРМА_Подсчет[[#Headers],[Вахта]])</f>
        <v>6</v>
      </c>
      <c r="F9" s="147" t="s">
        <v>315</v>
      </c>
      <c r="G9" s="92">
        <f>IF(INDEX(СПР_Перевахтовка[[В1]:[М/В2]],MATCH($C$1,СПР_Перевахтовка[Дата перевахтовки],0),MATCH($F9,СПР_Перевахтовка[[#Headers],[В1]:[М/В2]],0))="Да",COUNTIF(СПР_ФИО[Вахта],$F9),"Нет перевахтовки")</f>
        <v>9</v>
      </c>
      <c r="H9" s="92">
        <f>IF(INDEX(СПР_Перевахтовка[[В1]:[М/В2]],MATCH($C$1,СПР_Перевахтовка[Дата перевахтовки],0),MATCH($F9,СПР_Перевахтовка[[#Headers],[В1]:[М/В2]],0))="Да",COUNTIF(МАТР_ОтъездIПриезд[Вахта],$F9),"Нет перевахтовки")</f>
        <v>0</v>
      </c>
      <c r="I9" s="92">
        <f>IFERROR(ФОРМА_Подсчет[[#This Row],[Необходимо заполнить]]-ФОРМА_Подсчет[[#This Row],[Заполнили форму]],"Нет перевахтовки")</f>
        <v>9</v>
      </c>
      <c r="K9" s="156">
        <f>IF(ФОРМА_ОтъездIПриезд[[#This Row],[Не заполнили форму]]="","",ROW()-ROW(ФОРМА_ОтъездIПриезд[[#Headers],[Не заполнили форму]]))</f>
        <v>6</v>
      </c>
      <c r="L9" s="153" t="str">
        <f t="array" ref="L9">IFERROR(INDEX(Справочники!B:B,SMALL(IF(ISNUMBER(MATCH(Справочники!$C$2:$C$500,IF(INDEX(+Справочники!$J:$O,MATCH($C$1,Справочники!$I:$I,),)="Да",СПР_Перевахтовка[[#Headers],[В1]:[М/В2]]),)),ROW($2:$500)),ROW(P6)))&amp;"","")</f>
        <v>Бисенов Акталап Турланович</v>
      </c>
      <c r="M9" s="157" t="str">
        <f t="array" ref="M9">IFERROR(INDEX(Справочники!C:C,SMALL(IF(ISNUMBER(MATCH(Справочники!$C$2:$C$500,IF(INDEX(+Справочники!$J:$O,MATCH($C$1,Справочники!$I:$I,),)="Да",СПР_Перевахтовка[[#Headers],[В1]:[М/В2]]),)),ROW($2:$500)),ROW(Q6)))&amp;"","")</f>
        <v>М/В1</v>
      </c>
      <c r="N9" s="157" t="str">
        <f t="array" ref="N9">IFERROR(INDEX(Справочники!D:D,SMALL(IF(ISNUMBER(MATCH(Справочники!$C$2:$C$500,IF(INDEX(+Справочники!$J:$O,MATCH($C$1,Справочники!$I:$I,),)="Да",СПР_Перевахтовка[[#Headers],[В1]:[М/В2]]),)),ROW($2:$500)),ROW(R6)))&amp;"","")</f>
        <v>15566744</v>
      </c>
      <c r="O9" s="157"/>
    </row>
    <row r="10" spans="1:20" x14ac:dyDescent="0.25">
      <c r="A10" s="153">
        <f>ROW()-ROW(ИТОГ_Отъезд[[#Headers],[Итого_Отъезд]])</f>
        <v>7</v>
      </c>
      <c r="B10" s="154" t="s">
        <v>219</v>
      </c>
      <c r="C10" s="155">
        <f>COUNTIF(МАТР_ОтъездIПриезд[ОТЪЕЗД с вахты], $B10)</f>
        <v>1</v>
      </c>
      <c r="E10" s="147"/>
      <c r="F10" s="147"/>
      <c r="G10" s="148">
        <f>SUBTOTAL(109,ФОРМА_Подсчет[Необходимо заполнить])</f>
        <v>43</v>
      </c>
      <c r="H10" s="148">
        <f>SUBTOTAL(109,ФОРМА_Подсчет[Заполнили форму])</f>
        <v>1</v>
      </c>
      <c r="I10" s="148">
        <f>SUBTOTAL(109,ФОРМА_Подсчет[Не заполнили форму])</f>
        <v>42</v>
      </c>
      <c r="K10" s="156">
        <f>IF(ФОРМА_ОтъездIПриезд[[#This Row],[Не заполнили форму]]="","",ROW()-ROW(ФОРМА_ОтъездIПриезд[[#Headers],[Не заполнили форму]]))</f>
        <v>7</v>
      </c>
      <c r="L10" s="153" t="str">
        <f t="array" ref="L10">IFERROR(INDEX(Справочники!B:B,SMALL(IF(ISNUMBER(MATCH(Справочники!$C$2:$C$500,IF(INDEX(+Справочники!$J:$O,MATCH($C$1,Справочники!$I:$I,),)="Да",СПР_Перевахтовка[[#Headers],[В1]:[М/В2]]),)),ROW($2:$500)),ROW(P7)))&amp;"","")</f>
        <v xml:space="preserve">Бозаев Еркебулан Кузаирович </v>
      </c>
      <c r="M10" s="157" t="str">
        <f t="array" ref="M10">IFERROR(INDEX(Справочники!C:C,SMALL(IF(ISNUMBER(MATCH(Справочники!$C$2:$C$500,IF(INDEX(+Справочники!$J:$O,MATCH($C$1,Справочники!$I:$I,),)="Да",СПР_Перевахтовка[[#Headers],[В1]:[М/В2]]),)),ROW($2:$500)),ROW(Q7)))&amp;"","")</f>
        <v>В2(14/14)</v>
      </c>
      <c r="N10" s="157" t="str">
        <f t="array" ref="N10">IFERROR(INDEX(Справочники!D:D,SMALL(IF(ISNUMBER(MATCH(Справочники!$C$2:$C$500,IF(INDEX(+Справочники!$J:$O,MATCH($C$1,Справочники!$I:$I,),)="Да",СПР_Перевахтовка[[#Headers],[В1]:[М/В2]]),)),ROW($2:$500)),ROW(R7)))&amp;"","")</f>
        <v>16521919</v>
      </c>
      <c r="O10" s="157"/>
    </row>
    <row r="11" spans="1:20" x14ac:dyDescent="0.25">
      <c r="A11" s="153">
        <f>ROW()-ROW(ИТОГ_Отъезд[[#Headers],[Итого_Отъезд]])</f>
        <v>8</v>
      </c>
      <c r="B11" s="154" t="s">
        <v>221</v>
      </c>
      <c r="C11" s="155">
        <f>COUNTIF(МАТР_ОтъездIПриезд[ОТЪЕЗД с вахты], $B11)</f>
        <v>0</v>
      </c>
      <c r="K11" s="156">
        <f>IF(ФОРМА_ОтъездIПриезд[[#This Row],[Не заполнили форму]]="","",ROW()-ROW(ФОРМА_ОтъездIПриезд[[#Headers],[Не заполнили форму]]))</f>
        <v>8</v>
      </c>
      <c r="L11" s="153" t="str">
        <f t="array" ref="L11">IFERROR(INDEX(Справочники!B:B,SMALL(IF(ISNUMBER(MATCH(Справочники!$C$2:$C$500,IF(INDEX(+Справочники!$J:$O,MATCH($C$1,Справочники!$I:$I,),)="Да",СПР_Перевахтовка[[#Headers],[В1]:[М/В2]]),)),ROW($2:$500)),ROW(P8)))&amp;"","")</f>
        <v>Болат Әлихан Болатұлы</v>
      </c>
      <c r="M11" s="157" t="str">
        <f t="array" ref="M11">IFERROR(INDEX(Справочники!C:C,SMALL(IF(ISNUMBER(MATCH(Справочники!$C$2:$C$500,IF(INDEX(+Справочники!$J:$O,MATCH($C$1,Справочники!$I:$I,),)="Да",СПР_Перевахтовка[[#Headers],[В1]:[М/В2]]),)),ROW($2:$500)),ROW(Q8)))&amp;"","")</f>
        <v>В1(14/14)</v>
      </c>
      <c r="N11" s="157" t="str">
        <f t="array" ref="N11">IFERROR(INDEX(Справочники!D:D,SMALL(IF(ISNUMBER(MATCH(Справочники!$C$2:$C$500,IF(INDEX(+Справочники!$J:$O,MATCH($C$1,Справочники!$I:$I,),)="Да",СПР_Перевахтовка[[#Headers],[В1]:[М/В2]]),)),ROW($2:$500)),ROW(R8)))&amp;"","")</f>
        <v>16620642</v>
      </c>
      <c r="O11" s="157"/>
    </row>
    <row r="12" spans="1:20" x14ac:dyDescent="0.25">
      <c r="A12" s="153">
        <f>ROW()-ROW(ИТОГ_Отъезд[[#Headers],[Итого_Отъезд]])</f>
        <v>9</v>
      </c>
      <c r="B12" s="154"/>
      <c r="C12" s="155">
        <f>COUNTIF(МАТР_ОтъездIПриезд[ОТЪЕЗД с вахты], $B12)</f>
        <v>0</v>
      </c>
      <c r="F12" s="158"/>
      <c r="G12" s="159"/>
      <c r="H12" s="159"/>
      <c r="I12" s="159"/>
      <c r="K12" s="156">
        <f>IF(ФОРМА_ОтъездIПриезд[[#This Row],[Не заполнили форму]]="","",ROW()-ROW(ФОРМА_ОтъездIПриезд[[#Headers],[Не заполнили форму]]))</f>
        <v>9</v>
      </c>
      <c r="L12" s="153" t="str">
        <f t="array" ref="L12">IFERROR(INDEX(Справочники!B:B,SMALL(IF(ISNUMBER(MATCH(Справочники!$C$2:$C$500,IF(INDEX(+Справочники!$J:$O,MATCH($C$1,Справочники!$I:$I,),)="Да",СПР_Перевахтовка[[#Headers],[В1]:[М/В2]]),)),ROW($2:$500)),ROW(P9)))&amp;"","")</f>
        <v>Гаврилов Евгений Владимирович</v>
      </c>
      <c r="M12" s="157" t="str">
        <f t="array" ref="M12">IFERROR(INDEX(Справочники!C:C,SMALL(IF(ISNUMBER(MATCH(Справочники!$C$2:$C$500,IF(INDEX(+Справочники!$J:$O,MATCH($C$1,Справочники!$I:$I,),)="Да",СПР_Перевахтовка[[#Headers],[В1]:[М/В2]]),)),ROW($2:$500)),ROW(Q9)))&amp;"","")</f>
        <v>М/В1</v>
      </c>
      <c r="N12" s="157" t="str">
        <f t="array" ref="N12">IFERROR(INDEX(Справочники!D:D,SMALL(IF(ISNUMBER(MATCH(Справочники!$C$2:$C$500,IF(INDEX(+Справочники!$J:$O,MATCH($C$1,Справочники!$I:$I,),)="Да",СПР_Перевахтовка[[#Headers],[В1]:[М/В2]]),)),ROW($2:$500)),ROW(R9)))&amp;"","")</f>
        <v>13341656</v>
      </c>
      <c r="O12" s="157"/>
    </row>
    <row r="13" spans="1:20" x14ac:dyDescent="0.25">
      <c r="A13" s="160"/>
      <c r="B13" s="154"/>
      <c r="C13" s="155">
        <f>SUBTOTAL(109,ИТОГ_Отъезд[Кол-во])</f>
        <v>5</v>
      </c>
      <c r="F13" s="161"/>
      <c r="G13" s="162"/>
      <c r="H13" s="154"/>
      <c r="I13" s="154"/>
      <c r="K13" s="156">
        <f>IF(ФОРМА_ОтъездIПриезд[[#This Row],[Не заполнили форму]]="","",ROW()-ROW(ФОРМА_ОтъездIПриезд[[#Headers],[Не заполнили форму]]))</f>
        <v>10</v>
      </c>
      <c r="L13" s="153" t="str">
        <f t="array" ref="L13">IFERROR(INDEX(Справочники!B:B,SMALL(IF(ISNUMBER(MATCH(Справочники!$C$2:$C$500,IF(INDEX(+Справочники!$J:$O,MATCH($C$1,Справочники!$I:$I,),)="Да",СПР_Перевахтовка[[#Headers],[В1]:[М/В2]]),)),ROW($2:$500)),ROW(P10)))&amp;"","")</f>
        <v xml:space="preserve">Дауылбаев Канагат Еркинович  </v>
      </c>
      <c r="M13" s="157" t="str">
        <f t="array" ref="M13">IFERROR(INDEX(Справочники!C:C,SMALL(IF(ISNUMBER(MATCH(Справочники!$C$2:$C$500,IF(INDEX(+Справочники!$J:$O,MATCH($C$1,Справочники!$I:$I,),)="Да",СПР_Перевахтовка[[#Headers],[В1]:[М/В2]]),)),ROW($2:$500)),ROW(Q10)))&amp;"","")</f>
        <v>В2(14/14)</v>
      </c>
      <c r="N13" s="157" t="str">
        <f t="array" ref="N13">IFERROR(INDEX(Справочники!D:D,SMALL(IF(ISNUMBER(MATCH(Справочники!$C$2:$C$500,IF(INDEX(+Справочники!$J:$O,MATCH($C$1,Справочники!$I:$I,),)="Да",СПР_Перевахтовка[[#Headers],[В1]:[М/В2]]),)),ROW($2:$500)),ROW(R10)))&amp;"","")</f>
        <v>13444751</v>
      </c>
      <c r="O13" s="157"/>
    </row>
    <row r="14" spans="1:20" x14ac:dyDescent="0.25">
      <c r="A14" s="160"/>
      <c r="B14" s="154"/>
      <c r="C14" s="155"/>
      <c r="K14" s="156">
        <f>IF(ФОРМА_ОтъездIПриезд[[#This Row],[Не заполнили форму]]="","",ROW()-ROW(ФОРМА_ОтъездIПриезд[[#Headers],[Не заполнили форму]]))</f>
        <v>11</v>
      </c>
      <c r="L14" s="153" t="str">
        <f t="array" ref="L14">IFERROR(INDEX(Справочники!B:B,SMALL(IF(ISNUMBER(MATCH(Справочники!$C$2:$C$500,IF(INDEX(+Справочники!$J:$O,MATCH($C$1,Справочники!$I:$I,),)="Да",СПР_Перевахтовка[[#Headers],[В1]:[М/В2]]),)),ROW($2:$500)),ROW(P11)))&amp;"","")</f>
        <v xml:space="preserve">Дошеке Ерлан Қадірғалиұлы </v>
      </c>
      <c r="M14" s="157" t="str">
        <f t="array" ref="M14">IFERROR(INDEX(Справочники!C:C,SMALL(IF(ISNUMBER(MATCH(Справочники!$C$2:$C$500,IF(INDEX(+Справочники!$J:$O,MATCH($C$1,Справочники!$I:$I,),)="Да",СПР_Перевахтовка[[#Headers],[В1]:[М/В2]]),)),ROW($2:$500)),ROW(Q11)))&amp;"","")</f>
        <v>В2(14/14)</v>
      </c>
      <c r="N14" s="157" t="str">
        <f t="array" ref="N14">IFERROR(INDEX(Справочники!D:D,SMALL(IF(ISNUMBER(MATCH(Справочники!$C$2:$C$500,IF(INDEX(+Справочники!$J:$O,MATCH($C$1,Справочники!$I:$I,),)="Да",СПР_Перевахтовка[[#Headers],[В1]:[М/В2]]),)),ROW($2:$500)),ROW(R11)))&amp;"","")</f>
        <v>16196992</v>
      </c>
      <c r="O14" s="157"/>
    </row>
    <row r="15" spans="1:20" x14ac:dyDescent="0.25">
      <c r="A15" s="163" t="s">
        <v>228</v>
      </c>
      <c r="B15" s="164" t="s">
        <v>227</v>
      </c>
      <c r="C15" s="163" t="s">
        <v>225</v>
      </c>
      <c r="K15" s="156">
        <f>IF(ФОРМА_ОтъездIПриезд[[#This Row],[Не заполнили форму]]="","",ROW()-ROW(ФОРМА_ОтъездIПриезд[[#Headers],[Не заполнили форму]]))</f>
        <v>12</v>
      </c>
      <c r="L15" s="153" t="str">
        <f t="array" ref="L15">IFERROR(INDEX(Справочники!B:B,SMALL(IF(ISNUMBER(MATCH(Справочники!$C$2:$C$500,IF(INDEX(+Справочники!$J:$O,MATCH($C$1,Справочники!$I:$I,),)="Да",СПР_Перевахтовка[[#Headers],[В1]:[М/В2]]),)),ROW($2:$500)),ROW(P12)))&amp;"","")</f>
        <v>Еренов Сунгат Маратович</v>
      </c>
      <c r="M15" s="157" t="str">
        <f t="array" ref="M15">IFERROR(INDEX(Справочники!C:C,SMALL(IF(ISNUMBER(MATCH(Справочники!$C$2:$C$500,IF(INDEX(+Справочники!$J:$O,MATCH($C$1,Справочники!$I:$I,),)="Да",СПР_Перевахтовка[[#Headers],[В1]:[М/В2]]),)),ROW($2:$500)),ROW(Q12)))&amp;"","")</f>
        <v>В1(14/14)</v>
      </c>
      <c r="N15" s="157" t="str">
        <f t="array" ref="N15">IFERROR(INDEX(Справочники!D:D,SMALL(IF(ISNUMBER(MATCH(Справочники!$C$2:$C$500,IF(INDEX(+Справочники!$J:$O,MATCH($C$1,Справочники!$I:$I,),)="Да",СПР_Перевахтовка[[#Headers],[В1]:[М/В2]]),)),ROW($2:$500)),ROW(R12)))&amp;"","")</f>
        <v>14353579</v>
      </c>
      <c r="O15" s="157"/>
    </row>
    <row r="16" spans="1:20" x14ac:dyDescent="0.25">
      <c r="A16" s="153">
        <f>ROW()-ROW(ИТОГ_Приезд[[#Headers],[Итого_Приезд]])</f>
        <v>1</v>
      </c>
      <c r="B16" s="154" t="s">
        <v>157</v>
      </c>
      <c r="C16" s="155">
        <f>COUNTIF(МАТР_ОтъездIПриезд[ПРИЕЗД на вахту], $B16)</f>
        <v>0</v>
      </c>
      <c r="K16" s="156">
        <f>IF(ФОРМА_ОтъездIПриезд[[#This Row],[Не заполнили форму]]="","",ROW()-ROW(ФОРМА_ОтъездIПриезд[[#Headers],[Не заполнили форму]]))</f>
        <v>13</v>
      </c>
      <c r="L16" s="153" t="str">
        <f t="array" ref="L16">IFERROR(INDEX(Справочники!B:B,SMALL(IF(ISNUMBER(MATCH(Справочники!$C$2:$C$500,IF(INDEX(+Справочники!$J:$O,MATCH($C$1,Справочники!$I:$I,),)="Да",СПР_Перевахтовка[[#Headers],[В1]:[М/В2]]),)),ROW($2:$500)),ROW(P13)))&amp;"","")</f>
        <v>Жакин Жаслан Нурланович</v>
      </c>
      <c r="M16" s="157" t="str">
        <f t="array" ref="M16">IFERROR(INDEX(Справочники!C:C,SMALL(IF(ISNUMBER(MATCH(Справочники!$C$2:$C$500,IF(INDEX(+Справочники!$J:$O,MATCH($C$1,Справочники!$I:$I,),)="Да",СПР_Перевахтовка[[#Headers],[В1]:[М/В2]]),)),ROW($2:$500)),ROW(Q13)))&amp;"","")</f>
        <v>М/В1</v>
      </c>
      <c r="N16" s="157" t="str">
        <f t="array" ref="N16">IFERROR(INDEX(Справочники!D:D,SMALL(IF(ISNUMBER(MATCH(Справочники!$C$2:$C$500,IF(INDEX(+Справочники!$J:$O,MATCH($C$1,Справочники!$I:$I,),)="Да",СПР_Перевахтовка[[#Headers],[В1]:[М/В2]]),)),ROW($2:$500)),ROW(R13)))&amp;"","")</f>
        <v>13320863</v>
      </c>
      <c r="O16" s="157"/>
    </row>
    <row r="17" spans="1:15" x14ac:dyDescent="0.25">
      <c r="A17" s="153">
        <f>ROW()-ROW(ИТОГ_Приезд[[#Headers],[Итого_Приезд]])</f>
        <v>2</v>
      </c>
      <c r="B17" s="154" t="s">
        <v>9</v>
      </c>
      <c r="C17" s="155">
        <f>COUNTIF(МАТР_ОтъездIПриезд[ПРИЕЗД на вахту], $B17)</f>
        <v>0</v>
      </c>
      <c r="K17" s="156">
        <f>IF(ФОРМА_ОтъездIПриезд[[#This Row],[Не заполнили форму]]="","",ROW()-ROW(ФОРМА_ОтъездIПриезд[[#Headers],[Не заполнили форму]]))</f>
        <v>14</v>
      </c>
      <c r="L17" s="153" t="str">
        <f t="array" ref="L17">IFERROR(INDEX(Справочники!B:B,SMALL(IF(ISNUMBER(MATCH(Справочники!$C$2:$C$500,IF(INDEX(+Справочники!$J:$O,MATCH($C$1,Справочники!$I:$I,),)="Да",СПР_Перевахтовка[[#Headers],[В1]:[М/В2]]),)),ROW($2:$500)),ROW(P14)))&amp;"","")</f>
        <v>Жолдасов Руслан Берикович</v>
      </c>
      <c r="M17" s="157" t="str">
        <f t="array" ref="M17">IFERROR(INDEX(Справочники!C:C,SMALL(IF(ISNUMBER(MATCH(Справочники!$C$2:$C$500,IF(INDEX(+Справочники!$J:$O,MATCH($C$1,Справочники!$I:$I,),)="Да",СПР_Перевахтовка[[#Headers],[В1]:[М/В2]]),)),ROW($2:$500)),ROW(Q14)))&amp;"","")</f>
        <v>В2(14/14)</v>
      </c>
      <c r="N17" s="157" t="str">
        <f t="array" ref="N17">IFERROR(INDEX(Справочники!D:D,SMALL(IF(ISNUMBER(MATCH(Справочники!$C$2:$C$500,IF(INDEX(+Справочники!$J:$O,MATCH($C$1,Справочники!$I:$I,),)="Да",СПР_Перевахтовка[[#Headers],[В1]:[М/В2]]),)),ROW($2:$500)),ROW(R14)))&amp;"","")</f>
        <v>16238734</v>
      </c>
      <c r="O17" s="157"/>
    </row>
    <row r="18" spans="1:15" x14ac:dyDescent="0.25">
      <c r="A18" s="153">
        <f>ROW()-ROW(ИТОГ_Приезд[[#Headers],[Итого_Приезд]])</f>
        <v>3</v>
      </c>
      <c r="B18" s="154" t="s">
        <v>160</v>
      </c>
      <c r="C18" s="155">
        <f>COUNTIF(МАТР_ОтъездIПриезд[ПРИЕЗД на вахту], $B18)</f>
        <v>1</v>
      </c>
      <c r="K18" s="156">
        <f>IF(ФОРМА_ОтъездIПриезд[[#This Row],[Не заполнили форму]]="","",ROW()-ROW(ФОРМА_ОтъездIПриезд[[#Headers],[Не заполнили форму]]))</f>
        <v>15</v>
      </c>
      <c r="L18" s="153" t="str">
        <f t="array" ref="L18">IFERROR(INDEX(Справочники!B:B,SMALL(IF(ISNUMBER(MATCH(Справочники!$C$2:$C$500,IF(INDEX(+Справочники!$J:$O,MATCH($C$1,Справочники!$I:$I,),)="Да",СПР_Перевахтовка[[#Headers],[В1]:[М/В2]]),)),ROW($2:$500)),ROW(P15)))&amp;"","")</f>
        <v>Зинин Евгений Сергеевич</v>
      </c>
      <c r="M18" s="157" t="str">
        <f t="array" ref="M18">IFERROR(INDEX(Справочники!C:C,SMALL(IF(ISNUMBER(MATCH(Справочники!$C$2:$C$500,IF(INDEX(+Справочники!$J:$O,MATCH($C$1,Справочники!$I:$I,),)="Да",СПР_Перевахтовка[[#Headers],[В1]:[М/В2]]),)),ROW($2:$500)),ROW(Q15)))&amp;"","")</f>
        <v>М/В2</v>
      </c>
      <c r="N18" s="157" t="str">
        <f t="array" ref="N18">IFERROR(INDEX(Справочники!D:D,SMALL(IF(ISNUMBER(MATCH(Справочники!$C$2:$C$500,IF(INDEX(+Справочники!$J:$O,MATCH($C$1,Справочники!$I:$I,),)="Да",СПР_Перевахтовка[[#Headers],[В1]:[М/В2]]),)),ROW($2:$500)),ROW(R15)))&amp;"","")</f>
        <v>15221990</v>
      </c>
      <c r="O18" s="157"/>
    </row>
    <row r="19" spans="1:15" x14ac:dyDescent="0.25">
      <c r="A19" s="153">
        <f>ROW()-ROW(ИТОГ_Приезд[[#Headers],[Итого_Приезд]])</f>
        <v>4</v>
      </c>
      <c r="B19" s="154" t="s">
        <v>159</v>
      </c>
      <c r="C19" s="155">
        <f>COUNTIF(МАТР_ОтъездIПриезд[ПРИЕЗД на вахту], $B19)</f>
        <v>0</v>
      </c>
      <c r="K19" s="156">
        <f>IF(ФОРМА_ОтъездIПриезд[[#This Row],[Не заполнили форму]]="","",ROW()-ROW(ФОРМА_ОтъездIПриезд[[#Headers],[Не заполнили форму]]))</f>
        <v>16</v>
      </c>
      <c r="L19" s="153" t="str">
        <f t="array" ref="L19">IFERROR(INDEX(Справочники!B:B,SMALL(IF(ISNUMBER(MATCH(Справочники!$C$2:$C$500,IF(INDEX(+Справочники!$J:$O,MATCH($C$1,Справочники!$I:$I,),)="Да",СПР_Перевахтовка[[#Headers],[В1]:[М/В2]]),)),ROW($2:$500)),ROW(P16)))&amp;"","")</f>
        <v>Кадиров Данияр Оспанович</v>
      </c>
      <c r="M19" s="157" t="str">
        <f t="array" ref="M19">IFERROR(INDEX(Справочники!C:C,SMALL(IF(ISNUMBER(MATCH(Справочники!$C$2:$C$500,IF(INDEX(+Справочники!$J:$O,MATCH($C$1,Справочники!$I:$I,),)="Да",СПР_Перевахтовка[[#Headers],[В1]:[М/В2]]),)),ROW($2:$500)),ROW(Q16)))&amp;"","")</f>
        <v>В1(14/14)</v>
      </c>
      <c r="N19" s="157" t="str">
        <f t="array" ref="N19">IFERROR(INDEX(Справочники!D:D,SMALL(IF(ISNUMBER(MATCH(Справочники!$C$2:$C$500,IF(INDEX(+Справочники!$J:$O,MATCH($C$1,Справочники!$I:$I,),)="Да",СПР_Перевахтовка[[#Headers],[В1]:[М/В2]]),)),ROW($2:$500)),ROW(R16)))&amp;"","")</f>
        <v>16569031</v>
      </c>
      <c r="O19" s="157"/>
    </row>
    <row r="20" spans="1:15" x14ac:dyDescent="0.25">
      <c r="A20" s="153">
        <f>ROW()-ROW(ИТОГ_Приезд[[#Headers],[Итого_Приезд]])</f>
        <v>5</v>
      </c>
      <c r="B20" s="154" t="s">
        <v>233</v>
      </c>
      <c r="C20" s="155">
        <f>COUNTIF(МАТР_ОтъездIПриезд[ПРИЕЗД на вахту], $B20)</f>
        <v>0</v>
      </c>
      <c r="K20" s="156">
        <f>IF(ФОРМА_ОтъездIПриезд[[#This Row],[Не заполнили форму]]="","",ROW()-ROW(ФОРМА_ОтъездIПриезд[[#Headers],[Не заполнили форму]]))</f>
        <v>17</v>
      </c>
      <c r="L20" s="153" t="str">
        <f t="array" ref="L20">IFERROR(INDEX(Справочники!B:B,SMALL(IF(ISNUMBER(MATCH(Справочники!$C$2:$C$500,IF(INDEX(+Справочники!$J:$O,MATCH($C$1,Справочники!$I:$I,),)="Да",СПР_Перевахтовка[[#Headers],[В1]:[М/В2]]),)),ROW($2:$500)),ROW(P17)))&amp;"","")</f>
        <v>Камзаев Асхат Утегенович</v>
      </c>
      <c r="M20" s="157" t="str">
        <f t="array" ref="M20">IFERROR(INDEX(Справочники!C:C,SMALL(IF(ISNUMBER(MATCH(Справочники!$C$2:$C$500,IF(INDEX(+Справочники!$J:$O,MATCH($C$1,Справочники!$I:$I,),)="Да",СПР_Перевахтовка[[#Headers],[В1]:[М/В2]]),)),ROW($2:$500)),ROW(Q17)))&amp;"","")</f>
        <v>М/В1</v>
      </c>
      <c r="N20" s="157" t="str">
        <f t="array" ref="N20">IFERROR(INDEX(Справочники!D:D,SMALL(IF(ISNUMBER(MATCH(Справочники!$C$2:$C$500,IF(INDEX(+Справочники!$J:$O,MATCH($C$1,Справочники!$I:$I,),)="Да",СПР_Перевахтовка[[#Headers],[В1]:[М/В2]]),)),ROW($2:$500)),ROW(R17)))&amp;"","")</f>
        <v>14208355</v>
      </c>
      <c r="O20" s="157"/>
    </row>
    <row r="21" spans="1:15" x14ac:dyDescent="0.25">
      <c r="A21" s="153">
        <f>ROW()-ROW(ИТОГ_Приезд[[#Headers],[Итого_Приезд]])</f>
        <v>6</v>
      </c>
      <c r="B21" s="154" t="s">
        <v>156</v>
      </c>
      <c r="C21" s="155">
        <f>COUNTIF(МАТР_ОтъездIПриезд[ПРИЕЗД на вахту], $B21)</f>
        <v>0</v>
      </c>
      <c r="D21" s="165"/>
      <c r="K21" s="156">
        <f>IF(ФОРМА_ОтъездIПриезд[[#This Row],[Не заполнили форму]]="","",ROW()-ROW(ФОРМА_ОтъездIПриезд[[#Headers],[Не заполнили форму]]))</f>
        <v>18</v>
      </c>
      <c r="L21" s="153" t="str">
        <f t="array" ref="L21">IFERROR(INDEX(Справочники!B:B,SMALL(IF(ISNUMBER(MATCH(Справочники!$C$2:$C$500,IF(INDEX(+Справочники!$J:$O,MATCH($C$1,Справочники!$I:$I,),)="Да",СПР_Перевахтовка[[#Headers],[В1]:[М/В2]]),)),ROW($2:$500)),ROW(P18)))&amp;"","")</f>
        <v>Кенжин Талгат Тлеккабылович</v>
      </c>
      <c r="M21" s="157" t="str">
        <f t="array" ref="M21">IFERROR(INDEX(Справочники!C:C,SMALL(IF(ISNUMBER(MATCH(Справочники!$C$2:$C$500,IF(INDEX(+Справочники!$J:$O,MATCH($C$1,Справочники!$I:$I,),)="Да",СПР_Перевахтовка[[#Headers],[В1]:[М/В2]]),)),ROW($2:$500)),ROW(Q18)))&amp;"","")</f>
        <v>М/В2</v>
      </c>
      <c r="N21" s="157" t="str">
        <f t="array" ref="N21">IFERROR(INDEX(Справочники!D:D,SMALL(IF(ISNUMBER(MATCH(Справочники!$C$2:$C$500,IF(INDEX(+Справочники!$J:$O,MATCH($C$1,Справочники!$I:$I,),)="Да",СПР_Перевахтовка[[#Headers],[В1]:[М/В2]]),)),ROW($2:$500)),ROW(R18)))&amp;"","")</f>
        <v>16033157</v>
      </c>
      <c r="O21" s="157"/>
    </row>
    <row r="22" spans="1:15" x14ac:dyDescent="0.25">
      <c r="A22" s="153">
        <f>ROW()-ROW(ИТОГ_Приезд[[#Headers],[Итого_Приезд]])</f>
        <v>7</v>
      </c>
      <c r="B22" s="154" t="s">
        <v>220</v>
      </c>
      <c r="C22" s="155">
        <f>COUNTIF(МАТР_ОтъездIПриезд[ПРИЕЗД на вахту], $B22)</f>
        <v>1</v>
      </c>
      <c r="D22" s="165"/>
      <c r="K22" s="156">
        <f>IF(ФОРМА_ОтъездIПриезд[[#This Row],[Не заполнили форму]]="","",ROW()-ROW(ФОРМА_ОтъездIПриезд[[#Headers],[Не заполнили форму]]))</f>
        <v>19</v>
      </c>
      <c r="L22" s="153" t="str">
        <f t="array" ref="L22">IFERROR(INDEX(Справочники!B:B,SMALL(IF(ISNUMBER(MATCH(Справочники!$C$2:$C$500,IF(INDEX(+Справочники!$J:$O,MATCH($C$1,Справочники!$I:$I,),)="Да",СПР_Перевахтовка[[#Headers],[В1]:[М/В2]]),)),ROW($2:$500)),ROW(P19)))&amp;"","")</f>
        <v>Кеслер Альберт Викторович</v>
      </c>
      <c r="M22" s="157" t="str">
        <f t="array" ref="M22">IFERROR(INDEX(Справочники!C:C,SMALL(IF(ISNUMBER(MATCH(Справочники!$C$2:$C$500,IF(INDEX(+Справочники!$J:$O,MATCH($C$1,Справочники!$I:$I,),)="Да",СПР_Перевахтовка[[#Headers],[В1]:[М/В2]]),)),ROW($2:$500)),ROW(Q19)))&amp;"","")</f>
        <v>М/В1</v>
      </c>
      <c r="N22" s="157" t="str">
        <f t="array" ref="N22">IFERROR(INDEX(Справочники!D:D,SMALL(IF(ISNUMBER(MATCH(Справочники!$C$2:$C$500,IF(INDEX(+Справочники!$J:$O,MATCH($C$1,Справочники!$I:$I,),)="Да",СПР_Перевахтовка[[#Headers],[В1]:[М/В2]]),)),ROW($2:$500)),ROW(R19)))&amp;"","")</f>
        <v>15366216</v>
      </c>
      <c r="O22" s="157"/>
    </row>
    <row r="23" spans="1:15" x14ac:dyDescent="0.25">
      <c r="A23" s="153">
        <f>ROW()-ROW(ИТОГ_Приезд[[#Headers],[Итого_Приезд]])</f>
        <v>8</v>
      </c>
      <c r="B23" s="154" t="s">
        <v>221</v>
      </c>
      <c r="C23" s="155">
        <f>COUNTIF(МАТР_ОтъездIПриезд[ПРИЕЗД на вахту], $B23)</f>
        <v>0</v>
      </c>
      <c r="K23" s="156">
        <f>IF(ФОРМА_ОтъездIПриезд[[#This Row],[Не заполнили форму]]="","",ROW()-ROW(ФОРМА_ОтъездIПриезд[[#Headers],[Не заполнили форму]]))</f>
        <v>20</v>
      </c>
      <c r="L23" s="153" t="str">
        <f t="array" ref="L23">IFERROR(INDEX(Справочники!B:B,SMALL(IF(ISNUMBER(MATCH(Справочники!$C$2:$C$500,IF(INDEX(+Справочники!$J:$O,MATCH($C$1,Справочники!$I:$I,),)="Да",СПР_Перевахтовка[[#Headers],[В1]:[М/В2]]),)),ROW($2:$500)),ROW(P20)))&amp;"","")</f>
        <v>Кәкімғалиев Жасталап Қасымұлы</v>
      </c>
      <c r="M23" s="157" t="str">
        <f t="array" ref="M23">IFERROR(INDEX(Справочники!C:C,SMALL(IF(ISNUMBER(MATCH(Справочники!$C$2:$C$500,IF(INDEX(+Справочники!$J:$O,MATCH($C$1,Справочники!$I:$I,),)="Да",СПР_Перевахтовка[[#Headers],[В1]:[М/В2]]),)),ROW($2:$500)),ROW(Q20)))&amp;"","")</f>
        <v>В1(14/14)</v>
      </c>
      <c r="N23" s="157" t="str">
        <f t="array" ref="N23">IFERROR(INDEX(Справочники!D:D,SMALL(IF(ISNUMBER(MATCH(Справочники!$C$2:$C$500,IF(INDEX(+Справочники!$J:$O,MATCH($C$1,Справочники!$I:$I,),)="Да",СПР_Перевахтовка[[#Headers],[В1]:[М/В2]]),)),ROW($2:$500)),ROW(R20)))&amp;"","")</f>
        <v>15482049</v>
      </c>
      <c r="O23" s="157"/>
    </row>
    <row r="24" spans="1:15" x14ac:dyDescent="0.25">
      <c r="A24" s="153">
        <f>ROW()-ROW(ИТОГ_Приезд[[#Headers],[Итого_Приезд]])</f>
        <v>9</v>
      </c>
      <c r="B24" s="154"/>
      <c r="C24" s="155">
        <f>COUNTIF(МАТР_ОтъездIПриезд[ПРИЕЗД на вахту], $B24)</f>
        <v>0</v>
      </c>
      <c r="K24" s="156">
        <f>IF(ФОРМА_ОтъездIПриезд[[#This Row],[Не заполнили форму]]="","",ROW()-ROW(ФОРМА_ОтъездIПриезд[[#Headers],[Не заполнили форму]]))</f>
        <v>21</v>
      </c>
      <c r="L24" s="153" t="str">
        <f t="array" ref="L24">IFERROR(INDEX(Справочники!B:B,SMALL(IF(ISNUMBER(MATCH(Справочники!$C$2:$C$500,IF(INDEX(+Справочники!$J:$O,MATCH($C$1,Справочники!$I:$I,),)="Да",СПР_Перевахтовка[[#Headers],[В1]:[М/В2]]),)),ROW($2:$500)),ROW(P21)))&amp;"","")</f>
        <v>Климов Никита Юрьевич</v>
      </c>
      <c r="M24" s="157" t="str">
        <f t="array" ref="M24">IFERROR(INDEX(Справочники!C:C,SMALL(IF(ISNUMBER(MATCH(Справочники!$C$2:$C$500,IF(INDEX(+Справочники!$J:$O,MATCH($C$1,Справочники!$I:$I,),)="Да",СПР_Перевахтовка[[#Headers],[В1]:[М/В2]]),)),ROW($2:$500)),ROW(Q21)))&amp;"","")</f>
        <v>М/В2</v>
      </c>
      <c r="N24" s="157" t="str">
        <f t="array" ref="N24">IFERROR(INDEX(Справочники!D:D,SMALL(IF(ISNUMBER(MATCH(Справочники!$C$2:$C$500,IF(INDEX(+Справочники!$J:$O,MATCH($C$1,Справочники!$I:$I,),)="Да",СПР_Перевахтовка[[#Headers],[В1]:[М/В2]]),)),ROW($2:$500)),ROW(R21)))&amp;"","")</f>
        <v>16351420</v>
      </c>
      <c r="O24" s="157"/>
    </row>
    <row r="25" spans="1:15" x14ac:dyDescent="0.25">
      <c r="A25" s="160"/>
      <c r="B25" s="154"/>
      <c r="C25" s="155">
        <f>SUBTOTAL(109,ИТОГ_Приезд[Кол-во])</f>
        <v>2</v>
      </c>
      <c r="K25" s="156">
        <f>IF(ФОРМА_ОтъездIПриезд[[#This Row],[Не заполнили форму]]="","",ROW()-ROW(ФОРМА_ОтъездIПриезд[[#Headers],[Не заполнили форму]]))</f>
        <v>22</v>
      </c>
      <c r="L25" s="153" t="str">
        <f t="array" ref="L25">IFERROR(INDEX(Справочники!B:B,SMALL(IF(ISNUMBER(MATCH(Справочники!$C$2:$C$500,IF(INDEX(+Справочники!$J:$O,MATCH($C$1,Справочники!$I:$I,),)="Да",СПР_Перевахтовка[[#Headers],[В1]:[М/В2]]),)),ROW($2:$500)),ROW(P22)))&amp;"","")</f>
        <v>Куатов Салауат Нурадинович</v>
      </c>
      <c r="M25" s="157" t="str">
        <f t="array" ref="M25">IFERROR(INDEX(Справочники!C:C,SMALL(IF(ISNUMBER(MATCH(Справочники!$C$2:$C$500,IF(INDEX(+Справочники!$J:$O,MATCH($C$1,Справочники!$I:$I,),)="Да",СПР_Перевахтовка[[#Headers],[В1]:[М/В2]]),)),ROW($2:$500)),ROW(Q22)))&amp;"","")</f>
        <v>В2(14/14)</v>
      </c>
      <c r="N25" s="157" t="str">
        <f t="array" ref="N25">IFERROR(INDEX(Справочники!D:D,SMALL(IF(ISNUMBER(MATCH(Справочники!$C$2:$C$500,IF(INDEX(+Справочники!$J:$O,MATCH($C$1,Справочники!$I:$I,),)="Да",СПР_Перевахтовка[[#Headers],[В1]:[М/В2]]),)),ROW($2:$500)),ROW(R22)))&amp;"","")</f>
        <v>13484139</v>
      </c>
      <c r="O25" s="157"/>
    </row>
    <row r="26" spans="1:15" x14ac:dyDescent="0.25">
      <c r="B26" s="146"/>
      <c r="K26" s="156">
        <f>IF(ФОРМА_ОтъездIПриезд[[#This Row],[Не заполнили форму]]="","",ROW()-ROW(ФОРМА_ОтъездIПриезд[[#Headers],[Не заполнили форму]]))</f>
        <v>23</v>
      </c>
      <c r="L26" s="153" t="str">
        <f t="array" ref="L26">IFERROR(INDEX(Справочники!B:B,SMALL(IF(ISNUMBER(MATCH(Справочники!$C$2:$C$500,IF(INDEX(+Справочники!$J:$O,MATCH($C$1,Справочники!$I:$I,),)="Да",СПР_Перевахтовка[[#Headers],[В1]:[М/В2]]),)),ROW($2:$500)),ROW(P23)))&amp;"","")</f>
        <v>Кулахметов Максат Нурланович</v>
      </c>
      <c r="M26" s="157" t="str">
        <f t="array" ref="M26">IFERROR(INDEX(Справочники!C:C,SMALL(IF(ISNUMBER(MATCH(Справочники!$C$2:$C$500,IF(INDEX(+Справочники!$J:$O,MATCH($C$1,Справочники!$I:$I,),)="Да",СПР_Перевахтовка[[#Headers],[В1]:[М/В2]]),)),ROW($2:$500)),ROW(Q23)))&amp;"","")</f>
        <v>В2(14/14)</v>
      </c>
      <c r="N26" s="157" t="str">
        <f t="array" ref="N26">IFERROR(INDEX(Справочники!D:D,SMALL(IF(ISNUMBER(MATCH(Справочники!$C$2:$C$500,IF(INDEX(+Справочники!$J:$O,MATCH($C$1,Справочники!$I:$I,),)="Да",СПР_Перевахтовка[[#Headers],[В1]:[М/В2]]),)),ROW($2:$500)),ROW(R23)))&amp;"","")</f>
        <v>13488332</v>
      </c>
      <c r="O26" s="157"/>
    </row>
    <row r="27" spans="1:15" x14ac:dyDescent="0.25">
      <c r="B27" s="146"/>
      <c r="K27" s="156">
        <f>IF(ФОРМА_ОтъездIПриезд[[#This Row],[Не заполнили форму]]="","",ROW()-ROW(ФОРМА_ОтъездIПриезд[[#Headers],[Не заполнили форму]]))</f>
        <v>24</v>
      </c>
      <c r="L27" s="153" t="str">
        <f t="array" ref="L27">IFERROR(INDEX(Справочники!B:B,SMALL(IF(ISNUMBER(MATCH(Справочники!$C$2:$C$500,IF(INDEX(+Справочники!$J:$O,MATCH($C$1,Справочники!$I:$I,),)="Да",СПР_Перевахтовка[[#Headers],[В1]:[М/В2]]),)),ROW($2:$500)),ROW(P24)))&amp;"","")</f>
        <v>Лиопа Иван Евгеньевич</v>
      </c>
      <c r="M27" s="157" t="str">
        <f t="array" ref="M27">IFERROR(INDEX(Справочники!C:C,SMALL(IF(ISNUMBER(MATCH(Справочники!$C$2:$C$500,IF(INDEX(+Справочники!$J:$O,MATCH($C$1,Справочники!$I:$I,),)="Да",СПР_Перевахтовка[[#Headers],[В1]:[М/В2]]),)),ROW($2:$500)),ROW(Q24)))&amp;"","")</f>
        <v>М/В1</v>
      </c>
      <c r="N27" s="157" t="str">
        <f t="array" ref="N27">IFERROR(INDEX(Справочники!D:D,SMALL(IF(ISNUMBER(MATCH(Справочники!$C$2:$C$500,IF(INDEX(+Справочники!$J:$O,MATCH($C$1,Справочники!$I:$I,),)="Да",СПР_Перевахтовка[[#Headers],[В1]:[М/В2]]),)),ROW($2:$500)),ROW(R24)))&amp;"","")</f>
        <v>15499035</v>
      </c>
      <c r="O27" s="157"/>
    </row>
    <row r="28" spans="1:15" x14ac:dyDescent="0.25">
      <c r="B28" s="146"/>
      <c r="K28" s="156">
        <f>IF(ФОРМА_ОтъездIПриезд[[#This Row],[Не заполнили форму]]="","",ROW()-ROW(ФОРМА_ОтъездIПриезд[[#Headers],[Не заполнили форму]]))</f>
        <v>25</v>
      </c>
      <c r="L28" s="153" t="str">
        <f t="array" ref="L28">IFERROR(INDEX(Справочники!B:B,SMALL(IF(ISNUMBER(MATCH(Справочники!$C$2:$C$500,IF(INDEX(+Справочники!$J:$O,MATCH($C$1,Справочники!$I:$I,),)="Да",СПР_Перевахтовка[[#Headers],[В1]:[М/В2]]),)),ROW($2:$500)),ROW(P25)))&amp;"","")</f>
        <v>Метакса Иван Николаевич</v>
      </c>
      <c r="M28" s="157" t="str">
        <f t="array" ref="M28">IFERROR(INDEX(Справочники!C:C,SMALL(IF(ISNUMBER(MATCH(Справочники!$C$2:$C$500,IF(INDEX(+Справочники!$J:$O,MATCH($C$1,Справочники!$I:$I,),)="Да",СПР_Перевахтовка[[#Headers],[В1]:[М/В2]]),)),ROW($2:$500)),ROW(Q25)))&amp;"","")</f>
        <v>В1(14/14)</v>
      </c>
      <c r="N28" s="157" t="str">
        <f t="array" ref="N28">IFERROR(INDEX(Справочники!D:D,SMALL(IF(ISNUMBER(MATCH(Справочники!$C$2:$C$500,IF(INDEX(+Справочники!$J:$O,MATCH($C$1,Справочники!$I:$I,),)="Да",СПР_Перевахтовка[[#Headers],[В1]:[М/В2]]),)),ROW($2:$500)),ROW(R25)))&amp;"","")</f>
        <v>12976924</v>
      </c>
      <c r="O28" s="157"/>
    </row>
    <row r="29" spans="1:15" x14ac:dyDescent="0.25">
      <c r="B29" s="146"/>
      <c r="K29" s="156">
        <f>IF(ФОРМА_ОтъездIПриезд[[#This Row],[Не заполнили форму]]="","",ROW()-ROW(ФОРМА_ОтъездIПриезд[[#Headers],[Не заполнили форму]]))</f>
        <v>26</v>
      </c>
      <c r="L29" s="153" t="str">
        <f t="array" ref="L29">IFERROR(INDEX(Справочники!B:B,SMALL(IF(ISNUMBER(MATCH(Справочники!$C$2:$C$500,IF(INDEX(+Справочники!$J:$O,MATCH($C$1,Справочники!$I:$I,),)="Да",СПР_Перевахтовка[[#Headers],[В1]:[М/В2]]),)),ROW($2:$500)),ROW(P26)))&amp;"","")</f>
        <v>Нурланулы Марат</v>
      </c>
      <c r="M29" s="157" t="str">
        <f t="array" ref="M29">IFERROR(INDEX(Справочники!C:C,SMALL(IF(ISNUMBER(MATCH(Справочники!$C$2:$C$500,IF(INDEX(+Справочники!$J:$O,MATCH($C$1,Справочники!$I:$I,),)="Да",СПР_Перевахтовка[[#Headers],[В1]:[М/В2]]),)),ROW($2:$500)),ROW(Q26)))&amp;"","")</f>
        <v>В2(14/14)</v>
      </c>
      <c r="N29" s="157" t="str">
        <f t="array" ref="N29">IFERROR(INDEX(Справочники!D:D,SMALL(IF(ISNUMBER(MATCH(Справочники!$C$2:$C$500,IF(INDEX(+Справочники!$J:$O,MATCH($C$1,Справочники!$I:$I,),)="Да",СПР_Перевахтовка[[#Headers],[В1]:[М/В2]]),)),ROW($2:$500)),ROW(R26)))&amp;"","")</f>
        <v>14935886</v>
      </c>
      <c r="O29" s="157"/>
    </row>
    <row r="30" spans="1:15" x14ac:dyDescent="0.25">
      <c r="B30" s="146"/>
      <c r="K30" s="156">
        <f>IF(ФОРМА_ОтъездIПриезд[[#This Row],[Не заполнили форму]]="","",ROW()-ROW(ФОРМА_ОтъездIПриезд[[#Headers],[Не заполнили форму]]))</f>
        <v>27</v>
      </c>
      <c r="L30" s="153" t="str">
        <f t="array" ref="L30">IFERROR(INDEX(Справочники!B:B,SMALL(IF(ISNUMBER(MATCH(Справочники!$C$2:$C$500,IF(INDEX(+Справочники!$J:$O,MATCH($C$1,Справочники!$I:$I,),)="Да",СПР_Перевахтовка[[#Headers],[В1]:[М/В2]]),)),ROW($2:$500)),ROW(P27)))&amp;"","")</f>
        <v>Өміров Нұрбол Аманжанұлы</v>
      </c>
      <c r="M30" s="157" t="str">
        <f t="array" ref="M30">IFERROR(INDEX(Справочники!C:C,SMALL(IF(ISNUMBER(MATCH(Справочники!$C$2:$C$500,IF(INDEX(+Справочники!$J:$O,MATCH($C$1,Справочники!$I:$I,),)="Да",СПР_Перевахтовка[[#Headers],[В1]:[М/В2]]),)),ROW($2:$500)),ROW(Q27)))&amp;"","")</f>
        <v>В1(14/14)</v>
      </c>
      <c r="N30" s="157" t="str">
        <f t="array" ref="N30">IFERROR(INDEX(Справочники!D:D,SMALL(IF(ISNUMBER(MATCH(Справочники!$C$2:$C$500,IF(INDEX(+Справочники!$J:$O,MATCH($C$1,Справочники!$I:$I,),)="Да",СПР_Перевахтовка[[#Headers],[В1]:[М/В2]]),)),ROW($2:$500)),ROW(R27)))&amp;"","")</f>
        <v>15440691</v>
      </c>
      <c r="O30" s="157"/>
    </row>
    <row r="31" spans="1:15" x14ac:dyDescent="0.25">
      <c r="B31" s="146"/>
      <c r="K31" s="156">
        <f>IF(ФОРМА_ОтъездIПриезд[[#This Row],[Не заполнили форму]]="","",ROW()-ROW(ФОРМА_ОтъездIПриезд[[#Headers],[Не заполнили форму]]))</f>
        <v>28</v>
      </c>
      <c r="L31" s="153" t="str">
        <f t="array" ref="L31">IFERROR(INDEX(Справочники!B:B,SMALL(IF(ISNUMBER(MATCH(Справочники!$C$2:$C$500,IF(INDEX(+Справочники!$J:$O,MATCH($C$1,Справочники!$I:$I,),)="Да",СПР_Перевахтовка[[#Headers],[В1]:[М/В2]]),)),ROW($2:$500)),ROW(P28)))&amp;"","")</f>
        <v>Павлюк Вадим Владимирович</v>
      </c>
      <c r="M31" s="157" t="str">
        <f t="array" ref="M31">IFERROR(INDEX(Справочники!C:C,SMALL(IF(ISNUMBER(MATCH(Справочники!$C$2:$C$500,IF(INDEX(+Справочники!$J:$O,MATCH($C$1,Справочники!$I:$I,),)="Да",СПР_Перевахтовка[[#Headers],[В1]:[М/В2]]),)),ROW($2:$500)),ROW(Q28)))&amp;"","")</f>
        <v>М/В2</v>
      </c>
      <c r="N31" s="157" t="str">
        <f t="array" ref="N31">IFERROR(INDEX(Справочники!D:D,SMALL(IF(ISNUMBER(MATCH(Справочники!$C$2:$C$500,IF(INDEX(+Справочники!$J:$O,MATCH($C$1,Справочники!$I:$I,),)="Да",СПР_Перевахтовка[[#Headers],[В1]:[М/В2]]),)),ROW($2:$500)),ROW(R28)))&amp;"","")</f>
        <v>11665059</v>
      </c>
      <c r="O31" s="157"/>
    </row>
    <row r="32" spans="1:15" x14ac:dyDescent="0.25">
      <c r="B32" s="146"/>
      <c r="K32" s="156">
        <f>IF(ФОРМА_ОтъездIПриезд[[#This Row],[Не заполнили форму]]="","",ROW()-ROW(ФОРМА_ОтъездIПриезд[[#Headers],[Не заполнили форму]]))</f>
        <v>29</v>
      </c>
      <c r="L32" s="153" t="str">
        <f t="array" ref="L32">IFERROR(INDEX(Справочники!B:B,SMALL(IF(ISNUMBER(MATCH(Справочники!$C$2:$C$500,IF(INDEX(+Справочники!$J:$O,MATCH($C$1,Справочники!$I:$I,),)="Да",СПР_Перевахтовка[[#Headers],[В1]:[М/В2]]),)),ROW($2:$500)),ROW(P29)))&amp;"","")</f>
        <v>Пичкуров Сергей Анатольевич</v>
      </c>
      <c r="M32" s="157" t="str">
        <f t="array" ref="M32">IFERROR(INDEX(Справочники!C:C,SMALL(IF(ISNUMBER(MATCH(Справочники!$C$2:$C$500,IF(INDEX(+Справочники!$J:$O,MATCH($C$1,Справочники!$I:$I,),)="Да",СПР_Перевахтовка[[#Headers],[В1]:[М/В2]]),)),ROW($2:$500)),ROW(Q29)))&amp;"","")</f>
        <v>В1(14/14)</v>
      </c>
      <c r="N32" s="157" t="str">
        <f t="array" ref="N32">IFERROR(INDEX(Справочники!D:D,SMALL(IF(ISNUMBER(MATCH(Справочники!$C$2:$C$500,IF(INDEX(+Справочники!$J:$O,MATCH($C$1,Справочники!$I:$I,),)="Да",СПР_Перевахтовка[[#Headers],[В1]:[М/В2]]),)),ROW($2:$500)),ROW(R29)))&amp;"","")</f>
        <v>11908583</v>
      </c>
      <c r="O32" s="157"/>
    </row>
    <row r="33" spans="2:15" x14ac:dyDescent="0.25">
      <c r="B33" s="146"/>
      <c r="K33" s="156">
        <f>IF(ФОРМА_ОтъездIПриезд[[#This Row],[Не заполнили форму]]="","",ROW()-ROW(ФОРМА_ОтъездIПриезд[[#Headers],[Не заполнили форму]]))</f>
        <v>30</v>
      </c>
      <c r="L33" s="153" t="str">
        <f t="array" ref="L33">IFERROR(INDEX(Справочники!B:B,SMALL(IF(ISNUMBER(MATCH(Справочники!$C$2:$C$500,IF(INDEX(+Справочники!$J:$O,MATCH($C$1,Справочники!$I:$I,),)="Да",СПР_Перевахтовка[[#Headers],[В1]:[М/В2]]),)),ROW($2:$500)),ROW(P30)))&amp;"","")</f>
        <v>Потемкин Иван Валерьевич</v>
      </c>
      <c r="M33" s="157" t="str">
        <f t="array" ref="M33">IFERROR(INDEX(Справочники!C:C,SMALL(IF(ISNUMBER(MATCH(Справочники!$C$2:$C$500,IF(INDEX(+Справочники!$J:$O,MATCH($C$1,Справочники!$I:$I,),)="Да",СПР_Перевахтовка[[#Headers],[В1]:[М/В2]]),)),ROW($2:$500)),ROW(Q30)))&amp;"","")</f>
        <v>М/В2</v>
      </c>
      <c r="N33" s="157" t="str">
        <f t="array" ref="N33">IFERROR(INDEX(Справочники!D:D,SMALL(IF(ISNUMBER(MATCH(Справочники!$C$2:$C$500,IF(INDEX(+Справочники!$J:$O,MATCH($C$1,Справочники!$I:$I,),)="Да",СПР_Перевахтовка[[#Headers],[В1]:[М/В2]]),)),ROW($2:$500)),ROW(R30)))&amp;"","")</f>
        <v>15261481</v>
      </c>
      <c r="O33" s="157"/>
    </row>
    <row r="34" spans="2:15" x14ac:dyDescent="0.25">
      <c r="B34" s="146"/>
      <c r="K34" s="156">
        <f>IF(ФОРМА_ОтъездIПриезд[[#This Row],[Не заполнили форму]]="","",ROW()-ROW(ФОРМА_ОтъездIПриезд[[#Headers],[Не заполнили форму]]))</f>
        <v>31</v>
      </c>
      <c r="L34" s="153" t="str">
        <f t="array" ref="L34">IFERROR(INDEX(Справочники!B:B,SMALL(IF(ISNUMBER(MATCH(Справочники!$C$2:$C$500,IF(INDEX(+Справочники!$J:$O,MATCH($C$1,Справочники!$I:$I,),)="Да",СПР_Перевахтовка[[#Headers],[В1]:[М/В2]]),)),ROW($2:$500)),ROW(P31)))&amp;"","")</f>
        <v>Прокопец Сергей Николаевич</v>
      </c>
      <c r="M34" s="157" t="str">
        <f t="array" ref="M34">IFERROR(INDEX(Справочники!C:C,SMALL(IF(ISNUMBER(MATCH(Справочники!$C$2:$C$500,IF(INDEX(+Справочники!$J:$O,MATCH($C$1,Справочники!$I:$I,),)="Да",СПР_Перевахтовка[[#Headers],[В1]:[М/В2]]),)),ROW($2:$500)),ROW(Q31)))&amp;"","")</f>
        <v>М/В1</v>
      </c>
      <c r="N34" s="157" t="str">
        <f t="array" ref="N34">IFERROR(INDEX(Справочники!D:D,SMALL(IF(ISNUMBER(MATCH(Справочники!$C$2:$C$500,IF(INDEX(+Справочники!$J:$O,MATCH($C$1,Справочники!$I:$I,),)="Да",СПР_Перевахтовка[[#Headers],[В1]:[М/В2]]),)),ROW($2:$500)),ROW(R31)))&amp;"","")</f>
        <v>13369931</v>
      </c>
      <c r="O34" s="157"/>
    </row>
    <row r="35" spans="2:15" x14ac:dyDescent="0.25">
      <c r="B35" s="146"/>
      <c r="K35" s="156">
        <f>IF(ФОРМА_ОтъездIПриезд[[#This Row],[Не заполнили форму]]="","",ROW()-ROW(ФОРМА_ОтъездIПриезд[[#Headers],[Не заполнили форму]]))</f>
        <v>32</v>
      </c>
      <c r="L35" s="153" t="str">
        <f t="array" ref="L35">IFERROR(INDEX(Справочники!B:B,SMALL(IF(ISNUMBER(MATCH(Справочники!$C$2:$C$500,IF(INDEX(+Справочники!$J:$O,MATCH($C$1,Справочники!$I:$I,),)="Да",СПР_Перевахтовка[[#Headers],[В1]:[М/В2]]),)),ROW($2:$500)),ROW(P32)))&amp;"","")</f>
        <v>Рябов Михаил Андреевич</v>
      </c>
      <c r="M35" s="157" t="str">
        <f t="array" ref="M35">IFERROR(INDEX(Справочники!C:C,SMALL(IF(ISNUMBER(MATCH(Справочники!$C$2:$C$500,IF(INDEX(+Справочники!$J:$O,MATCH($C$1,Справочники!$I:$I,),)="Да",СПР_Перевахтовка[[#Headers],[В1]:[М/В2]]),)),ROW($2:$500)),ROW(Q32)))&amp;"","")</f>
        <v>М/В1</v>
      </c>
      <c r="N35" s="157" t="str">
        <f t="array" ref="N35">IFERROR(INDEX(Справочники!D:D,SMALL(IF(ISNUMBER(MATCH(Справочники!$C$2:$C$500,IF(INDEX(+Справочники!$J:$O,MATCH($C$1,Справочники!$I:$I,),)="Да",СПР_Перевахтовка[[#Headers],[В1]:[М/В2]]),)),ROW($2:$500)),ROW(R32)))&amp;"","")</f>
        <v>15562815</v>
      </c>
      <c r="O35" s="157"/>
    </row>
    <row r="36" spans="2:15" x14ac:dyDescent="0.25">
      <c r="K36" s="156">
        <f>IF(ФОРМА_ОтъездIПриезд[[#This Row],[Не заполнили форму]]="","",ROW()-ROW(ФОРМА_ОтъездIПриезд[[#Headers],[Не заполнили форму]]))</f>
        <v>33</v>
      </c>
      <c r="L36" s="153" t="str">
        <f t="array" ref="L36">IFERROR(INDEX(Справочники!B:B,SMALL(IF(ISNUMBER(MATCH(Справочники!$C$2:$C$500,IF(INDEX(+Справочники!$J:$O,MATCH($C$1,Справочники!$I:$I,),)="Да",СПР_Перевахтовка[[#Headers],[В1]:[М/В2]]),)),ROW($2:$500)),ROW(P33)))&amp;"","")</f>
        <v>Сагиндыков Багдат Муратович</v>
      </c>
      <c r="M36" s="157" t="str">
        <f t="array" ref="M36">IFERROR(INDEX(Справочники!C:C,SMALL(IF(ISNUMBER(MATCH(Справочники!$C$2:$C$500,IF(INDEX(+Справочники!$J:$O,MATCH($C$1,Справочники!$I:$I,),)="Да",СПР_Перевахтовка[[#Headers],[В1]:[М/В2]]),)),ROW($2:$500)),ROW(Q33)))&amp;"","")</f>
        <v>В1(14/14)</v>
      </c>
      <c r="N36" s="157" t="str">
        <f t="array" ref="N36">IFERROR(INDEX(Справочники!D:D,SMALL(IF(ISNUMBER(MATCH(Справочники!$C$2:$C$500,IF(INDEX(+Справочники!$J:$O,MATCH($C$1,Справочники!$I:$I,),)="Да",СПР_Перевахтовка[[#Headers],[В1]:[М/В2]]),)),ROW($2:$500)),ROW(R33)))&amp;"","")</f>
        <v>16568291</v>
      </c>
      <c r="O36" s="157"/>
    </row>
    <row r="37" spans="2:15" x14ac:dyDescent="0.25">
      <c r="K37" s="156">
        <f>IF(ФОРМА_ОтъездIПриезд[[#This Row],[Не заполнили форму]]="","",ROW()-ROW(ФОРМА_ОтъездIПриезд[[#Headers],[Не заполнили форму]]))</f>
        <v>34</v>
      </c>
      <c r="L37" s="153" t="str">
        <f t="array" ref="L37">IFERROR(INDEX(Справочники!B:B,SMALL(IF(ISNUMBER(MATCH(Справочники!$C$2:$C$500,IF(INDEX(+Справочники!$J:$O,MATCH($C$1,Справочники!$I:$I,),)="Да",СПР_Перевахтовка[[#Headers],[В1]:[М/В2]]),)),ROW($2:$500)),ROW(P34)))&amp;"","")</f>
        <v>Сералиев Талгат Маликович</v>
      </c>
      <c r="M37" s="157" t="str">
        <f t="array" ref="M37">IFERROR(INDEX(Справочники!C:C,SMALL(IF(ISNUMBER(MATCH(Справочники!$C$2:$C$500,IF(INDEX(+Справочники!$J:$O,MATCH($C$1,Справочники!$I:$I,),)="Да",СПР_Перевахтовка[[#Headers],[В1]:[М/В2]]),)),ROW($2:$500)),ROW(Q34)))&amp;"","")</f>
        <v>М/В2</v>
      </c>
      <c r="N37" s="157" t="str">
        <f t="array" ref="N37">IFERROR(INDEX(Справочники!D:D,SMALL(IF(ISNUMBER(MATCH(Справочники!$C$2:$C$500,IF(INDEX(+Справочники!$J:$O,MATCH($C$1,Справочники!$I:$I,),)="Да",СПР_Перевахтовка[[#Headers],[В1]:[М/В2]]),)),ROW($2:$500)),ROW(R34)))&amp;"","")</f>
        <v>12027489</v>
      </c>
      <c r="O37" s="157"/>
    </row>
    <row r="38" spans="2:15" x14ac:dyDescent="0.25">
      <c r="K38" s="156">
        <f>IF(ФОРМА_ОтъездIПриезд[[#This Row],[Не заполнили форму]]="","",ROW()-ROW(ФОРМА_ОтъездIПриезд[[#Headers],[Не заполнили форму]]))</f>
        <v>35</v>
      </c>
      <c r="L38" s="153" t="str">
        <f t="array" ref="L38">IFERROR(INDEX(Справочники!B:B,SMALL(IF(ISNUMBER(MATCH(Справочники!$C$2:$C$500,IF(INDEX(+Справочники!$J:$O,MATCH($C$1,Справочники!$I:$I,),)="Да",СПР_Перевахтовка[[#Headers],[В1]:[М/В2]]),)),ROW($2:$500)),ROW(P35)))&amp;"","")</f>
        <v>Сисенғалиев Райымбек Бағдатұлы</v>
      </c>
      <c r="M38" s="157" t="str">
        <f t="array" ref="M38">IFERROR(INDEX(Справочники!C:C,SMALL(IF(ISNUMBER(MATCH(Справочники!$C$2:$C$500,IF(INDEX(+Справочники!$J:$O,MATCH($C$1,Справочники!$I:$I,),)="Да",СПР_Перевахтовка[[#Headers],[В1]:[М/В2]]),)),ROW($2:$500)),ROW(Q35)))&amp;"","")</f>
        <v>В2(14/14)</v>
      </c>
      <c r="N38" s="157" t="str">
        <f t="array" ref="N38">IFERROR(INDEX(Справочники!D:D,SMALL(IF(ISNUMBER(MATCH(Справочники!$C$2:$C$500,IF(INDEX(+Справочники!$J:$O,MATCH($C$1,Справочники!$I:$I,),)="Да",СПР_Перевахтовка[[#Headers],[В1]:[М/В2]]),)),ROW($2:$500)),ROW(R35)))&amp;"","")</f>
        <v>14606644</v>
      </c>
      <c r="O38" s="157"/>
    </row>
    <row r="39" spans="2:15" x14ac:dyDescent="0.25">
      <c r="K39" s="156">
        <f>IF(ФОРМА_ОтъездIПриезд[[#This Row],[Не заполнили форму]]="","",ROW()-ROW(ФОРМА_ОтъездIПриезд[[#Headers],[Не заполнили форму]]))</f>
        <v>36</v>
      </c>
      <c r="L39" s="153" t="str">
        <f t="array" ref="L39">IFERROR(INDEX(Справочники!B:B,SMALL(IF(ISNUMBER(MATCH(Справочники!$C$2:$C$500,IF(INDEX(+Справочники!$J:$O,MATCH($C$1,Справочники!$I:$I,),)="Да",СПР_Перевахтовка[[#Headers],[В1]:[М/В2]]),)),ROW($2:$500)),ROW(P36)))&amp;"","")</f>
        <v>Теликанов Павел Николаевич</v>
      </c>
      <c r="M39" s="157" t="str">
        <f t="array" ref="M39">IFERROR(INDEX(Справочники!C:C,SMALL(IF(ISNUMBER(MATCH(Справочники!$C$2:$C$500,IF(INDEX(+Справочники!$J:$O,MATCH($C$1,Справочники!$I:$I,),)="Да",СПР_Перевахтовка[[#Headers],[В1]:[М/В2]]),)),ROW($2:$500)),ROW(Q36)))&amp;"","")</f>
        <v>М/В2</v>
      </c>
      <c r="N39" s="157" t="str">
        <f t="array" ref="N39">IFERROR(INDEX(Справочники!D:D,SMALL(IF(ISNUMBER(MATCH(Справочники!$C$2:$C$500,IF(INDEX(+Справочники!$J:$O,MATCH($C$1,Справочники!$I:$I,),)="Да",СПР_Перевахтовка[[#Headers],[В1]:[М/В2]]),)),ROW($2:$500)),ROW(R36)))&amp;"","")</f>
        <v>12950994</v>
      </c>
      <c r="O39" s="157"/>
    </row>
    <row r="40" spans="2:15" x14ac:dyDescent="0.25">
      <c r="K40" s="156">
        <f>IF(ФОРМА_ОтъездIПриезд[[#This Row],[Не заполнили форму]]="","",ROW()-ROW(ФОРМА_ОтъездIПриезд[[#Headers],[Не заполнили форму]]))</f>
        <v>37</v>
      </c>
      <c r="L40" s="153" t="str">
        <f t="array" ref="L40">IFERROR(INDEX(Справочники!B:B,SMALL(IF(ISNUMBER(MATCH(Справочники!$C$2:$C$500,IF(INDEX(+Справочники!$J:$O,MATCH($C$1,Справочники!$I:$I,),)="Да",СПР_Перевахтовка[[#Headers],[В1]:[М/В2]]),)),ROW($2:$500)),ROW(P37)))&amp;"","")</f>
        <v>Тлекбаев Руслан Викторович</v>
      </c>
      <c r="M40" s="157" t="str">
        <f t="array" ref="M40">IFERROR(INDEX(Справочники!C:C,SMALL(IF(ISNUMBER(MATCH(Справочники!$C$2:$C$500,IF(INDEX(+Справочники!$J:$O,MATCH($C$1,Справочники!$I:$I,),)="Да",СПР_Перевахтовка[[#Headers],[В1]:[М/В2]]),)),ROW($2:$500)),ROW(Q37)))&amp;"","")</f>
        <v>В2(14/14)</v>
      </c>
      <c r="N40" s="157" t="str">
        <f t="array" ref="N40">IFERROR(INDEX(Справочники!D:D,SMALL(IF(ISNUMBER(MATCH(Справочники!$C$2:$C$500,IF(INDEX(+Справочники!$J:$O,MATCH($C$1,Справочники!$I:$I,),)="Да",СПР_Перевахтовка[[#Headers],[В1]:[М/В2]]),)),ROW($2:$500)),ROW(R37)))&amp;"","")</f>
        <v>12991104</v>
      </c>
      <c r="O40" s="157"/>
    </row>
    <row r="41" spans="2:15" x14ac:dyDescent="0.25">
      <c r="K41" s="156">
        <f>IF(ФОРМА_ОтъездIПриезд[[#This Row],[Не заполнили форму]]="","",ROW()-ROW(ФОРМА_ОтъездIПриезд[[#Headers],[Не заполнили форму]]))</f>
        <v>38</v>
      </c>
      <c r="L41" s="153" t="str">
        <f t="array" ref="L41">IFERROR(INDEX(Справочники!B:B,SMALL(IF(ISNUMBER(MATCH(Справочники!$C$2:$C$500,IF(INDEX(+Справочники!$J:$O,MATCH($C$1,Справочники!$I:$I,),)="Да",СПР_Перевахтовка[[#Headers],[В1]:[М/В2]]),)),ROW($2:$500)),ROW(P38)))&amp;"","")</f>
        <v xml:space="preserve">Тоқташов Нұрсұлтан Кайырғалиұлы </v>
      </c>
      <c r="M41" s="157" t="str">
        <f t="array" ref="M41">IFERROR(INDEX(Справочники!C:C,SMALL(IF(ISNUMBER(MATCH(Справочники!$C$2:$C$500,IF(INDEX(+Справочники!$J:$O,MATCH($C$1,Справочники!$I:$I,),)="Да",СПР_Перевахтовка[[#Headers],[В1]:[М/В2]]),)),ROW($2:$500)),ROW(Q38)))&amp;"","")</f>
        <v>В2(14/14)</v>
      </c>
      <c r="N41" s="157" t="str">
        <f t="array" ref="N41">IFERROR(INDEX(Справочники!D:D,SMALL(IF(ISNUMBER(MATCH(Справочники!$C$2:$C$500,IF(INDEX(+Справочники!$J:$O,MATCH($C$1,Справочники!$I:$I,),)="Да",СПР_Перевахтовка[[#Headers],[В1]:[М/В2]]),)),ROW($2:$500)),ROW(R38)))&amp;"","")</f>
        <v>14040038</v>
      </c>
      <c r="O41" s="157"/>
    </row>
    <row r="42" spans="2:15" x14ac:dyDescent="0.25">
      <c r="K42" s="156">
        <f>IF(ФОРМА_ОтъездIПриезд[[#This Row],[Не заполнили форму]]="","",ROW()-ROW(ФОРМА_ОтъездIПриезд[[#Headers],[Не заполнили форму]]))</f>
        <v>39</v>
      </c>
      <c r="L42" s="153" t="str">
        <f t="array" ref="L42">IFERROR(INDEX(Справочники!B:B,SMALL(IF(ISNUMBER(MATCH(Справочники!$C$2:$C$500,IF(INDEX(+Справочники!$J:$O,MATCH($C$1,Справочники!$I:$I,),)="Да",СПР_Перевахтовка[[#Headers],[В1]:[М/В2]]),)),ROW($2:$500)),ROW(P39)))&amp;"","")</f>
        <v>Тулегенов Арман Кембилович</v>
      </c>
      <c r="M42" s="157" t="str">
        <f t="array" ref="M42">IFERROR(INDEX(Справочники!C:C,SMALL(IF(ISNUMBER(MATCH(Справочники!$C$2:$C$500,IF(INDEX(+Справочники!$J:$O,MATCH($C$1,Справочники!$I:$I,),)="Да",СПР_Перевахтовка[[#Headers],[В1]:[М/В2]]),)),ROW($2:$500)),ROW(Q39)))&amp;"","")</f>
        <v>В2(14/14)</v>
      </c>
      <c r="N42" s="157" t="str">
        <f t="array" ref="N42">IFERROR(INDEX(Справочники!D:D,SMALL(IF(ISNUMBER(MATCH(Справочники!$C$2:$C$500,IF(INDEX(+Справочники!$J:$O,MATCH($C$1,Справочники!$I:$I,),)="Да",СПР_Перевахтовка[[#Headers],[В1]:[М/В2]]),)),ROW($2:$500)),ROW(R39)))&amp;"","")</f>
        <v>13052521</v>
      </c>
      <c r="O42" s="157"/>
    </row>
    <row r="43" spans="2:15" x14ac:dyDescent="0.25">
      <c r="K43" s="156">
        <f>IF(ФОРМА_ОтъездIПриезд[[#This Row],[Не заполнили форму]]="","",ROW()-ROW(ФОРМА_ОтъездIПриезд[[#Headers],[Не заполнили форму]]))</f>
        <v>40</v>
      </c>
      <c r="L43" s="153" t="str">
        <f t="array" ref="L43">IFERROR(INDEX(Справочники!B:B,SMALL(IF(ISNUMBER(MATCH(Справочники!$C$2:$C$500,IF(INDEX(+Справочники!$J:$O,MATCH($C$1,Справочники!$I:$I,),)="Да",СПР_Перевахтовка[[#Headers],[В1]:[М/В2]]),)),ROW($2:$500)),ROW(P40)))&amp;"","")</f>
        <v>Турганбаев Ербол Джаумбаевич</v>
      </c>
      <c r="M43" s="157" t="str">
        <f t="array" ref="M43">IFERROR(INDEX(Справочники!C:C,SMALL(IF(ISNUMBER(MATCH(Справочники!$C$2:$C$500,IF(INDEX(+Справочники!$J:$O,MATCH($C$1,Справочники!$I:$I,),)="Да",СПР_Перевахтовка[[#Headers],[В1]:[М/В2]]),)),ROW($2:$500)),ROW(Q40)))&amp;"","")</f>
        <v>М/В2</v>
      </c>
      <c r="N43" s="157" t="str">
        <f t="array" ref="N43">IFERROR(INDEX(Справочники!D:D,SMALL(IF(ISNUMBER(MATCH(Справочники!$C$2:$C$500,IF(INDEX(+Справочники!$J:$O,MATCH($C$1,Справочники!$I:$I,),)="Да",СПР_Перевахтовка[[#Headers],[В1]:[М/В2]]),)),ROW($2:$500)),ROW(R40)))&amp;"","")</f>
        <v>15546364</v>
      </c>
      <c r="O43" s="157"/>
    </row>
    <row r="44" spans="2:15" x14ac:dyDescent="0.25">
      <c r="K44" s="156">
        <f>IF(ФОРМА_ОтъездIПриезд[[#This Row],[Не заполнили форму]]="","",ROW()-ROW(ФОРМА_ОтъездIПриезд[[#Headers],[Не заполнили форму]]))</f>
        <v>41</v>
      </c>
      <c r="L44" s="153" t="str">
        <f t="array" ref="L44">IFERROR(INDEX(Справочники!B:B,SMALL(IF(ISNUMBER(MATCH(Справочники!$C$2:$C$500,IF(INDEX(+Справочники!$J:$O,MATCH($C$1,Справочники!$I:$I,),)="Да",СПР_Перевахтовка[[#Headers],[В1]:[М/В2]]),)),ROW($2:$500)),ROW(P41)))&amp;"","")</f>
        <v>Фоменко Сергей Анатольевич</v>
      </c>
      <c r="M44" s="157" t="str">
        <f t="array" ref="M44">IFERROR(INDEX(Справочники!C:C,SMALL(IF(ISNUMBER(MATCH(Справочники!$C$2:$C$500,IF(INDEX(+Справочники!$J:$O,MATCH($C$1,Справочники!$I:$I,),)="Да",СПР_Перевахтовка[[#Headers],[В1]:[М/В2]]),)),ROW($2:$500)),ROW(Q41)))&amp;"","")</f>
        <v>М/В1</v>
      </c>
      <c r="N44" s="157" t="str">
        <f t="array" ref="N44">IFERROR(INDEX(Справочники!D:D,SMALL(IF(ISNUMBER(MATCH(Справочники!$C$2:$C$500,IF(INDEX(+Справочники!$J:$O,MATCH($C$1,Справочники!$I:$I,),)="Да",СПР_Перевахтовка[[#Headers],[В1]:[М/В2]]),)),ROW($2:$500)),ROW(R41)))&amp;"","")</f>
        <v>13581182</v>
      </c>
      <c r="O44" s="157"/>
    </row>
    <row r="45" spans="2:15" x14ac:dyDescent="0.25">
      <c r="K45" s="156">
        <f>IF(ФОРМА_ОтъездIПриезд[[#This Row],[Не заполнили форму]]="","",ROW()-ROW(ФОРМА_ОтъездIПриезд[[#Headers],[Не заполнили форму]]))</f>
        <v>42</v>
      </c>
      <c r="L45" s="153" t="str">
        <f t="array" ref="L45">IFERROR(INDEX(Справочники!B:B,SMALL(IF(ISNUMBER(MATCH(Справочники!$C$2:$C$500,IF(INDEX(+Справочники!$J:$O,MATCH($C$1,Справочники!$I:$I,),)="Да",СПР_Перевахтовка[[#Headers],[В1]:[М/В2]]),)),ROW($2:$500)),ROW(P42)))&amp;"","")</f>
        <v>Чугунов Виктор Александрович</v>
      </c>
      <c r="M45" s="157" t="str">
        <f t="array" ref="M45">IFERROR(INDEX(Справочники!C:C,SMALL(IF(ISNUMBER(MATCH(Справочники!$C$2:$C$500,IF(INDEX(+Справочники!$J:$O,MATCH($C$1,Справочники!$I:$I,),)="Да",СПР_Перевахтовка[[#Headers],[В1]:[М/В2]]),)),ROW($2:$500)),ROW(Q42)))&amp;"","")</f>
        <v>М/В2</v>
      </c>
      <c r="N45" s="157" t="str">
        <f t="array" ref="N45">IFERROR(INDEX(Справочники!D:D,SMALL(IF(ISNUMBER(MATCH(Справочники!$C$2:$C$500,IF(INDEX(+Справочники!$J:$O,MATCH($C$1,Справочники!$I:$I,),)="Да",СПР_Перевахтовка[[#Headers],[В1]:[М/В2]]),)),ROW($2:$500)),ROW(R42)))&amp;"","")</f>
        <v>16579475</v>
      </c>
      <c r="O45" s="157"/>
    </row>
    <row r="46" spans="2:15" x14ac:dyDescent="0.25">
      <c r="K46" s="156">
        <f>IF(ФОРМА_ОтъездIПриезд[[#This Row],[Не заполнили форму]]="","",ROW()-ROW(ФОРМА_ОтъездIПриезд[[#Headers],[Не заполнили форму]]))</f>
        <v>43</v>
      </c>
      <c r="L46" s="153" t="str">
        <f t="array" ref="L46">IFERROR(INDEX(Справочники!B:B,SMALL(IF(ISNUMBER(MATCH(Справочники!$C$2:$C$500,IF(INDEX(+Справочники!$J:$O,MATCH($C$1,Справочники!$I:$I,),)="Да",СПР_Перевахтовка[[#Headers],[В1]:[М/В2]]),)),ROW($2:$500)),ROW(P43)))&amp;"","")</f>
        <v>Чуканов Тимур Тагирович</v>
      </c>
      <c r="M46" s="157" t="str">
        <f t="array" ref="M46">IFERROR(INDEX(Справочники!C:C,SMALL(IF(ISNUMBER(MATCH(Справочники!$C$2:$C$500,IF(INDEX(+Справочники!$J:$O,MATCH($C$1,Справочники!$I:$I,),)="Да",СПР_Перевахтовка[[#Headers],[В1]:[М/В2]]),)),ROW($2:$500)),ROW(Q43)))&amp;"","")</f>
        <v>В1(14/14)</v>
      </c>
      <c r="N46" s="157" t="str">
        <f t="array" ref="N46">IFERROR(INDEX(Справочники!D:D,SMALL(IF(ISNUMBER(MATCH(Справочники!$C$2:$C$500,IF(INDEX(+Справочники!$J:$O,MATCH($C$1,Справочники!$I:$I,),)="Да",СПР_Перевахтовка[[#Headers],[В1]:[М/В2]]),)),ROW($2:$500)),ROW(R43)))&amp;"","")</f>
        <v>14166378</v>
      </c>
      <c r="O46" s="157"/>
    </row>
    <row r="47" spans="2:15" x14ac:dyDescent="0.25">
      <c r="K47" s="156" t="str">
        <f>IF(ФОРМА_ОтъездIПриезд[[#This Row],[Не заполнили форму]]="","",ROW()-ROW(ФОРМА_ОтъездIПриезд[[#Headers],[Не заполнили форму]]))</f>
        <v/>
      </c>
      <c r="L47" s="153" t="str">
        <f t="array" ref="L47">IFERROR(INDEX(Справочники!B:B,SMALL(IF(ISNUMBER(MATCH(Справочники!$C$2:$C$500,IF(INDEX(+Справочники!$J:$O,MATCH($C$1,Справочники!$I:$I,),)="Да",СПР_Перевахтовка[[#Headers],[В1]:[М/В2]]),)),ROW($2:$500)),ROW(P44)))&amp;"","")</f>
        <v/>
      </c>
      <c r="M47" s="157" t="str">
        <f t="array" ref="M47">IFERROR(INDEX(Справочники!C:C,SMALL(IF(ISNUMBER(MATCH(Справочники!$C$2:$C$500,IF(INDEX(+Справочники!$J:$O,MATCH($C$1,Справочники!$I:$I,),)="Да",СПР_Перевахтовка[[#Headers],[В1]:[М/В2]]),)),ROW($2:$500)),ROW(Q44)))&amp;"","")</f>
        <v/>
      </c>
      <c r="N47" s="157" t="str">
        <f t="array" ref="N47">IFERROR(INDEX(Справочники!D:D,SMALL(IF(ISNUMBER(MATCH(Справочники!$C$2:$C$500,IF(INDEX(+Справочники!$J:$O,MATCH($C$1,Справочники!$I:$I,),)="Да",СПР_Перевахтовка[[#Headers],[В1]:[М/В2]]),)),ROW($2:$500)),ROW(R44)))&amp;"","")</f>
        <v/>
      </c>
      <c r="O47" s="157"/>
    </row>
    <row r="48" spans="2:15" x14ac:dyDescent="0.25">
      <c r="K48" s="156" t="str">
        <f>IF(ФОРМА_ОтъездIПриезд[[#This Row],[Не заполнили форму]]="","",ROW()-ROW(ФОРМА_ОтъездIПриезд[[#Headers],[Не заполнили форму]]))</f>
        <v/>
      </c>
      <c r="L48" s="153" t="str">
        <f t="array" ref="L48">IFERROR(INDEX(Справочники!B:B,SMALL(IF(ISNUMBER(MATCH(Справочники!$C$2:$C$500,IF(INDEX(+Справочники!$J:$O,MATCH($C$1,Справочники!$I:$I,),)="Да",СПР_Перевахтовка[[#Headers],[В1]:[М/В2]]),)),ROW($2:$500)),ROW(P45)))&amp;"","")</f>
        <v/>
      </c>
      <c r="M48" s="157" t="str">
        <f t="array" ref="M48">IFERROR(INDEX(Справочники!C:C,SMALL(IF(ISNUMBER(MATCH(Справочники!$C$2:$C$500,IF(INDEX(+Справочники!$J:$O,MATCH($C$1,Справочники!$I:$I,),)="Да",СПР_Перевахтовка[[#Headers],[В1]:[М/В2]]),)),ROW($2:$500)),ROW(Q45)))&amp;"","")</f>
        <v/>
      </c>
      <c r="N48" s="157" t="str">
        <f t="array" ref="N48">IFERROR(INDEX(Справочники!D:D,SMALL(IF(ISNUMBER(MATCH(Справочники!$C$2:$C$500,IF(INDEX(+Справочники!$J:$O,MATCH($C$1,Справочники!$I:$I,),)="Да",СПР_Перевахтовка[[#Headers],[В1]:[М/В2]]),)),ROW($2:$500)),ROW(R45)))&amp;"","")</f>
        <v/>
      </c>
      <c r="O48" s="157"/>
    </row>
    <row r="49" spans="11:15" x14ac:dyDescent="0.25">
      <c r="K49" s="156" t="str">
        <f>IF(ФОРМА_ОтъездIПриезд[[#This Row],[Не заполнили форму]]="","",ROW()-ROW(ФОРМА_ОтъездIПриезд[[#Headers],[Не заполнили форму]]))</f>
        <v/>
      </c>
      <c r="L49" s="153" t="str">
        <f t="array" ref="L49">IFERROR(INDEX(Справочники!B:B,SMALL(IF(ISNUMBER(MATCH(Справочники!$C$2:$C$500,IF(INDEX(+Справочники!$J:$O,MATCH($C$1,Справочники!$I:$I,),)="Да",СПР_Перевахтовка[[#Headers],[В1]:[М/В2]]),)),ROW($2:$500)),ROW(P46)))&amp;"","")</f>
        <v/>
      </c>
      <c r="M49" s="157" t="str">
        <f t="array" ref="M49">IFERROR(INDEX(Справочники!C:C,SMALL(IF(ISNUMBER(MATCH(Справочники!$C$2:$C$500,IF(INDEX(+Справочники!$J:$O,MATCH($C$1,Справочники!$I:$I,),)="Да",СПР_Перевахтовка[[#Headers],[В1]:[М/В2]]),)),ROW($2:$500)),ROW(Q46)))&amp;"","")</f>
        <v/>
      </c>
      <c r="N49" s="157" t="str">
        <f t="array" ref="N49">IFERROR(INDEX(Справочники!D:D,SMALL(IF(ISNUMBER(MATCH(Справочники!$C$2:$C$500,IF(INDEX(+Справочники!$J:$O,MATCH($C$1,Справочники!$I:$I,),)="Да",СПР_Перевахтовка[[#Headers],[В1]:[М/В2]]),)),ROW($2:$500)),ROW(R46)))&amp;"","")</f>
        <v/>
      </c>
      <c r="O49" s="157"/>
    </row>
    <row r="50" spans="11:15" x14ac:dyDescent="0.25">
      <c r="K50" s="156" t="str">
        <f>IF(ФОРМА_ОтъездIПриезд[[#This Row],[Не заполнили форму]]="","",ROW()-ROW(ФОРМА_ОтъездIПриезд[[#Headers],[Не заполнили форму]]))</f>
        <v/>
      </c>
      <c r="L50" s="153" t="str">
        <f t="array" ref="L50">IFERROR(INDEX(Справочники!B:B,SMALL(IF(ISNUMBER(MATCH(Справочники!$C$2:$C$500,IF(INDEX(+Справочники!$J:$O,MATCH($C$1,Справочники!$I:$I,),)="Да",СПР_Перевахтовка[[#Headers],[В1]:[М/В2]]),)),ROW($2:$500)),ROW(P47)))&amp;"","")</f>
        <v/>
      </c>
      <c r="M50" s="157" t="str">
        <f t="array" ref="M50">IFERROR(INDEX(Справочники!C:C,SMALL(IF(ISNUMBER(MATCH(Справочники!$C$2:$C$500,IF(INDEX(+Справочники!$J:$O,MATCH($C$1,Справочники!$I:$I,),)="Да",СПР_Перевахтовка[[#Headers],[В1]:[М/В2]]),)),ROW($2:$500)),ROW(Q47)))&amp;"","")</f>
        <v/>
      </c>
      <c r="N50" s="157" t="str">
        <f t="array" ref="N50">IFERROR(INDEX(Справочники!D:D,SMALL(IF(ISNUMBER(MATCH(Справочники!$C$2:$C$500,IF(INDEX(+Справочники!$J:$O,MATCH($C$1,Справочники!$I:$I,),)="Да",СПР_Перевахтовка[[#Headers],[В1]:[М/В2]]),)),ROW($2:$500)),ROW(R47)))&amp;"","")</f>
        <v/>
      </c>
      <c r="O50" s="157"/>
    </row>
    <row r="51" spans="11:15" x14ac:dyDescent="0.25">
      <c r="K51" s="156" t="str">
        <f>IF(ФОРМА_ОтъездIПриезд[[#This Row],[Не заполнили форму]]="","",ROW()-ROW(ФОРМА_ОтъездIПриезд[[#Headers],[Не заполнили форму]]))</f>
        <v/>
      </c>
      <c r="L51" s="153" t="str">
        <f t="array" ref="L51">IFERROR(INDEX(Справочники!B:B,SMALL(IF(ISNUMBER(MATCH(Справочники!$C$2:$C$500,IF(INDEX(+Справочники!$J:$O,MATCH($C$1,Справочники!$I:$I,),)="Да",СПР_Перевахтовка[[#Headers],[В1]:[М/В2]]),)),ROW($2:$500)),ROW(P48)))&amp;"","")</f>
        <v/>
      </c>
      <c r="M51" s="157" t="str">
        <f t="array" ref="M51">IFERROR(INDEX(Справочники!C:C,SMALL(IF(ISNUMBER(MATCH(Справочники!$C$2:$C$500,IF(INDEX(+Справочники!$J:$O,MATCH($C$1,Справочники!$I:$I,),)="Да",СПР_Перевахтовка[[#Headers],[В1]:[М/В2]]),)),ROW($2:$500)),ROW(Q48)))&amp;"","")</f>
        <v/>
      </c>
      <c r="N51" s="157" t="str">
        <f t="array" ref="N51">IFERROR(INDEX(Справочники!D:D,SMALL(IF(ISNUMBER(MATCH(Справочники!$C$2:$C$500,IF(INDEX(+Справочники!$J:$O,MATCH($C$1,Справочники!$I:$I,),)="Да",СПР_Перевахтовка[[#Headers],[В1]:[М/В2]]),)),ROW($2:$500)),ROW(R48)))&amp;"","")</f>
        <v/>
      </c>
      <c r="O51" s="157"/>
    </row>
    <row r="52" spans="11:15" x14ac:dyDescent="0.25">
      <c r="K52" s="156" t="str">
        <f>IF(ФОРМА_ОтъездIПриезд[[#This Row],[Не заполнили форму]]="","",ROW()-ROW(ФОРМА_ОтъездIПриезд[[#Headers],[Не заполнили форму]]))</f>
        <v/>
      </c>
      <c r="L52" s="153" t="str">
        <f t="array" ref="L52">IFERROR(INDEX(Справочники!B:B,SMALL(IF(ISNUMBER(MATCH(Справочники!$C$2:$C$500,IF(INDEX(+Справочники!$J:$O,MATCH($C$1,Справочники!$I:$I,),)="Да",СПР_Перевахтовка[[#Headers],[В1]:[М/В2]]),)),ROW($2:$500)),ROW(P49)))&amp;"","")</f>
        <v/>
      </c>
      <c r="M52" s="157" t="str">
        <f t="array" ref="M52">IFERROR(INDEX(Справочники!C:C,SMALL(IF(ISNUMBER(MATCH(Справочники!$C$2:$C$500,IF(INDEX(+Справочники!$J:$O,MATCH($C$1,Справочники!$I:$I,),)="Да",СПР_Перевахтовка[[#Headers],[В1]:[М/В2]]),)),ROW($2:$500)),ROW(Q49)))&amp;"","")</f>
        <v/>
      </c>
      <c r="N52" s="157" t="str">
        <f t="array" ref="N52">IFERROR(INDEX(Справочники!D:D,SMALL(IF(ISNUMBER(MATCH(Справочники!$C$2:$C$500,IF(INDEX(+Справочники!$J:$O,MATCH($C$1,Справочники!$I:$I,),)="Да",СПР_Перевахтовка[[#Headers],[В1]:[М/В2]]),)),ROW($2:$500)),ROW(R49)))&amp;"","")</f>
        <v/>
      </c>
      <c r="O52" s="157"/>
    </row>
    <row r="53" spans="11:15" x14ac:dyDescent="0.25">
      <c r="K53" s="156" t="str">
        <f>IF(ФОРМА_ОтъездIПриезд[[#This Row],[Не заполнили форму]]="","",ROW()-ROW(ФОРМА_ОтъездIПриезд[[#Headers],[Не заполнили форму]]))</f>
        <v/>
      </c>
      <c r="L53" s="153" t="str">
        <f t="array" ref="L53">IFERROR(INDEX(Справочники!B:B,SMALL(IF(ISNUMBER(MATCH(Справочники!$C$2:$C$500,IF(INDEX(+Справочники!$J:$O,MATCH($C$1,Справочники!$I:$I,),)="Да",СПР_Перевахтовка[[#Headers],[В1]:[М/В2]]),)),ROW($2:$500)),ROW(P50)))&amp;"","")</f>
        <v/>
      </c>
      <c r="M53" s="157" t="str">
        <f t="array" ref="M53">IFERROR(INDEX(Справочники!C:C,SMALL(IF(ISNUMBER(MATCH(Справочники!$C$2:$C$500,IF(INDEX(+Справочники!$J:$O,MATCH($C$1,Справочники!$I:$I,),)="Да",СПР_Перевахтовка[[#Headers],[В1]:[М/В2]]),)),ROW($2:$500)),ROW(Q50)))&amp;"","")</f>
        <v/>
      </c>
      <c r="N53" s="157" t="str">
        <f t="array" ref="N53">IFERROR(INDEX(Справочники!D:D,SMALL(IF(ISNUMBER(MATCH(Справочники!$C$2:$C$500,IF(INDEX(+Справочники!$J:$O,MATCH($C$1,Справочники!$I:$I,),)="Да",СПР_Перевахтовка[[#Headers],[В1]:[М/В2]]),)),ROW($2:$500)),ROW(R50)))&amp;"","")</f>
        <v/>
      </c>
      <c r="O53" s="157"/>
    </row>
    <row r="54" spans="11:15" x14ac:dyDescent="0.25">
      <c r="K54" s="156" t="str">
        <f>IF(ФОРМА_ОтъездIПриезд[[#This Row],[Не заполнили форму]]="","",ROW()-ROW(ФОРМА_ОтъездIПриезд[[#Headers],[Не заполнили форму]]))</f>
        <v/>
      </c>
      <c r="L54" s="153" t="str">
        <f t="array" ref="L54">IFERROR(INDEX(Справочники!B:B,SMALL(IF(ISNUMBER(MATCH(Справочники!$C$2:$C$500,IF(INDEX(+Справочники!$J:$O,MATCH($C$1,Справочники!$I:$I,),)="Да",СПР_Перевахтовка[[#Headers],[В1]:[М/В2]]),)),ROW($2:$500)),ROW(P51)))&amp;"","")</f>
        <v/>
      </c>
      <c r="M54" s="157" t="str">
        <f t="array" ref="M54">IFERROR(INDEX(Справочники!C:C,SMALL(IF(ISNUMBER(MATCH(Справочники!$C$2:$C$500,IF(INDEX(+Справочники!$J:$O,MATCH($C$1,Справочники!$I:$I,),)="Да",СПР_Перевахтовка[[#Headers],[В1]:[М/В2]]),)),ROW($2:$500)),ROW(Q51)))&amp;"","")</f>
        <v/>
      </c>
      <c r="N54" s="157" t="str">
        <f t="array" ref="N54">IFERROR(INDEX(Справочники!D:D,SMALL(IF(ISNUMBER(MATCH(Справочники!$C$2:$C$500,IF(INDEX(+Справочники!$J:$O,MATCH($C$1,Справочники!$I:$I,),)="Да",СПР_Перевахтовка[[#Headers],[В1]:[М/В2]]),)),ROW($2:$500)),ROW(R51)))&amp;"","")</f>
        <v/>
      </c>
      <c r="O54" s="157"/>
    </row>
    <row r="55" spans="11:15" x14ac:dyDescent="0.25">
      <c r="K55" s="156" t="str">
        <f>IF(ФОРМА_ОтъездIПриезд[[#This Row],[Не заполнили форму]]="","",ROW()-ROW(ФОРМА_ОтъездIПриезд[[#Headers],[Не заполнили форму]]))</f>
        <v/>
      </c>
      <c r="L55" s="153" t="str">
        <f t="array" ref="L55">IFERROR(INDEX(Справочники!B:B,SMALL(IF(ISNUMBER(MATCH(Справочники!$C$2:$C$500,IF(INDEX(+Справочники!$J:$O,MATCH($C$1,Справочники!$I:$I,),)="Да",СПР_Перевахтовка[[#Headers],[В1]:[М/В2]]),)),ROW($2:$500)),ROW(P52)))&amp;"","")</f>
        <v/>
      </c>
      <c r="M55" s="157" t="str">
        <f t="array" ref="M55">IFERROR(INDEX(Справочники!C:C,SMALL(IF(ISNUMBER(MATCH(Справочники!$C$2:$C$500,IF(INDEX(+Справочники!$J:$O,MATCH($C$1,Справочники!$I:$I,),)="Да",СПР_Перевахтовка[[#Headers],[В1]:[М/В2]]),)),ROW($2:$500)),ROW(Q52)))&amp;"","")</f>
        <v/>
      </c>
      <c r="N55" s="157" t="str">
        <f t="array" ref="N55">IFERROR(INDEX(Справочники!D:D,SMALL(IF(ISNUMBER(MATCH(Справочники!$C$2:$C$500,IF(INDEX(+Справочники!$J:$O,MATCH($C$1,Справочники!$I:$I,),)="Да",СПР_Перевахтовка[[#Headers],[В1]:[М/В2]]),)),ROW($2:$500)),ROW(R52)))&amp;"","")</f>
        <v/>
      </c>
      <c r="O55" s="157"/>
    </row>
    <row r="56" spans="11:15" x14ac:dyDescent="0.25">
      <c r="K56" s="156" t="str">
        <f>IF(ФОРМА_ОтъездIПриезд[[#This Row],[Не заполнили форму]]="","",ROW()-ROW(ФОРМА_ОтъездIПриезд[[#Headers],[Не заполнили форму]]))</f>
        <v/>
      </c>
      <c r="L56" s="153" t="str">
        <f t="array" ref="L56">IFERROR(INDEX(Справочники!B:B,SMALL(IF(ISNUMBER(MATCH(Справочники!$C$2:$C$500,IF(INDEX(+Справочники!$J:$O,MATCH($C$1,Справочники!$I:$I,),)="Да",СПР_Перевахтовка[[#Headers],[В1]:[М/В2]]),)),ROW($2:$500)),ROW(P53)))&amp;"","")</f>
        <v/>
      </c>
      <c r="M56" s="157" t="str">
        <f t="array" ref="M56">IFERROR(INDEX(Справочники!C:C,SMALL(IF(ISNUMBER(MATCH(Справочники!$C$2:$C$500,IF(INDEX(+Справочники!$J:$O,MATCH($C$1,Справочники!$I:$I,),)="Да",СПР_Перевахтовка[[#Headers],[В1]:[М/В2]]),)),ROW($2:$500)),ROW(Q53)))&amp;"","")</f>
        <v/>
      </c>
      <c r="N56" s="157" t="str">
        <f t="array" ref="N56">IFERROR(INDEX(Справочники!D:D,SMALL(IF(ISNUMBER(MATCH(Справочники!$C$2:$C$500,IF(INDEX(+Справочники!$J:$O,MATCH($C$1,Справочники!$I:$I,),)="Да",СПР_Перевахтовка[[#Headers],[В1]:[М/В2]]),)),ROW($2:$500)),ROW(R53)))&amp;"","")</f>
        <v/>
      </c>
      <c r="O56" s="157"/>
    </row>
    <row r="57" spans="11:15" x14ac:dyDescent="0.25">
      <c r="K57" s="156" t="str">
        <f>IF(ФОРМА_ОтъездIПриезд[[#This Row],[Не заполнили форму]]="","",ROW()-ROW(ФОРМА_ОтъездIПриезд[[#Headers],[Не заполнили форму]]))</f>
        <v/>
      </c>
      <c r="L57" s="153" t="str">
        <f t="array" ref="L57">IFERROR(INDEX(Справочники!B:B,SMALL(IF(ISNUMBER(MATCH(Справочники!$C$2:$C$500,IF(INDEX(+Справочники!$J:$O,MATCH($C$1,Справочники!$I:$I,),)="Да",СПР_Перевахтовка[[#Headers],[В1]:[М/В2]]),)),ROW($2:$500)),ROW(P54)))&amp;"","")</f>
        <v/>
      </c>
      <c r="M57" s="157" t="str">
        <f t="array" ref="M57">IFERROR(INDEX(Справочники!C:C,SMALL(IF(ISNUMBER(MATCH(Справочники!$C$2:$C$500,IF(INDEX(+Справочники!$J:$O,MATCH($C$1,Справочники!$I:$I,),)="Да",СПР_Перевахтовка[[#Headers],[В1]:[М/В2]]),)),ROW($2:$500)),ROW(Q54)))&amp;"","")</f>
        <v/>
      </c>
      <c r="N57" s="157" t="str">
        <f t="array" ref="N57">IFERROR(INDEX(Справочники!D:D,SMALL(IF(ISNUMBER(MATCH(Справочники!$C$2:$C$500,IF(INDEX(+Справочники!$J:$O,MATCH($C$1,Справочники!$I:$I,),)="Да",СПР_Перевахтовка[[#Headers],[В1]:[М/В2]]),)),ROW($2:$500)),ROW(R54)))&amp;"","")</f>
        <v/>
      </c>
      <c r="O57" s="157"/>
    </row>
    <row r="58" spans="11:15" x14ac:dyDescent="0.25">
      <c r="K58" s="156" t="str">
        <f>IF(ФОРМА_ОтъездIПриезд[[#This Row],[Не заполнили форму]]="","",ROW()-ROW(ФОРМА_ОтъездIПриезд[[#Headers],[Не заполнили форму]]))</f>
        <v/>
      </c>
      <c r="L58" s="153" t="str">
        <f t="array" ref="L58">IFERROR(INDEX(Справочники!B:B,SMALL(IF(ISNUMBER(MATCH(Справочники!$C$2:$C$500,IF(INDEX(+Справочники!$J:$O,MATCH($C$1,Справочники!$I:$I,),)="Да",СПР_Перевахтовка[[#Headers],[В1]:[М/В2]]),)),ROW($2:$500)),ROW(P55)))&amp;"","")</f>
        <v/>
      </c>
      <c r="M58" s="157" t="str">
        <f t="array" ref="M58">IFERROR(INDEX(Справочники!C:C,SMALL(IF(ISNUMBER(MATCH(Справочники!$C$2:$C$500,IF(INDEX(+Справочники!$J:$O,MATCH($C$1,Справочники!$I:$I,),)="Да",СПР_Перевахтовка[[#Headers],[В1]:[М/В2]]),)),ROW($2:$500)),ROW(Q55)))&amp;"","")</f>
        <v/>
      </c>
      <c r="N58" s="157" t="str">
        <f t="array" ref="N58">IFERROR(INDEX(Справочники!D:D,SMALL(IF(ISNUMBER(MATCH(Справочники!$C$2:$C$500,IF(INDEX(+Справочники!$J:$O,MATCH($C$1,Справочники!$I:$I,),)="Да",СПР_Перевахтовка[[#Headers],[В1]:[М/В2]]),)),ROW($2:$500)),ROW(R55)))&amp;"","")</f>
        <v/>
      </c>
      <c r="O58" s="157"/>
    </row>
    <row r="59" spans="11:15" x14ac:dyDescent="0.25">
      <c r="K59" s="156" t="str">
        <f>IF(ФОРМА_ОтъездIПриезд[[#This Row],[Не заполнили форму]]="","",ROW()-ROW(ФОРМА_ОтъездIПриезд[[#Headers],[Не заполнили форму]]))</f>
        <v/>
      </c>
      <c r="L59" s="153" t="str">
        <f t="array" ref="L59">IFERROR(INDEX(Справочники!B:B,SMALL(IF(ISNUMBER(MATCH(Справочники!$C$2:$C$500,IF(INDEX(+Справочники!$J:$O,MATCH($C$1,Справочники!$I:$I,),)="Да",СПР_Перевахтовка[[#Headers],[В1]:[М/В2]]),)),ROW($2:$500)),ROW(P56)))&amp;"","")</f>
        <v/>
      </c>
      <c r="M59" s="157" t="str">
        <f t="array" ref="M59">IFERROR(INDEX(Справочники!C:C,SMALL(IF(ISNUMBER(MATCH(Справочники!$C$2:$C$500,IF(INDEX(+Справочники!$J:$O,MATCH($C$1,Справочники!$I:$I,),)="Да",СПР_Перевахтовка[[#Headers],[В1]:[М/В2]]),)),ROW($2:$500)),ROW(Q56)))&amp;"","")</f>
        <v/>
      </c>
      <c r="N59" s="157" t="str">
        <f t="array" ref="N59">IFERROR(INDEX(Справочники!D:D,SMALL(IF(ISNUMBER(MATCH(Справочники!$C$2:$C$500,IF(INDEX(+Справочники!$J:$O,MATCH($C$1,Справочники!$I:$I,),)="Да",СПР_Перевахтовка[[#Headers],[В1]:[М/В2]]),)),ROW($2:$500)),ROW(R56)))&amp;"","")</f>
        <v/>
      </c>
      <c r="O59" s="157"/>
    </row>
    <row r="60" spans="11:15" x14ac:dyDescent="0.25">
      <c r="K60" s="156" t="str">
        <f>IF(ФОРМА_ОтъездIПриезд[[#This Row],[Не заполнили форму]]="","",ROW()-ROW(ФОРМА_ОтъездIПриезд[[#Headers],[Не заполнили форму]]))</f>
        <v/>
      </c>
      <c r="L60" s="153" t="str">
        <f t="array" ref="L60">IFERROR(INDEX(Справочники!B:B,SMALL(IF(ISNUMBER(MATCH(Справочники!$C$2:$C$500,IF(INDEX(+Справочники!$J:$O,MATCH($C$1,Справочники!$I:$I,),)="Да",СПР_Перевахтовка[[#Headers],[В1]:[М/В2]]),)),ROW($2:$500)),ROW(P57)))&amp;"","")</f>
        <v/>
      </c>
      <c r="M60" s="157" t="str">
        <f t="array" ref="M60">IFERROR(INDEX(Справочники!C:C,SMALL(IF(ISNUMBER(MATCH(Справочники!$C$2:$C$500,IF(INDEX(+Справочники!$J:$O,MATCH($C$1,Справочники!$I:$I,),)="Да",СПР_Перевахтовка[[#Headers],[В1]:[М/В2]]),)),ROW($2:$500)),ROW(Q57)))&amp;"","")</f>
        <v/>
      </c>
      <c r="N60" s="157" t="str">
        <f t="array" ref="N60">IFERROR(INDEX(Справочники!D:D,SMALL(IF(ISNUMBER(MATCH(Справочники!$C$2:$C$500,IF(INDEX(+Справочники!$J:$O,MATCH($C$1,Справочники!$I:$I,),)="Да",СПР_Перевахтовка[[#Headers],[В1]:[М/В2]]),)),ROW($2:$500)),ROW(R57)))&amp;"","")</f>
        <v/>
      </c>
      <c r="O60" s="157"/>
    </row>
    <row r="61" spans="11:15" x14ac:dyDescent="0.25">
      <c r="K61" s="156" t="str">
        <f>IF(ФОРМА_ОтъездIПриезд[[#This Row],[Не заполнили форму]]="","",ROW()-ROW(ФОРМА_ОтъездIПриезд[[#Headers],[Не заполнили форму]]))</f>
        <v/>
      </c>
      <c r="L61" s="153" t="str">
        <f t="array" ref="L61">IFERROR(INDEX(Справочники!B:B,SMALL(IF(ISNUMBER(MATCH(Справочники!$C$2:$C$500,IF(INDEX(+Справочники!$J:$O,MATCH($C$1,Справочники!$I:$I,),)="Да",СПР_Перевахтовка[[#Headers],[В1]:[М/В2]]),)),ROW($2:$500)),ROW(P58)))&amp;"","")</f>
        <v/>
      </c>
      <c r="M61" s="157" t="str">
        <f t="array" ref="M61">IFERROR(INDEX(Справочники!C:C,SMALL(IF(ISNUMBER(MATCH(Справочники!$C$2:$C$500,IF(INDEX(+Справочники!$J:$O,MATCH($C$1,Справочники!$I:$I,),)="Да",СПР_Перевахтовка[[#Headers],[В1]:[М/В2]]),)),ROW($2:$500)),ROW(Q58)))&amp;"","")</f>
        <v/>
      </c>
      <c r="N61" s="157" t="str">
        <f t="array" ref="N61">IFERROR(INDEX(Справочники!D:D,SMALL(IF(ISNUMBER(MATCH(Справочники!$C$2:$C$500,IF(INDEX(+Справочники!$J:$O,MATCH($C$1,Справочники!$I:$I,),)="Да",СПР_Перевахтовка[[#Headers],[В1]:[М/В2]]),)),ROW($2:$500)),ROW(R58)))&amp;"","")</f>
        <v/>
      </c>
      <c r="O61" s="157"/>
    </row>
    <row r="62" spans="11:15" x14ac:dyDescent="0.25">
      <c r="K62" s="156" t="str">
        <f>IF(ФОРМА_ОтъездIПриезд[[#This Row],[Не заполнили форму]]="","",ROW()-ROW(ФОРМА_ОтъездIПриезд[[#Headers],[Не заполнили форму]]))</f>
        <v/>
      </c>
      <c r="L62" s="153" t="str">
        <f t="array" ref="L62">IFERROR(INDEX(Справочники!B:B,SMALL(IF(ISNUMBER(MATCH(Справочники!$C$2:$C$500,IF(INDEX(+Справочники!$J:$O,MATCH($C$1,Справочники!$I:$I,),)="Да",СПР_Перевахтовка[[#Headers],[В1]:[М/В2]]),)),ROW($2:$500)),ROW(P59)))&amp;"","")</f>
        <v/>
      </c>
      <c r="M62" s="157" t="str">
        <f t="array" ref="M62">IFERROR(INDEX(Справочники!C:C,SMALL(IF(ISNUMBER(MATCH(Справочники!$C$2:$C$500,IF(INDEX(+Справочники!$J:$O,MATCH($C$1,Справочники!$I:$I,),)="Да",СПР_Перевахтовка[[#Headers],[В1]:[М/В2]]),)),ROW($2:$500)),ROW(Q59)))&amp;"","")</f>
        <v/>
      </c>
      <c r="N62" s="157" t="str">
        <f t="array" ref="N62">IFERROR(INDEX(Справочники!D:D,SMALL(IF(ISNUMBER(MATCH(Справочники!$C$2:$C$500,IF(INDEX(+Справочники!$J:$O,MATCH($C$1,Справочники!$I:$I,),)="Да",СПР_Перевахтовка[[#Headers],[В1]:[М/В2]]),)),ROW($2:$500)),ROW(R59)))&amp;"","")</f>
        <v/>
      </c>
      <c r="O62" s="157"/>
    </row>
    <row r="63" spans="11:15" x14ac:dyDescent="0.25">
      <c r="K63" s="156" t="str">
        <f>IF(ФОРМА_ОтъездIПриезд[[#This Row],[Не заполнили форму]]="","",ROW()-ROW(ФОРМА_ОтъездIПриезд[[#Headers],[Не заполнили форму]]))</f>
        <v/>
      </c>
      <c r="L63" s="153" t="str">
        <f t="array" ref="L63">IFERROR(INDEX(Справочники!B:B,SMALL(IF(ISNUMBER(MATCH(Справочники!$C$2:$C$500,IF(INDEX(+Справочники!$J:$O,MATCH($C$1,Справочники!$I:$I,),)="Да",СПР_Перевахтовка[[#Headers],[В1]:[М/В2]]),)),ROW($2:$500)),ROW(P60)))&amp;"","")</f>
        <v/>
      </c>
      <c r="M63" s="157" t="str">
        <f t="array" ref="M63">IFERROR(INDEX(Справочники!C:C,SMALL(IF(ISNUMBER(MATCH(Справочники!$C$2:$C$500,IF(INDEX(+Справочники!$J:$O,MATCH($C$1,Справочники!$I:$I,),)="Да",СПР_Перевахтовка[[#Headers],[В1]:[М/В2]]),)),ROW($2:$500)),ROW(Q60)))&amp;"","")</f>
        <v/>
      </c>
      <c r="N63" s="157" t="str">
        <f t="array" ref="N63">IFERROR(INDEX(Справочники!D:D,SMALL(IF(ISNUMBER(MATCH(Справочники!$C$2:$C$500,IF(INDEX(+Справочники!$J:$O,MATCH($C$1,Справочники!$I:$I,),)="Да",СПР_Перевахтовка[[#Headers],[В1]:[М/В2]]),)),ROW($2:$500)),ROW(R60)))&amp;"","")</f>
        <v/>
      </c>
      <c r="O63" s="157"/>
    </row>
    <row r="64" spans="11:15" x14ac:dyDescent="0.25">
      <c r="K64" s="156" t="str">
        <f>IF(ФОРМА_ОтъездIПриезд[[#This Row],[Не заполнили форму]]="","",ROW()-ROW(ФОРМА_ОтъездIПриезд[[#Headers],[Не заполнили форму]]))</f>
        <v/>
      </c>
      <c r="L64" s="153" t="str">
        <f t="array" ref="L64">IFERROR(INDEX(Справочники!B:B,SMALL(IF(ISNUMBER(MATCH(Справочники!$C$2:$C$500,IF(INDEX(+Справочники!$J:$O,MATCH($C$1,Справочники!$I:$I,),)="Да",СПР_Перевахтовка[[#Headers],[В1]:[М/В2]]),)),ROW($2:$500)),ROW(P61)))&amp;"","")</f>
        <v/>
      </c>
      <c r="M64" s="157" t="str">
        <f t="array" ref="M64">IFERROR(INDEX(Справочники!C:C,SMALL(IF(ISNUMBER(MATCH(Справочники!$C$2:$C$500,IF(INDEX(+Справочники!$J:$O,MATCH($C$1,Справочники!$I:$I,),)="Да",СПР_Перевахтовка[[#Headers],[В1]:[М/В2]]),)),ROW($2:$500)),ROW(Q61)))&amp;"","")</f>
        <v/>
      </c>
      <c r="N64" s="157" t="str">
        <f t="array" ref="N64">IFERROR(INDEX(Справочники!D:D,SMALL(IF(ISNUMBER(MATCH(Справочники!$C$2:$C$500,IF(INDEX(+Справочники!$J:$O,MATCH($C$1,Справочники!$I:$I,),)="Да",СПР_Перевахтовка[[#Headers],[В1]:[М/В2]]),)),ROW($2:$500)),ROW(R61)))&amp;"","")</f>
        <v/>
      </c>
      <c r="O64" s="157"/>
    </row>
    <row r="65" spans="11:15" x14ac:dyDescent="0.25">
      <c r="K65" s="156" t="str">
        <f>IF(ФОРМА_ОтъездIПриезд[[#This Row],[Не заполнили форму]]="","",ROW()-ROW(ФОРМА_ОтъездIПриезд[[#Headers],[Не заполнили форму]]))</f>
        <v/>
      </c>
      <c r="L65" s="153" t="str">
        <f t="array" ref="L65">IFERROR(INDEX(Справочники!B:B,SMALL(IF(ISNUMBER(MATCH(Справочники!$C$2:$C$500,IF(INDEX(+Справочники!$J:$O,MATCH($C$1,Справочники!$I:$I,),)="Да",СПР_Перевахтовка[[#Headers],[В1]:[М/В2]]),)),ROW($2:$500)),ROW(P62)))&amp;"","")</f>
        <v/>
      </c>
      <c r="M65" s="157" t="str">
        <f t="array" ref="M65">IFERROR(INDEX(Справочники!C:C,SMALL(IF(ISNUMBER(MATCH(Справочники!$C$2:$C$500,IF(INDEX(+Справочники!$J:$O,MATCH($C$1,Справочники!$I:$I,),)="Да",СПР_Перевахтовка[[#Headers],[В1]:[М/В2]]),)),ROW($2:$500)),ROW(Q62)))&amp;"","")</f>
        <v/>
      </c>
      <c r="N65" s="157" t="str">
        <f t="array" ref="N65">IFERROR(INDEX(Справочники!D:D,SMALL(IF(ISNUMBER(MATCH(Справочники!$C$2:$C$500,IF(INDEX(+Справочники!$J:$O,MATCH($C$1,Справочники!$I:$I,),)="Да",СПР_Перевахтовка[[#Headers],[В1]:[М/В2]]),)),ROW($2:$500)),ROW(R62)))&amp;"","")</f>
        <v/>
      </c>
      <c r="O65" s="157"/>
    </row>
    <row r="66" spans="11:15" x14ac:dyDescent="0.25">
      <c r="K66" s="156" t="str">
        <f>IF(ФОРМА_ОтъездIПриезд[[#This Row],[Не заполнили форму]]="","",ROW()-ROW(ФОРМА_ОтъездIПриезд[[#Headers],[Не заполнили форму]]))</f>
        <v/>
      </c>
      <c r="L66" s="153" t="str">
        <f t="array" ref="L66">IFERROR(INDEX(Справочники!B:B,SMALL(IF(ISNUMBER(MATCH(Справочники!$C$2:$C$500,IF(INDEX(+Справочники!$J:$O,MATCH($C$1,Справочники!$I:$I,),)="Да",СПР_Перевахтовка[[#Headers],[В1]:[М/В2]]),)),ROW($2:$500)),ROW(P63)))&amp;"","")</f>
        <v/>
      </c>
      <c r="M66" s="157" t="str">
        <f t="array" ref="M66">IFERROR(INDEX(Справочники!C:C,SMALL(IF(ISNUMBER(MATCH(Справочники!$C$2:$C$500,IF(INDEX(+Справочники!$J:$O,MATCH($C$1,Справочники!$I:$I,),)="Да",СПР_Перевахтовка[[#Headers],[В1]:[М/В2]]),)),ROW($2:$500)),ROW(Q63)))&amp;"","")</f>
        <v/>
      </c>
      <c r="N66" s="157" t="str">
        <f t="array" ref="N66">IFERROR(INDEX(Справочники!D:D,SMALL(IF(ISNUMBER(MATCH(Справочники!$C$2:$C$500,IF(INDEX(+Справочники!$J:$O,MATCH($C$1,Справочники!$I:$I,),)="Да",СПР_Перевахтовка[[#Headers],[В1]:[М/В2]]),)),ROW($2:$500)),ROW(R63)))&amp;"","")</f>
        <v/>
      </c>
      <c r="O66" s="157"/>
    </row>
    <row r="67" spans="11:15" x14ac:dyDescent="0.25">
      <c r="K67" s="156" t="str">
        <f>IF(ФОРМА_ОтъездIПриезд[[#This Row],[Не заполнили форму]]="","",ROW()-ROW(ФОРМА_ОтъездIПриезд[[#Headers],[Не заполнили форму]]))</f>
        <v/>
      </c>
      <c r="L67" s="153" t="str">
        <f t="array" ref="L67">IFERROR(INDEX(Справочники!B:B,SMALL(IF(ISNUMBER(MATCH(Справочники!$C$2:$C$500,IF(INDEX(+Справочники!$J:$O,MATCH($C$1,Справочники!$I:$I,),)="Да",СПР_Перевахтовка[[#Headers],[В1]:[М/В2]]),)),ROW($2:$500)),ROW(P64)))&amp;"","")</f>
        <v/>
      </c>
      <c r="M67" s="157" t="str">
        <f t="array" ref="M67">IFERROR(INDEX(Справочники!C:C,SMALL(IF(ISNUMBER(MATCH(Справочники!$C$2:$C$500,IF(INDEX(+Справочники!$J:$O,MATCH($C$1,Справочники!$I:$I,),)="Да",СПР_Перевахтовка[[#Headers],[В1]:[М/В2]]),)),ROW($2:$500)),ROW(Q64)))&amp;"","")</f>
        <v/>
      </c>
      <c r="N67" s="157" t="str">
        <f t="array" ref="N67">IFERROR(INDEX(Справочники!D:D,SMALL(IF(ISNUMBER(MATCH(Справочники!$C$2:$C$500,IF(INDEX(+Справочники!$J:$O,MATCH($C$1,Справочники!$I:$I,),)="Да",СПР_Перевахтовка[[#Headers],[В1]:[М/В2]]),)),ROW($2:$500)),ROW(R64)))&amp;"","")</f>
        <v/>
      </c>
      <c r="O67" s="157"/>
    </row>
    <row r="68" spans="11:15" x14ac:dyDescent="0.25">
      <c r="K68" s="156" t="str">
        <f>IF(ФОРМА_ОтъездIПриезд[[#This Row],[Не заполнили форму]]="","",ROW()-ROW(ФОРМА_ОтъездIПриезд[[#Headers],[Не заполнили форму]]))</f>
        <v/>
      </c>
      <c r="L68" s="153" t="str">
        <f t="array" ref="L68">IFERROR(INDEX(Справочники!B:B,SMALL(IF(ISNUMBER(MATCH(Справочники!$C$2:$C$500,IF(INDEX(+Справочники!$J:$O,MATCH($C$1,Справочники!$I:$I,),)="Да",СПР_Перевахтовка[[#Headers],[В1]:[М/В2]]),)),ROW($2:$500)),ROW(P65)))&amp;"","")</f>
        <v/>
      </c>
      <c r="M68" s="157" t="str">
        <f t="array" ref="M68">IFERROR(INDEX(Справочники!C:C,SMALL(IF(ISNUMBER(MATCH(Справочники!$C$2:$C$500,IF(INDEX(+Справочники!$J:$O,MATCH($C$1,Справочники!$I:$I,),)="Да",СПР_Перевахтовка[[#Headers],[В1]:[М/В2]]),)),ROW($2:$500)),ROW(Q65)))&amp;"","")</f>
        <v/>
      </c>
      <c r="N68" s="157" t="str">
        <f t="array" ref="N68">IFERROR(INDEX(Справочники!D:D,SMALL(IF(ISNUMBER(MATCH(Справочники!$C$2:$C$500,IF(INDEX(+Справочники!$J:$O,MATCH($C$1,Справочники!$I:$I,),)="Да",СПР_Перевахтовка[[#Headers],[В1]:[М/В2]]),)),ROW($2:$500)),ROW(R65)))&amp;"","")</f>
        <v/>
      </c>
      <c r="O68" s="157"/>
    </row>
    <row r="69" spans="11:15" x14ac:dyDescent="0.25">
      <c r="K69" s="156" t="str">
        <f>IF(ФОРМА_ОтъездIПриезд[[#This Row],[Не заполнили форму]]="","",ROW()-ROW(ФОРМА_ОтъездIПриезд[[#Headers],[Не заполнили форму]]))</f>
        <v/>
      </c>
      <c r="L69" s="153" t="str">
        <f t="array" ref="L69">IFERROR(INDEX(Справочники!B:B,SMALL(IF(ISNUMBER(MATCH(Справочники!$C$2:$C$500,IF(INDEX(+Справочники!$J:$O,MATCH($C$1,Справочники!$I:$I,),)="Да",СПР_Перевахтовка[[#Headers],[В1]:[М/В2]]),)),ROW($2:$500)),ROW(P66)))&amp;"","")</f>
        <v/>
      </c>
      <c r="M69" s="157" t="str">
        <f t="array" ref="M69">IFERROR(INDEX(Справочники!C:C,SMALL(IF(ISNUMBER(MATCH(Справочники!$C$2:$C$500,IF(INDEX(+Справочники!$J:$O,MATCH($C$1,Справочники!$I:$I,),)="Да",СПР_Перевахтовка[[#Headers],[В1]:[М/В2]]),)),ROW($2:$500)),ROW(Q66)))&amp;"","")</f>
        <v/>
      </c>
      <c r="N69" s="157" t="str">
        <f t="array" ref="N69">IFERROR(INDEX(Справочники!D:D,SMALL(IF(ISNUMBER(MATCH(Справочники!$C$2:$C$500,IF(INDEX(+Справочники!$J:$O,MATCH($C$1,Справочники!$I:$I,),)="Да",СПР_Перевахтовка[[#Headers],[В1]:[М/В2]]),)),ROW($2:$500)),ROW(R66)))&amp;"","")</f>
        <v/>
      </c>
      <c r="O69" s="157"/>
    </row>
    <row r="70" spans="11:15" x14ac:dyDescent="0.25">
      <c r="K70" s="156" t="str">
        <f>IF(ФОРМА_ОтъездIПриезд[[#This Row],[Не заполнили форму]]="","",ROW()-ROW(ФОРМА_ОтъездIПриезд[[#Headers],[Не заполнили форму]]))</f>
        <v/>
      </c>
      <c r="L70" s="153" t="str">
        <f t="array" ref="L70">IFERROR(INDEX(Справочники!B:B,SMALL(IF(ISNUMBER(MATCH(Справочники!$C$2:$C$500,IF(INDEX(+Справочники!$J:$O,MATCH($C$1,Справочники!$I:$I,),)="Да",СПР_Перевахтовка[[#Headers],[В1]:[М/В2]]),)),ROW($2:$500)),ROW(P67)))&amp;"","")</f>
        <v/>
      </c>
      <c r="M70" s="157" t="str">
        <f t="array" ref="M70">IFERROR(INDEX(Справочники!C:C,SMALL(IF(ISNUMBER(MATCH(Справочники!$C$2:$C$500,IF(INDEX(+Справочники!$J:$O,MATCH($C$1,Справочники!$I:$I,),)="Да",СПР_Перевахтовка[[#Headers],[В1]:[М/В2]]),)),ROW($2:$500)),ROW(Q67)))&amp;"","")</f>
        <v/>
      </c>
      <c r="N70" s="157" t="str">
        <f t="array" ref="N70">IFERROR(INDEX(Справочники!D:D,SMALL(IF(ISNUMBER(MATCH(Справочники!$C$2:$C$500,IF(INDEX(+Справочники!$J:$O,MATCH($C$1,Справочники!$I:$I,),)="Да",СПР_Перевахтовка[[#Headers],[В1]:[М/В2]]),)),ROW($2:$500)),ROW(R67)))&amp;"","")</f>
        <v/>
      </c>
      <c r="O70" s="157"/>
    </row>
    <row r="71" spans="11:15" x14ac:dyDescent="0.25">
      <c r="K71" s="156" t="str">
        <f>IF(ФОРМА_ОтъездIПриезд[[#This Row],[Не заполнили форму]]="","",ROW()-ROW(ФОРМА_ОтъездIПриезд[[#Headers],[Не заполнили форму]]))</f>
        <v/>
      </c>
      <c r="L71" s="153" t="str">
        <f t="array" ref="L71">IFERROR(INDEX(Справочники!B:B,SMALL(IF(ISNUMBER(MATCH(Справочники!$C$2:$C$500,IF(INDEX(+Справочники!$J:$O,MATCH($C$1,Справочники!$I:$I,),)="Да",СПР_Перевахтовка[[#Headers],[В1]:[М/В2]]),)),ROW($2:$500)),ROW(P68)))&amp;"","")</f>
        <v/>
      </c>
      <c r="M71" s="157" t="str">
        <f t="array" ref="M71">IFERROR(INDEX(Справочники!C:C,SMALL(IF(ISNUMBER(MATCH(Справочники!$C$2:$C$500,IF(INDEX(+Справочники!$J:$O,MATCH($C$1,Справочники!$I:$I,),)="Да",СПР_Перевахтовка[[#Headers],[В1]:[М/В2]]),)),ROW($2:$500)),ROW(Q68)))&amp;"","")</f>
        <v/>
      </c>
      <c r="N71" s="157" t="str">
        <f t="array" ref="N71">IFERROR(INDEX(Справочники!D:D,SMALL(IF(ISNUMBER(MATCH(Справочники!$C$2:$C$500,IF(INDEX(+Справочники!$J:$O,MATCH($C$1,Справочники!$I:$I,),)="Да",СПР_Перевахтовка[[#Headers],[В1]:[М/В2]]),)),ROW($2:$500)),ROW(R68)))&amp;"","")</f>
        <v/>
      </c>
      <c r="O71" s="157"/>
    </row>
    <row r="72" spans="11:15" x14ac:dyDescent="0.25">
      <c r="K72" s="156" t="str">
        <f>IF(ФОРМА_ОтъездIПриезд[[#This Row],[Не заполнили форму]]="","",ROW()-ROW(ФОРМА_ОтъездIПриезд[[#Headers],[Не заполнили форму]]))</f>
        <v/>
      </c>
      <c r="L72" s="153" t="str">
        <f t="array" ref="L72">IFERROR(INDEX(Справочники!B:B,SMALL(IF(ISNUMBER(MATCH(Справочники!$C$2:$C$500,IF(INDEX(+Справочники!$J:$O,MATCH($C$1,Справочники!$I:$I,),)="Да",СПР_Перевахтовка[[#Headers],[В1]:[М/В2]]),)),ROW($2:$500)),ROW(P69)))&amp;"","")</f>
        <v/>
      </c>
      <c r="M72" s="157" t="str">
        <f t="array" ref="M72">IFERROR(INDEX(Справочники!C:C,SMALL(IF(ISNUMBER(MATCH(Справочники!$C$2:$C$500,IF(INDEX(+Справочники!$J:$O,MATCH($C$1,Справочники!$I:$I,),)="Да",СПР_Перевахтовка[[#Headers],[В1]:[М/В2]]),)),ROW($2:$500)),ROW(Q69)))&amp;"","")</f>
        <v/>
      </c>
      <c r="N72" s="157" t="str">
        <f t="array" ref="N72">IFERROR(INDEX(Справочники!D:D,SMALL(IF(ISNUMBER(MATCH(Справочники!$C$2:$C$500,IF(INDEX(+Справочники!$J:$O,MATCH($C$1,Справочники!$I:$I,),)="Да",СПР_Перевахтовка[[#Headers],[В1]:[М/В2]]),)),ROW($2:$500)),ROW(R69)))&amp;"","")</f>
        <v/>
      </c>
      <c r="O72" s="157"/>
    </row>
    <row r="73" spans="11:15" x14ac:dyDescent="0.25">
      <c r="K73" s="156" t="str">
        <f>IF(ФОРМА_ОтъездIПриезд[[#This Row],[Не заполнили форму]]="","",ROW()-ROW(ФОРМА_ОтъездIПриезд[[#Headers],[Не заполнили форму]]))</f>
        <v/>
      </c>
      <c r="L73" s="153" t="str">
        <f t="array" ref="L73">IFERROR(INDEX(Справочники!B:B,SMALL(IF(ISNUMBER(MATCH(Справочники!$C$2:$C$500,IF(INDEX(+Справочники!$J:$O,MATCH($C$1,Справочники!$I:$I,),)="Да",СПР_Перевахтовка[[#Headers],[В1]:[М/В2]]),)),ROW($2:$500)),ROW(P70)))&amp;"","")</f>
        <v/>
      </c>
      <c r="M73" s="157" t="str">
        <f t="array" ref="M73">IFERROR(INDEX(Справочники!C:C,SMALL(IF(ISNUMBER(MATCH(Справочники!$C$2:$C$500,IF(INDEX(+Справочники!$J:$O,MATCH($C$1,Справочники!$I:$I,),)="Да",СПР_Перевахтовка[[#Headers],[В1]:[М/В2]]),)),ROW($2:$500)),ROW(Q70)))&amp;"","")</f>
        <v/>
      </c>
      <c r="N73" s="157" t="str">
        <f t="array" ref="N73">IFERROR(INDEX(Справочники!D:D,SMALL(IF(ISNUMBER(MATCH(Справочники!$C$2:$C$500,IF(INDEX(+Справочники!$J:$O,MATCH($C$1,Справочники!$I:$I,),)="Да",СПР_Перевахтовка[[#Headers],[В1]:[М/В2]]),)),ROW($2:$500)),ROW(R70)))&amp;"","")</f>
        <v/>
      </c>
      <c r="O73" s="157"/>
    </row>
    <row r="74" spans="11:15" x14ac:dyDescent="0.25">
      <c r="K74" s="156" t="str">
        <f>IF(ФОРМА_ОтъездIПриезд[[#This Row],[Не заполнили форму]]="","",ROW()-ROW(ФОРМА_ОтъездIПриезд[[#Headers],[Не заполнили форму]]))</f>
        <v/>
      </c>
      <c r="L74" s="153" t="str">
        <f t="array" ref="L74">IFERROR(INDEX(Справочники!B:B,SMALL(IF(ISNUMBER(MATCH(Справочники!$C$2:$C$500,IF(INDEX(+Справочники!$J:$O,MATCH($C$1,Справочники!$I:$I,),)="Да",СПР_Перевахтовка[[#Headers],[В1]:[М/В2]]),)),ROW($2:$500)),ROW(P71)))&amp;"","")</f>
        <v/>
      </c>
      <c r="M74" s="157" t="str">
        <f t="array" ref="M74">IFERROR(INDEX(Справочники!C:C,SMALL(IF(ISNUMBER(MATCH(Справочники!$C$2:$C$500,IF(INDEX(+Справочники!$J:$O,MATCH($C$1,Справочники!$I:$I,),)="Да",СПР_Перевахтовка[[#Headers],[В1]:[М/В2]]),)),ROW($2:$500)),ROW(Q71)))&amp;"","")</f>
        <v/>
      </c>
      <c r="N74" s="157" t="str">
        <f t="array" ref="N74">IFERROR(INDEX(Справочники!D:D,SMALL(IF(ISNUMBER(MATCH(Справочники!$C$2:$C$500,IF(INDEX(+Справочники!$J:$O,MATCH($C$1,Справочники!$I:$I,),)="Да",СПР_Перевахтовка[[#Headers],[В1]:[М/В2]]),)),ROW($2:$500)),ROW(R71)))&amp;"","")</f>
        <v/>
      </c>
      <c r="O74" s="157"/>
    </row>
    <row r="75" spans="11:15" x14ac:dyDescent="0.25">
      <c r="K75" s="156" t="str">
        <f>IF(ФОРМА_ОтъездIПриезд[[#This Row],[Не заполнили форму]]="","",ROW()-ROW(ФОРМА_ОтъездIПриезд[[#Headers],[Не заполнили форму]]))</f>
        <v/>
      </c>
      <c r="L75" s="153" t="str">
        <f t="array" ref="L75">IFERROR(INDEX(Справочники!B:B,SMALL(IF(ISNUMBER(MATCH(Справочники!$C$2:$C$500,IF(INDEX(+Справочники!$J:$O,MATCH($C$1,Справочники!$I:$I,),)="Да",СПР_Перевахтовка[[#Headers],[В1]:[М/В2]]),)),ROW($2:$500)),ROW(P72)))&amp;"","")</f>
        <v/>
      </c>
      <c r="M75" s="157" t="str">
        <f t="array" ref="M75">IFERROR(INDEX(Справочники!C:C,SMALL(IF(ISNUMBER(MATCH(Справочники!$C$2:$C$500,IF(INDEX(+Справочники!$J:$O,MATCH($C$1,Справочники!$I:$I,),)="Да",СПР_Перевахтовка[[#Headers],[В1]:[М/В2]]),)),ROW($2:$500)),ROW(Q72)))&amp;"","")</f>
        <v/>
      </c>
      <c r="N75" s="157" t="str">
        <f t="array" ref="N75">IFERROR(INDEX(Справочники!D:D,SMALL(IF(ISNUMBER(MATCH(Справочники!$C$2:$C$500,IF(INDEX(+Справочники!$J:$O,MATCH($C$1,Справочники!$I:$I,),)="Да",СПР_Перевахтовка[[#Headers],[В1]:[М/В2]]),)),ROW($2:$500)),ROW(R72)))&amp;"","")</f>
        <v/>
      </c>
      <c r="O75" s="157"/>
    </row>
    <row r="76" spans="11:15" x14ac:dyDescent="0.25">
      <c r="K76" s="156" t="str">
        <f>IF(ФОРМА_ОтъездIПриезд[[#This Row],[Не заполнили форму]]="","",ROW()-ROW(ФОРМА_ОтъездIПриезд[[#Headers],[Не заполнили форму]]))</f>
        <v/>
      </c>
      <c r="L76" s="153" t="str">
        <f t="array" ref="L76">IFERROR(INDEX(Справочники!B:B,SMALL(IF(ISNUMBER(MATCH(Справочники!$C$2:$C$500,IF(INDEX(+Справочники!$J:$O,MATCH($C$1,Справочники!$I:$I,),)="Да",СПР_Перевахтовка[[#Headers],[В1]:[М/В2]]),)),ROW($2:$500)),ROW(P73)))&amp;"","")</f>
        <v/>
      </c>
      <c r="M76" s="157" t="str">
        <f t="array" ref="M76">IFERROR(INDEX(Справочники!C:C,SMALL(IF(ISNUMBER(MATCH(Справочники!$C$2:$C$500,IF(INDEX(+Справочники!$J:$O,MATCH($C$1,Справочники!$I:$I,),)="Да",СПР_Перевахтовка[[#Headers],[В1]:[М/В2]]),)),ROW($2:$500)),ROW(Q73)))&amp;"","")</f>
        <v/>
      </c>
      <c r="N76" s="157" t="str">
        <f t="array" ref="N76">IFERROR(INDEX(Справочники!D:D,SMALL(IF(ISNUMBER(MATCH(Справочники!$C$2:$C$500,IF(INDEX(+Справочники!$J:$O,MATCH($C$1,Справочники!$I:$I,),)="Да",СПР_Перевахтовка[[#Headers],[В1]:[М/В2]]),)),ROW($2:$500)),ROW(R73)))&amp;"","")</f>
        <v/>
      </c>
      <c r="O76" s="157"/>
    </row>
    <row r="77" spans="11:15" x14ac:dyDescent="0.25">
      <c r="K77" s="156" t="str">
        <f>IF(ФОРМА_ОтъездIПриезд[[#This Row],[Не заполнили форму]]="","",ROW()-ROW(ФОРМА_ОтъездIПриезд[[#Headers],[Не заполнили форму]]))</f>
        <v/>
      </c>
      <c r="L77" s="153" t="str">
        <f t="array" ref="L77">IFERROR(INDEX(Справочники!B:B,SMALL(IF(ISNUMBER(MATCH(Справочники!$C$2:$C$500,IF(INDEX(+Справочники!$J:$O,MATCH($C$1,Справочники!$I:$I,),)="Да",СПР_Перевахтовка[[#Headers],[В1]:[М/В2]]),)),ROW($2:$500)),ROW(P74)))&amp;"","")</f>
        <v/>
      </c>
      <c r="M77" s="157" t="str">
        <f t="array" ref="M77">IFERROR(INDEX(Справочники!C:C,SMALL(IF(ISNUMBER(MATCH(Справочники!$C$2:$C$500,IF(INDEX(+Справочники!$J:$O,MATCH($C$1,Справочники!$I:$I,),)="Да",СПР_Перевахтовка[[#Headers],[В1]:[М/В2]]),)),ROW($2:$500)),ROW(Q74)))&amp;"","")</f>
        <v/>
      </c>
      <c r="N77" s="157" t="str">
        <f t="array" ref="N77">IFERROR(INDEX(Справочники!D:D,SMALL(IF(ISNUMBER(MATCH(Справочники!$C$2:$C$500,IF(INDEX(+Справочники!$J:$O,MATCH($C$1,Справочники!$I:$I,),)="Да",СПР_Перевахтовка[[#Headers],[В1]:[М/В2]]),)),ROW($2:$500)),ROW(R74)))&amp;"","")</f>
        <v/>
      </c>
      <c r="O77" s="157"/>
    </row>
    <row r="78" spans="11:15" x14ac:dyDescent="0.25">
      <c r="K78" s="156" t="str">
        <f>IF(ФОРМА_ОтъездIПриезд[[#This Row],[Не заполнили форму]]="","",ROW()-ROW(ФОРМА_ОтъездIПриезд[[#Headers],[Не заполнили форму]]))</f>
        <v/>
      </c>
      <c r="L78" s="153" t="str">
        <f t="array" ref="L78">IFERROR(INDEX(Справочники!B:B,SMALL(IF(ISNUMBER(MATCH(Справочники!$C$2:$C$500,IF(INDEX(+Справочники!$J:$O,MATCH($C$1,Справочники!$I:$I,),)="Да",СПР_Перевахтовка[[#Headers],[В1]:[М/В2]]),)),ROW($2:$500)),ROW(P75)))&amp;"","")</f>
        <v/>
      </c>
      <c r="M78" s="157" t="str">
        <f t="array" ref="M78">IFERROR(INDEX(Справочники!C:C,SMALL(IF(ISNUMBER(MATCH(Справочники!$C$2:$C$500,IF(INDEX(+Справочники!$J:$O,MATCH($C$1,Справочники!$I:$I,),)="Да",СПР_Перевахтовка[[#Headers],[В1]:[М/В2]]),)),ROW($2:$500)),ROW(Q75)))&amp;"","")</f>
        <v/>
      </c>
      <c r="N78" s="157" t="str">
        <f t="array" ref="N78">IFERROR(INDEX(Справочники!D:D,SMALL(IF(ISNUMBER(MATCH(Справочники!$C$2:$C$500,IF(INDEX(+Справочники!$J:$O,MATCH($C$1,Справочники!$I:$I,),)="Да",СПР_Перевахтовка[[#Headers],[В1]:[М/В2]]),)),ROW($2:$500)),ROW(R75)))&amp;"","")</f>
        <v/>
      </c>
      <c r="O78" s="157"/>
    </row>
    <row r="79" spans="11:15" x14ac:dyDescent="0.25">
      <c r="K79" s="156" t="str">
        <f>IF(ФОРМА_ОтъездIПриезд[[#This Row],[Не заполнили форму]]="","",ROW()-ROW(ФОРМА_ОтъездIПриезд[[#Headers],[Не заполнили форму]]))</f>
        <v/>
      </c>
      <c r="L79" s="153" t="str">
        <f t="array" ref="L79">IFERROR(INDEX(Справочники!B:B,SMALL(IF(ISNUMBER(MATCH(Справочники!$C$2:$C$500,IF(INDEX(+Справочники!$J:$O,MATCH($C$1,Справочники!$I:$I,),)="Да",СПР_Перевахтовка[[#Headers],[В1]:[М/В2]]),)),ROW($2:$500)),ROW(P76)))&amp;"","")</f>
        <v/>
      </c>
      <c r="M79" s="157" t="str">
        <f t="array" ref="M79">IFERROR(INDEX(Справочники!C:C,SMALL(IF(ISNUMBER(MATCH(Справочники!$C$2:$C$500,IF(INDEX(+Справочники!$J:$O,MATCH($C$1,Справочники!$I:$I,),)="Да",СПР_Перевахтовка[[#Headers],[В1]:[М/В2]]),)),ROW($2:$500)),ROW(Q76)))&amp;"","")</f>
        <v/>
      </c>
      <c r="N79" s="157" t="str">
        <f t="array" ref="N79">IFERROR(INDEX(Справочники!D:D,SMALL(IF(ISNUMBER(MATCH(Справочники!$C$2:$C$500,IF(INDEX(+Справочники!$J:$O,MATCH($C$1,Справочники!$I:$I,),)="Да",СПР_Перевахтовка[[#Headers],[В1]:[М/В2]]),)),ROW($2:$500)),ROW(R76)))&amp;"","")</f>
        <v/>
      </c>
      <c r="O79" s="157"/>
    </row>
    <row r="80" spans="11:15" x14ac:dyDescent="0.25">
      <c r="K80" s="156" t="str">
        <f>IF(ФОРМА_ОтъездIПриезд[[#This Row],[Не заполнили форму]]="","",ROW()-ROW(ФОРМА_ОтъездIПриезд[[#Headers],[Не заполнили форму]]))</f>
        <v/>
      </c>
      <c r="L80" s="153" t="str">
        <f t="array" ref="L80">IFERROR(INDEX(Справочники!B:B,SMALL(IF(ISNUMBER(MATCH(Справочники!$C$2:$C$500,IF(INDEX(+Справочники!$J:$O,MATCH($C$1,Справочники!$I:$I,),)="Да",СПР_Перевахтовка[[#Headers],[В1]:[М/В2]]),)),ROW($2:$500)),ROW(P77)))&amp;"","")</f>
        <v/>
      </c>
      <c r="M80" s="157" t="str">
        <f t="array" ref="M80">IFERROR(INDEX(Справочники!C:C,SMALL(IF(ISNUMBER(MATCH(Справочники!$C$2:$C$500,IF(INDEX(+Справочники!$J:$O,MATCH($C$1,Справочники!$I:$I,),)="Да",СПР_Перевахтовка[[#Headers],[В1]:[М/В2]]),)),ROW($2:$500)),ROW(Q77)))&amp;"","")</f>
        <v/>
      </c>
      <c r="N80" s="157" t="str">
        <f t="array" ref="N80">IFERROR(INDEX(Справочники!D:D,SMALL(IF(ISNUMBER(MATCH(Справочники!$C$2:$C$500,IF(INDEX(+Справочники!$J:$O,MATCH($C$1,Справочники!$I:$I,),)="Да",СПР_Перевахтовка[[#Headers],[В1]:[М/В2]]),)),ROW($2:$500)),ROW(R77)))&amp;"","")</f>
        <v/>
      </c>
      <c r="O80" s="157"/>
    </row>
    <row r="81" spans="11:15" x14ac:dyDescent="0.25">
      <c r="K81" s="156" t="str">
        <f>IF(ФОРМА_ОтъездIПриезд[[#This Row],[Не заполнили форму]]="","",ROW()-ROW(ФОРМА_ОтъездIПриезд[[#Headers],[Не заполнили форму]]))</f>
        <v/>
      </c>
      <c r="L81" s="153" t="str">
        <f t="array" ref="L81">IFERROR(INDEX(Справочники!B:B,SMALL(IF(ISNUMBER(MATCH(Справочники!$C$2:$C$500,IF(INDEX(+Справочники!$J:$O,MATCH($C$1,Справочники!$I:$I,),)="Да",СПР_Перевахтовка[[#Headers],[В1]:[М/В2]]),)),ROW($2:$500)),ROW(P78)))&amp;"","")</f>
        <v/>
      </c>
      <c r="M81" s="157" t="str">
        <f t="array" ref="M81">IFERROR(INDEX(Справочники!C:C,SMALL(IF(ISNUMBER(MATCH(Справочники!$C$2:$C$500,IF(INDEX(+Справочники!$J:$O,MATCH($C$1,Справочники!$I:$I,),)="Да",СПР_Перевахтовка[[#Headers],[В1]:[М/В2]]),)),ROW($2:$500)),ROW(Q78)))&amp;"","")</f>
        <v/>
      </c>
      <c r="N81" s="157" t="str">
        <f t="array" ref="N81">IFERROR(INDEX(Справочники!D:D,SMALL(IF(ISNUMBER(MATCH(Справочники!$C$2:$C$500,IF(INDEX(+Справочники!$J:$O,MATCH($C$1,Справочники!$I:$I,),)="Да",СПР_Перевахтовка[[#Headers],[В1]:[М/В2]]),)),ROW($2:$500)),ROW(R78)))&amp;"","")</f>
        <v/>
      </c>
      <c r="O81" s="157"/>
    </row>
    <row r="82" spans="11:15" x14ac:dyDescent="0.25">
      <c r="K82" s="156" t="str">
        <f>IF(ФОРМА_ОтъездIПриезд[[#This Row],[Не заполнили форму]]="","",ROW()-ROW(ФОРМА_ОтъездIПриезд[[#Headers],[Не заполнили форму]]))</f>
        <v/>
      </c>
      <c r="L82" s="153" t="str">
        <f t="array" ref="L82">IFERROR(INDEX(Справочники!B:B,SMALL(IF(ISNUMBER(MATCH(Справочники!$C$2:$C$500,IF(INDEX(+Справочники!$J:$O,MATCH($C$1,Справочники!$I:$I,),)="Да",СПР_Перевахтовка[[#Headers],[В1]:[М/В2]]),)),ROW($2:$500)),ROW(P79)))&amp;"","")</f>
        <v/>
      </c>
      <c r="M82" s="157" t="str">
        <f t="array" ref="M82">IFERROR(INDEX(Справочники!C:C,SMALL(IF(ISNUMBER(MATCH(Справочники!$C$2:$C$500,IF(INDEX(+Справочники!$J:$O,MATCH($C$1,Справочники!$I:$I,),)="Да",СПР_Перевахтовка[[#Headers],[В1]:[М/В2]]),)),ROW($2:$500)),ROW(Q79)))&amp;"","")</f>
        <v/>
      </c>
      <c r="N82" s="157" t="str">
        <f t="array" ref="N82">IFERROR(INDEX(Справочники!D:D,SMALL(IF(ISNUMBER(MATCH(Справочники!$C$2:$C$500,IF(INDEX(+Справочники!$J:$O,MATCH($C$1,Справочники!$I:$I,),)="Да",СПР_Перевахтовка[[#Headers],[В1]:[М/В2]]),)),ROW($2:$500)),ROW(R79)))&amp;"","")</f>
        <v/>
      </c>
      <c r="O82" s="157"/>
    </row>
    <row r="83" spans="11:15" x14ac:dyDescent="0.25">
      <c r="K83" s="156" t="str">
        <f>IF(ФОРМА_ОтъездIПриезд[[#This Row],[Не заполнили форму]]="","",ROW()-ROW(ФОРМА_ОтъездIПриезд[[#Headers],[Не заполнили форму]]))</f>
        <v/>
      </c>
      <c r="L83" s="153" t="str">
        <f t="array" ref="L83">IFERROR(INDEX(Справочники!B:B,SMALL(IF(ISNUMBER(MATCH(Справочники!$C$2:$C$500,IF(INDEX(+Справочники!$J:$O,MATCH($C$1,Справочники!$I:$I,),)="Да",СПР_Перевахтовка[[#Headers],[В1]:[М/В2]]),)),ROW($2:$500)),ROW(P80)))&amp;"","")</f>
        <v/>
      </c>
      <c r="M83" s="157" t="str">
        <f t="array" ref="M83">IFERROR(INDEX(Справочники!C:C,SMALL(IF(ISNUMBER(MATCH(Справочники!$C$2:$C$500,IF(INDEX(+Справочники!$J:$O,MATCH($C$1,Справочники!$I:$I,),)="Да",СПР_Перевахтовка[[#Headers],[В1]:[М/В2]]),)),ROW($2:$500)),ROW(Q80)))&amp;"","")</f>
        <v/>
      </c>
      <c r="N83" s="157" t="str">
        <f t="array" ref="N83">IFERROR(INDEX(Справочники!D:D,SMALL(IF(ISNUMBER(MATCH(Справочники!$C$2:$C$500,IF(INDEX(+Справочники!$J:$O,MATCH($C$1,Справочники!$I:$I,),)="Да",СПР_Перевахтовка[[#Headers],[В1]:[М/В2]]),)),ROW($2:$500)),ROW(R80)))&amp;"","")</f>
        <v/>
      </c>
      <c r="O83" s="157"/>
    </row>
    <row r="84" spans="11:15" x14ac:dyDescent="0.25">
      <c r="K84" s="156" t="str">
        <f>IF(ФОРМА_ОтъездIПриезд[[#This Row],[Не заполнили форму]]="","",ROW()-ROW(ФОРМА_ОтъездIПриезд[[#Headers],[Не заполнили форму]]))</f>
        <v/>
      </c>
      <c r="L84" s="153" t="str">
        <f t="array" ref="L84">IFERROR(INDEX(Справочники!B:B,SMALL(IF(ISNUMBER(MATCH(Справочники!$C$2:$C$500,IF(INDEX(+Справочники!$J:$O,MATCH($C$1,Справочники!$I:$I,),)="Да",СПР_Перевахтовка[[#Headers],[В1]:[М/В2]]),)),ROW($2:$500)),ROW(P81)))&amp;"","")</f>
        <v/>
      </c>
      <c r="M84" s="157" t="str">
        <f t="array" ref="M84">IFERROR(INDEX(Справочники!C:C,SMALL(IF(ISNUMBER(MATCH(Справочники!$C$2:$C$500,IF(INDEX(+Справочники!$J:$O,MATCH($C$1,Справочники!$I:$I,),)="Да",СПР_Перевахтовка[[#Headers],[В1]:[М/В2]]),)),ROW($2:$500)),ROW(Q81)))&amp;"","")</f>
        <v/>
      </c>
      <c r="N84" s="157" t="str">
        <f t="array" ref="N84">IFERROR(INDEX(Справочники!D:D,SMALL(IF(ISNUMBER(MATCH(Справочники!$C$2:$C$500,IF(INDEX(+Справочники!$J:$O,MATCH($C$1,Справочники!$I:$I,),)="Да",СПР_Перевахтовка[[#Headers],[В1]:[М/В2]]),)),ROW($2:$500)),ROW(R81)))&amp;"","")</f>
        <v/>
      </c>
      <c r="O84" s="157"/>
    </row>
    <row r="85" spans="11:15" x14ac:dyDescent="0.25">
      <c r="K85" s="156" t="str">
        <f>IF(ФОРМА_ОтъездIПриезд[[#This Row],[Не заполнили форму]]="","",ROW()-ROW(ФОРМА_ОтъездIПриезд[[#Headers],[Не заполнили форму]]))</f>
        <v/>
      </c>
      <c r="L85" s="153" t="str">
        <f t="array" ref="L85">IFERROR(INDEX(Справочники!B:B,SMALL(IF(ISNUMBER(MATCH(Справочники!$C$2:$C$500,IF(INDEX(+Справочники!$J:$O,MATCH($C$1,Справочники!$I:$I,),)="Да",СПР_Перевахтовка[[#Headers],[В1]:[М/В2]]),)),ROW($2:$500)),ROW(P82)))&amp;"","")</f>
        <v/>
      </c>
      <c r="M85" s="157" t="str">
        <f t="array" ref="M85">IFERROR(INDEX(Справочники!C:C,SMALL(IF(ISNUMBER(MATCH(Справочники!$C$2:$C$500,IF(INDEX(+Справочники!$J:$O,MATCH($C$1,Справочники!$I:$I,),)="Да",СПР_Перевахтовка[[#Headers],[В1]:[М/В2]]),)),ROW($2:$500)),ROW(Q82)))&amp;"","")</f>
        <v/>
      </c>
      <c r="N85" s="157" t="str">
        <f t="array" ref="N85">IFERROR(INDEX(Справочники!D:D,SMALL(IF(ISNUMBER(MATCH(Справочники!$C$2:$C$500,IF(INDEX(+Справочники!$J:$O,MATCH($C$1,Справочники!$I:$I,),)="Да",СПР_Перевахтовка[[#Headers],[В1]:[М/В2]]),)),ROW($2:$500)),ROW(R82)))&amp;"","")</f>
        <v/>
      </c>
      <c r="O85" s="157"/>
    </row>
    <row r="86" spans="11:15" x14ac:dyDescent="0.25">
      <c r="K86" s="156" t="str">
        <f>IF(ФОРМА_ОтъездIПриезд[[#This Row],[Не заполнили форму]]="","",ROW()-ROW(ФОРМА_ОтъездIПриезд[[#Headers],[Не заполнили форму]]))</f>
        <v/>
      </c>
      <c r="L86" s="153" t="str">
        <f t="array" ref="L86">IFERROR(INDEX(Справочники!B:B,SMALL(IF(ISNUMBER(MATCH(Справочники!$C$2:$C$500,IF(INDEX(+Справочники!$J:$O,MATCH($C$1,Справочники!$I:$I,),)="Да",СПР_Перевахтовка[[#Headers],[В1]:[М/В2]]),)),ROW($2:$500)),ROW(P83)))&amp;"","")</f>
        <v/>
      </c>
      <c r="M86" s="157" t="str">
        <f t="array" ref="M86">IFERROR(INDEX(Справочники!C:C,SMALL(IF(ISNUMBER(MATCH(Справочники!$C$2:$C$500,IF(INDEX(+Справочники!$J:$O,MATCH($C$1,Справочники!$I:$I,),)="Да",СПР_Перевахтовка[[#Headers],[В1]:[М/В2]]),)),ROW($2:$500)),ROW(Q83)))&amp;"","")</f>
        <v/>
      </c>
      <c r="N86" s="157" t="str">
        <f t="array" ref="N86">IFERROR(INDEX(Справочники!D:D,SMALL(IF(ISNUMBER(MATCH(Справочники!$C$2:$C$500,IF(INDEX(+Справочники!$J:$O,MATCH($C$1,Справочники!$I:$I,),)="Да",СПР_Перевахтовка[[#Headers],[В1]:[М/В2]]),)),ROW($2:$500)),ROW(R83)))&amp;"","")</f>
        <v/>
      </c>
      <c r="O86" s="157"/>
    </row>
    <row r="87" spans="11:15" x14ac:dyDescent="0.25">
      <c r="K87" s="156" t="str">
        <f>IF(ФОРМА_ОтъездIПриезд[[#This Row],[Не заполнили форму]]="","",ROW()-ROW(ФОРМА_ОтъездIПриезд[[#Headers],[Не заполнили форму]]))</f>
        <v/>
      </c>
      <c r="L87" s="153" t="str">
        <f t="array" ref="L87">IFERROR(INDEX(Справочники!B:B,SMALL(IF(ISNUMBER(MATCH(Справочники!$C$2:$C$500,IF(INDEX(+Справочники!$J:$O,MATCH($C$1,Справочники!$I:$I,),)="Да",СПР_Перевахтовка[[#Headers],[В1]:[М/В2]]),)),ROW($2:$500)),ROW(P84)))&amp;"","")</f>
        <v/>
      </c>
      <c r="M87" s="157" t="str">
        <f t="array" ref="M87">IFERROR(INDEX(Справочники!C:C,SMALL(IF(ISNUMBER(MATCH(Справочники!$C$2:$C$500,IF(INDEX(+Справочники!$J:$O,MATCH($C$1,Справочники!$I:$I,),)="Да",СПР_Перевахтовка[[#Headers],[В1]:[М/В2]]),)),ROW($2:$500)),ROW(Q84)))&amp;"","")</f>
        <v/>
      </c>
      <c r="N87" s="157" t="str">
        <f t="array" ref="N87">IFERROR(INDEX(Справочники!D:D,SMALL(IF(ISNUMBER(MATCH(Справочники!$C$2:$C$500,IF(INDEX(+Справочники!$J:$O,MATCH($C$1,Справочники!$I:$I,),)="Да",СПР_Перевахтовка[[#Headers],[В1]:[М/В2]]),)),ROW($2:$500)),ROW(R84)))&amp;"","")</f>
        <v/>
      </c>
      <c r="O87" s="157"/>
    </row>
    <row r="88" spans="11:15" x14ac:dyDescent="0.25">
      <c r="K88" s="156" t="str">
        <f>IF(ФОРМА_ОтъездIПриезд[[#This Row],[Не заполнили форму]]="","",ROW()-ROW(ФОРМА_ОтъездIПриезд[[#Headers],[Не заполнили форму]]))</f>
        <v/>
      </c>
      <c r="L88" s="153" t="str">
        <f t="array" ref="L88">IFERROR(INDEX(Справочники!B:B,SMALL(IF(ISNUMBER(MATCH(Справочники!$C$2:$C$500,IF(INDEX(+Справочники!$J:$O,MATCH($C$1,Справочники!$I:$I,),)="Да",СПР_Перевахтовка[[#Headers],[В1]:[М/В2]]),)),ROW($2:$500)),ROW(P85)))&amp;"","")</f>
        <v/>
      </c>
      <c r="M88" s="157" t="str">
        <f t="array" ref="M88">IFERROR(INDEX(Справочники!C:C,SMALL(IF(ISNUMBER(MATCH(Справочники!$C$2:$C$500,IF(INDEX(+Справочники!$J:$O,MATCH($C$1,Справочники!$I:$I,),)="Да",СПР_Перевахтовка[[#Headers],[В1]:[М/В2]]),)),ROW($2:$500)),ROW(Q85)))&amp;"","")</f>
        <v/>
      </c>
      <c r="N88" s="157" t="str">
        <f t="array" ref="N88">IFERROR(INDEX(Справочники!D:D,SMALL(IF(ISNUMBER(MATCH(Справочники!$C$2:$C$500,IF(INDEX(+Справочники!$J:$O,MATCH($C$1,Справочники!$I:$I,),)="Да",СПР_Перевахтовка[[#Headers],[В1]:[М/В2]]),)),ROW($2:$500)),ROW(R85)))&amp;"","")</f>
        <v/>
      </c>
      <c r="O88" s="157"/>
    </row>
    <row r="89" spans="11:15" x14ac:dyDescent="0.25">
      <c r="K89" s="156" t="str">
        <f>IF(ФОРМА_ОтъездIПриезд[[#This Row],[Не заполнили форму]]="","",ROW()-ROW(ФОРМА_ОтъездIПриезд[[#Headers],[Не заполнили форму]]))</f>
        <v/>
      </c>
      <c r="L89" s="153" t="str">
        <f t="array" ref="L89">IFERROR(INDEX(Справочники!B:B,SMALL(IF(ISNUMBER(MATCH(Справочники!$C$2:$C$500,IF(INDEX(+Справочники!$J:$O,MATCH($C$1,Справочники!$I:$I,),)="Да",СПР_Перевахтовка[[#Headers],[В1]:[М/В2]]),)),ROW($2:$500)),ROW(P86)))&amp;"","")</f>
        <v/>
      </c>
      <c r="M89" s="157" t="str">
        <f t="array" ref="M89">IFERROR(INDEX(Справочники!C:C,SMALL(IF(ISNUMBER(MATCH(Справочники!$C$2:$C$500,IF(INDEX(+Справочники!$J:$O,MATCH($C$1,Справочники!$I:$I,),)="Да",СПР_Перевахтовка[[#Headers],[В1]:[М/В2]]),)),ROW($2:$500)),ROW(Q86)))&amp;"","")</f>
        <v/>
      </c>
      <c r="N89" s="157" t="str">
        <f t="array" ref="N89">IFERROR(INDEX(Справочники!D:D,SMALL(IF(ISNUMBER(MATCH(Справочники!$C$2:$C$500,IF(INDEX(+Справочники!$J:$O,MATCH($C$1,Справочники!$I:$I,),)="Да",СПР_Перевахтовка[[#Headers],[В1]:[М/В2]]),)),ROW($2:$500)),ROW(R86)))&amp;"","")</f>
        <v/>
      </c>
      <c r="O89" s="157"/>
    </row>
    <row r="90" spans="11:15" x14ac:dyDescent="0.25">
      <c r="K90" s="156" t="str">
        <f>IF(ФОРМА_ОтъездIПриезд[[#This Row],[Не заполнили форму]]="","",ROW()-ROW(ФОРМА_ОтъездIПриезд[[#Headers],[Не заполнили форму]]))</f>
        <v/>
      </c>
      <c r="L90" s="153" t="str">
        <f t="array" ref="L90">IFERROR(INDEX(Справочники!B:B,SMALL(IF(ISNUMBER(MATCH(Справочники!$C$2:$C$500,IF(INDEX(+Справочники!$J:$O,MATCH($C$1,Справочники!$I:$I,),)="Да",СПР_Перевахтовка[[#Headers],[В1]:[М/В2]]),)),ROW($2:$500)),ROW(P87)))&amp;"","")</f>
        <v/>
      </c>
      <c r="M90" s="157" t="str">
        <f t="array" ref="M90">IFERROR(INDEX(Справочники!C:C,SMALL(IF(ISNUMBER(MATCH(Справочники!$C$2:$C$500,IF(INDEX(+Справочники!$J:$O,MATCH($C$1,Справочники!$I:$I,),)="Да",СПР_Перевахтовка[[#Headers],[В1]:[М/В2]]),)),ROW($2:$500)),ROW(Q87)))&amp;"","")</f>
        <v/>
      </c>
      <c r="N90" s="157" t="str">
        <f t="array" ref="N90">IFERROR(INDEX(Справочники!D:D,SMALL(IF(ISNUMBER(MATCH(Справочники!$C$2:$C$500,IF(INDEX(+Справочники!$J:$O,MATCH($C$1,Справочники!$I:$I,),)="Да",СПР_Перевахтовка[[#Headers],[В1]:[М/В2]]),)),ROW($2:$500)),ROW(R87)))&amp;"","")</f>
        <v/>
      </c>
      <c r="O90" s="157"/>
    </row>
    <row r="91" spans="11:15" x14ac:dyDescent="0.25">
      <c r="K91" s="156" t="str">
        <f>IF(ФОРМА_ОтъездIПриезд[[#This Row],[Не заполнили форму]]="","",ROW()-ROW(ФОРМА_ОтъездIПриезд[[#Headers],[Не заполнили форму]]))</f>
        <v/>
      </c>
      <c r="L91" s="153" t="str">
        <f t="array" ref="L91">IFERROR(INDEX(Справочники!B:B,SMALL(IF(ISNUMBER(MATCH(Справочники!$C$2:$C$500,IF(INDEX(+Справочники!$J:$O,MATCH($C$1,Справочники!$I:$I,),)="Да",СПР_Перевахтовка[[#Headers],[В1]:[М/В2]]),)),ROW($2:$500)),ROW(P88)))&amp;"","")</f>
        <v/>
      </c>
      <c r="M91" s="157" t="str">
        <f t="array" ref="M91">IFERROR(INDEX(Справочники!C:C,SMALL(IF(ISNUMBER(MATCH(Справочники!$C$2:$C$500,IF(INDEX(+Справочники!$J:$O,MATCH($C$1,Справочники!$I:$I,),)="Да",СПР_Перевахтовка[[#Headers],[В1]:[М/В2]]),)),ROW($2:$500)),ROW(Q88)))&amp;"","")</f>
        <v/>
      </c>
      <c r="N91" s="157" t="str">
        <f t="array" ref="N91">IFERROR(INDEX(Справочники!D:D,SMALL(IF(ISNUMBER(MATCH(Справочники!$C$2:$C$500,IF(INDEX(+Справочники!$J:$O,MATCH($C$1,Справочники!$I:$I,),)="Да",СПР_Перевахтовка[[#Headers],[В1]:[М/В2]]),)),ROW($2:$500)),ROW(R88)))&amp;"","")</f>
        <v/>
      </c>
      <c r="O91" s="157"/>
    </row>
    <row r="92" spans="11:15" x14ac:dyDescent="0.25">
      <c r="K92" s="156" t="str">
        <f>IF(ФОРМА_ОтъездIПриезд[[#This Row],[Не заполнили форму]]="","",ROW()-ROW(ФОРМА_ОтъездIПриезд[[#Headers],[Не заполнили форму]]))</f>
        <v/>
      </c>
      <c r="L92" s="153" t="str">
        <f t="array" ref="L92">IFERROR(INDEX(Справочники!B:B,SMALL(IF(ISNUMBER(MATCH(Справочники!$C$2:$C$500,IF(INDEX(+Справочники!$J:$O,MATCH($C$1,Справочники!$I:$I,),)="Да",СПР_Перевахтовка[[#Headers],[В1]:[М/В2]]),)),ROW($2:$500)),ROW(P89)))&amp;"","")</f>
        <v/>
      </c>
      <c r="M92" s="157" t="str">
        <f t="array" ref="M92">IFERROR(INDEX(Справочники!C:C,SMALL(IF(ISNUMBER(MATCH(Справочники!$C$2:$C$500,IF(INDEX(+Справочники!$J:$O,MATCH($C$1,Справочники!$I:$I,),)="Да",СПР_Перевахтовка[[#Headers],[В1]:[М/В2]]),)),ROW($2:$500)),ROW(Q89)))&amp;"","")</f>
        <v/>
      </c>
      <c r="N92" s="157" t="str">
        <f t="array" ref="N92">IFERROR(INDEX(Справочники!D:D,SMALL(IF(ISNUMBER(MATCH(Справочники!$C$2:$C$500,IF(INDEX(+Справочники!$J:$O,MATCH($C$1,Справочники!$I:$I,),)="Да",СПР_Перевахтовка[[#Headers],[В1]:[М/В2]]),)),ROW($2:$500)),ROW(R89)))&amp;"","")</f>
        <v/>
      </c>
      <c r="O92" s="157"/>
    </row>
    <row r="93" spans="11:15" x14ac:dyDescent="0.25">
      <c r="K93" s="156" t="str">
        <f>IF(ФОРМА_ОтъездIПриезд[[#This Row],[Не заполнили форму]]="","",ROW()-ROW(ФОРМА_ОтъездIПриезд[[#Headers],[Не заполнили форму]]))</f>
        <v/>
      </c>
      <c r="L93" s="153" t="str">
        <f t="array" ref="L93">IFERROR(INDEX(Справочники!B:B,SMALL(IF(ISNUMBER(MATCH(Справочники!$C$2:$C$500,IF(INDEX(+Справочники!$J:$O,MATCH($C$1,Справочники!$I:$I,),)="Да",СПР_Перевахтовка[[#Headers],[В1]:[М/В2]]),)),ROW($2:$500)),ROW(P90)))&amp;"","")</f>
        <v/>
      </c>
      <c r="M93" s="157" t="str">
        <f t="array" ref="M93">IFERROR(INDEX(Справочники!C:C,SMALL(IF(ISNUMBER(MATCH(Справочники!$C$2:$C$500,IF(INDEX(+Справочники!$J:$O,MATCH($C$1,Справочники!$I:$I,),)="Да",СПР_Перевахтовка[[#Headers],[В1]:[М/В2]]),)),ROW($2:$500)),ROW(Q90)))&amp;"","")</f>
        <v/>
      </c>
      <c r="N93" s="157" t="str">
        <f t="array" ref="N93">IFERROR(INDEX(Справочники!D:D,SMALL(IF(ISNUMBER(MATCH(Справочники!$C$2:$C$500,IF(INDEX(+Справочники!$J:$O,MATCH($C$1,Справочники!$I:$I,),)="Да",СПР_Перевахтовка[[#Headers],[В1]:[М/В2]]),)),ROW($2:$500)),ROW(R90)))&amp;"","")</f>
        <v/>
      </c>
      <c r="O93" s="157"/>
    </row>
    <row r="94" spans="11:15" x14ac:dyDescent="0.25">
      <c r="K94" s="156" t="str">
        <f>IF(ФОРМА_ОтъездIПриезд[[#This Row],[Не заполнили форму]]="","",ROW()-ROW(ФОРМА_ОтъездIПриезд[[#Headers],[Не заполнили форму]]))</f>
        <v/>
      </c>
      <c r="L94" s="153" t="str">
        <f t="array" ref="L94">IFERROR(INDEX(Справочники!B:B,SMALL(IF(ISNUMBER(MATCH(Справочники!$C$2:$C$500,IF(INDEX(+Справочники!$J:$O,MATCH($C$1,Справочники!$I:$I,),)="Да",СПР_Перевахтовка[[#Headers],[В1]:[М/В2]]),)),ROW($2:$500)),ROW(P91)))&amp;"","")</f>
        <v/>
      </c>
      <c r="M94" s="157" t="str">
        <f t="array" ref="M94">IFERROR(INDEX(Справочники!C:C,SMALL(IF(ISNUMBER(MATCH(Справочники!$C$2:$C$500,IF(INDEX(+Справочники!$J:$O,MATCH($C$1,Справочники!$I:$I,),)="Да",СПР_Перевахтовка[[#Headers],[В1]:[М/В2]]),)),ROW($2:$500)),ROW(Q91)))&amp;"","")</f>
        <v/>
      </c>
      <c r="N94" s="157" t="str">
        <f t="array" ref="N94">IFERROR(INDEX(Справочники!D:D,SMALL(IF(ISNUMBER(MATCH(Справочники!$C$2:$C$500,IF(INDEX(+Справочники!$J:$O,MATCH($C$1,Справочники!$I:$I,),)="Да",СПР_Перевахтовка[[#Headers],[В1]:[М/В2]]),)),ROW($2:$500)),ROW(R91)))&amp;"","")</f>
        <v/>
      </c>
      <c r="O94" s="157"/>
    </row>
    <row r="95" spans="11:15" x14ac:dyDescent="0.25">
      <c r="K95" s="156" t="str">
        <f>IF(ФОРМА_ОтъездIПриезд[[#This Row],[Не заполнили форму]]="","",ROW()-ROW(ФОРМА_ОтъездIПриезд[[#Headers],[Не заполнили форму]]))</f>
        <v/>
      </c>
      <c r="L95" s="153" t="str">
        <f t="array" ref="L95">IFERROR(INDEX(Справочники!B:B,SMALL(IF(ISNUMBER(MATCH(Справочники!$C$2:$C$500,IF(INDEX(+Справочники!$J:$O,MATCH($C$1,Справочники!$I:$I,),)="Да",СПР_Перевахтовка[[#Headers],[В1]:[М/В2]]),)),ROW($2:$500)),ROW(P92)))&amp;"","")</f>
        <v/>
      </c>
      <c r="M95" s="157" t="str">
        <f t="array" ref="M95">IFERROR(INDEX(Справочники!C:C,SMALL(IF(ISNUMBER(MATCH(Справочники!$C$2:$C$500,IF(INDEX(+Справочники!$J:$O,MATCH($C$1,Справочники!$I:$I,),)="Да",СПР_Перевахтовка[[#Headers],[В1]:[М/В2]]),)),ROW($2:$500)),ROW(Q92)))&amp;"","")</f>
        <v/>
      </c>
      <c r="N95" s="157" t="str">
        <f t="array" ref="N95">IFERROR(INDEX(Справочники!D:D,SMALL(IF(ISNUMBER(MATCH(Справочники!$C$2:$C$500,IF(INDEX(+Справочники!$J:$O,MATCH($C$1,Справочники!$I:$I,),)="Да",СПР_Перевахтовка[[#Headers],[В1]:[М/В2]]),)),ROW($2:$500)),ROW(R92)))&amp;"","")</f>
        <v/>
      </c>
      <c r="O95" s="157"/>
    </row>
    <row r="96" spans="11:15" x14ac:dyDescent="0.25">
      <c r="K96" s="156" t="str">
        <f>IF(ФОРМА_ОтъездIПриезд[[#This Row],[Не заполнили форму]]="","",ROW()-ROW(ФОРМА_ОтъездIПриезд[[#Headers],[Не заполнили форму]]))</f>
        <v/>
      </c>
      <c r="L96" s="153" t="str">
        <f t="array" ref="L96">IFERROR(INDEX(Справочники!B:B,SMALL(IF(ISNUMBER(MATCH(Справочники!$C$2:$C$500,IF(INDEX(+Справочники!$J:$O,MATCH($C$1,Справочники!$I:$I,),)="Да",СПР_Перевахтовка[[#Headers],[В1]:[М/В2]]),)),ROW($2:$500)),ROW(P93)))&amp;"","")</f>
        <v/>
      </c>
      <c r="M96" s="157" t="str">
        <f t="array" ref="M96">IFERROR(INDEX(Справочники!C:C,SMALL(IF(ISNUMBER(MATCH(Справочники!$C$2:$C$500,IF(INDEX(+Справочники!$J:$O,MATCH($C$1,Справочники!$I:$I,),)="Да",СПР_Перевахтовка[[#Headers],[В1]:[М/В2]]),)),ROW($2:$500)),ROW(Q93)))&amp;"","")</f>
        <v/>
      </c>
      <c r="N96" s="157" t="str">
        <f t="array" ref="N96">IFERROR(INDEX(Справочники!D:D,SMALL(IF(ISNUMBER(MATCH(Справочники!$C$2:$C$500,IF(INDEX(+Справочники!$J:$O,MATCH($C$1,Справочники!$I:$I,),)="Да",СПР_Перевахтовка[[#Headers],[В1]:[М/В2]]),)),ROW($2:$500)),ROW(R93)))&amp;"","")</f>
        <v/>
      </c>
      <c r="O96" s="157"/>
    </row>
    <row r="97" spans="11:15" x14ac:dyDescent="0.25">
      <c r="K97" s="156" t="str">
        <f>IF(ФОРМА_ОтъездIПриезд[[#This Row],[Не заполнили форму]]="","",ROW()-ROW(ФОРМА_ОтъездIПриезд[[#Headers],[Не заполнили форму]]))</f>
        <v/>
      </c>
      <c r="L97" s="153" t="str">
        <f t="array" ref="L97">IFERROR(INDEX(Справочники!B:B,SMALL(IF(ISNUMBER(MATCH(Справочники!$C$2:$C$500,IF(INDEX(+Справочники!$J:$O,MATCH($C$1,Справочники!$I:$I,),)="Да",СПР_Перевахтовка[[#Headers],[В1]:[М/В2]]),)),ROW($2:$500)),ROW(P94)))&amp;"","")</f>
        <v/>
      </c>
      <c r="M97" s="157" t="str">
        <f t="array" ref="M97">IFERROR(INDEX(Справочники!C:C,SMALL(IF(ISNUMBER(MATCH(Справочники!$C$2:$C$500,IF(INDEX(+Справочники!$J:$O,MATCH($C$1,Справочники!$I:$I,),)="Да",СПР_Перевахтовка[[#Headers],[В1]:[М/В2]]),)),ROW($2:$500)),ROW(Q94)))&amp;"","")</f>
        <v/>
      </c>
      <c r="N97" s="157" t="str">
        <f t="array" ref="N97">IFERROR(INDEX(Справочники!D:D,SMALL(IF(ISNUMBER(MATCH(Справочники!$C$2:$C$500,IF(INDEX(+Справочники!$J:$O,MATCH($C$1,Справочники!$I:$I,),)="Да",СПР_Перевахтовка[[#Headers],[В1]:[М/В2]]),)),ROW($2:$500)),ROW(R94)))&amp;"","")</f>
        <v/>
      </c>
      <c r="O97" s="157"/>
    </row>
    <row r="98" spans="11:15" x14ac:dyDescent="0.25">
      <c r="K98" s="156" t="str">
        <f>IF(ФОРМА_ОтъездIПриезд[[#This Row],[Не заполнили форму]]="","",ROW()-ROW(ФОРМА_ОтъездIПриезд[[#Headers],[Не заполнили форму]]))</f>
        <v/>
      </c>
      <c r="L98" s="153" t="str">
        <f t="array" ref="L98">IFERROR(INDEX(Справочники!B:B,SMALL(IF(ISNUMBER(MATCH(Справочники!$C$2:$C$500,IF(INDEX(+Справочники!$J:$O,MATCH($C$1,Справочники!$I:$I,),)="Да",СПР_Перевахтовка[[#Headers],[В1]:[М/В2]]),)),ROW($2:$500)),ROW(P95)))&amp;"","")</f>
        <v/>
      </c>
      <c r="M98" s="157" t="str">
        <f t="array" ref="M98">IFERROR(INDEX(Справочники!C:C,SMALL(IF(ISNUMBER(MATCH(Справочники!$C$2:$C$500,IF(INDEX(+Справочники!$J:$O,MATCH($C$1,Справочники!$I:$I,),)="Да",СПР_Перевахтовка[[#Headers],[В1]:[М/В2]]),)),ROW($2:$500)),ROW(Q95)))&amp;"","")</f>
        <v/>
      </c>
      <c r="N98" s="157" t="str">
        <f t="array" ref="N98">IFERROR(INDEX(Справочники!D:D,SMALL(IF(ISNUMBER(MATCH(Справочники!$C$2:$C$500,IF(INDEX(+Справочники!$J:$O,MATCH($C$1,Справочники!$I:$I,),)="Да",СПР_Перевахтовка[[#Headers],[В1]:[М/В2]]),)),ROW($2:$500)),ROW(R95)))&amp;"","")</f>
        <v/>
      </c>
      <c r="O98" s="157"/>
    </row>
    <row r="99" spans="11:15" x14ac:dyDescent="0.25">
      <c r="K99" s="156" t="str">
        <f>IF(ФОРМА_ОтъездIПриезд[[#This Row],[Не заполнили форму]]="","",ROW()-ROW(ФОРМА_ОтъездIПриезд[[#Headers],[Не заполнили форму]]))</f>
        <v/>
      </c>
      <c r="L99" s="153" t="str">
        <f t="array" ref="L99">IFERROR(INDEX(Справочники!B:B,SMALL(IF(ISNUMBER(MATCH(Справочники!$C$2:$C$500,IF(INDEX(+Справочники!$J:$O,MATCH($C$1,Справочники!$I:$I,),)="Да",СПР_Перевахтовка[[#Headers],[В1]:[М/В2]]),)),ROW($2:$500)),ROW(P96)))&amp;"","")</f>
        <v/>
      </c>
      <c r="M99" s="157" t="str">
        <f t="array" ref="M99">IFERROR(INDEX(Справочники!C:C,SMALL(IF(ISNUMBER(MATCH(Справочники!$C$2:$C$500,IF(INDEX(+Справочники!$J:$O,MATCH($C$1,Справочники!$I:$I,),)="Да",СПР_Перевахтовка[[#Headers],[В1]:[М/В2]]),)),ROW($2:$500)),ROW(Q96)))&amp;"","")</f>
        <v/>
      </c>
      <c r="N99" s="157" t="str">
        <f t="array" ref="N99">IFERROR(INDEX(Справочники!D:D,SMALL(IF(ISNUMBER(MATCH(Справочники!$C$2:$C$500,IF(INDEX(+Справочники!$J:$O,MATCH($C$1,Справочники!$I:$I,),)="Да",СПР_Перевахтовка[[#Headers],[В1]:[М/В2]]),)),ROW($2:$500)),ROW(R96)))&amp;"","")</f>
        <v/>
      </c>
      <c r="O99" s="157"/>
    </row>
    <row r="100" spans="11:15" x14ac:dyDescent="0.25">
      <c r="K100" s="156" t="str">
        <f>IF(ФОРМА_ОтъездIПриезд[[#This Row],[Не заполнили форму]]="","",ROW()-ROW(ФОРМА_ОтъездIПриезд[[#Headers],[Не заполнили форму]]))</f>
        <v/>
      </c>
      <c r="L100" s="153" t="str">
        <f t="array" ref="L100">IFERROR(INDEX(Справочники!B:B,SMALL(IF(ISNUMBER(MATCH(Справочники!$C$2:$C$500,IF(INDEX(+Справочники!$J:$O,MATCH($C$1,Справочники!$I:$I,),)="Да",СПР_Перевахтовка[[#Headers],[В1]:[М/В2]]),)),ROW($2:$500)),ROW(P97)))&amp;"","")</f>
        <v/>
      </c>
      <c r="M100" s="157" t="str">
        <f t="array" ref="M100">IFERROR(INDEX(Справочники!C:C,SMALL(IF(ISNUMBER(MATCH(Справочники!$C$2:$C$500,IF(INDEX(+Справочники!$J:$O,MATCH($C$1,Справочники!$I:$I,),)="Да",СПР_Перевахтовка[[#Headers],[В1]:[М/В2]]),)),ROW($2:$500)),ROW(Q97)))&amp;"","")</f>
        <v/>
      </c>
      <c r="N100" s="157" t="str">
        <f t="array" ref="N100">IFERROR(INDEX(Справочники!D:D,SMALL(IF(ISNUMBER(MATCH(Справочники!$C$2:$C$500,IF(INDEX(+Справочники!$J:$O,MATCH($C$1,Справочники!$I:$I,),)="Да",СПР_Перевахтовка[[#Headers],[В1]:[М/В2]]),)),ROW($2:$500)),ROW(R97)))&amp;"","")</f>
        <v/>
      </c>
      <c r="O100" s="157"/>
    </row>
    <row r="101" spans="11:15" x14ac:dyDescent="0.25">
      <c r="K101" s="156" t="str">
        <f>IF(ФОРМА_ОтъездIПриезд[[#This Row],[Не заполнили форму]]="","",ROW()-ROW(ФОРМА_ОтъездIПриезд[[#Headers],[Не заполнили форму]]))</f>
        <v/>
      </c>
      <c r="L101" s="153" t="str">
        <f t="array" ref="L101">IFERROR(INDEX(Справочники!B:B,SMALL(IF(ISNUMBER(MATCH(Справочники!$C$2:$C$500,IF(INDEX(+Справочники!$J:$O,MATCH($C$1,Справочники!$I:$I,),)="Да",СПР_Перевахтовка[[#Headers],[В1]:[М/В2]]),)),ROW($2:$500)),ROW(P98)))&amp;"","")</f>
        <v/>
      </c>
      <c r="M101" s="157" t="str">
        <f t="array" ref="M101">IFERROR(INDEX(Справочники!C:C,SMALL(IF(ISNUMBER(MATCH(Справочники!$C$2:$C$500,IF(INDEX(+Справочники!$J:$O,MATCH($C$1,Справочники!$I:$I,),)="Да",СПР_Перевахтовка[[#Headers],[В1]:[М/В2]]),)),ROW($2:$500)),ROW(Q98)))&amp;"","")</f>
        <v/>
      </c>
      <c r="N101" s="157" t="str">
        <f t="array" ref="N101">IFERROR(INDEX(Справочники!D:D,SMALL(IF(ISNUMBER(MATCH(Справочники!$C$2:$C$500,IF(INDEX(+Справочники!$J:$O,MATCH($C$1,Справочники!$I:$I,),)="Да",СПР_Перевахтовка[[#Headers],[В1]:[М/В2]]),)),ROW($2:$500)),ROW(R98)))&amp;"","")</f>
        <v/>
      </c>
      <c r="O101" s="157"/>
    </row>
    <row r="102" spans="11:15" x14ac:dyDescent="0.25">
      <c r="K102" s="156" t="str">
        <f>IF(ФОРМА_ОтъездIПриезд[[#This Row],[Не заполнили форму]]="","",ROW()-ROW(ФОРМА_ОтъездIПриезд[[#Headers],[Не заполнили форму]]))</f>
        <v/>
      </c>
      <c r="L102" s="153" t="str">
        <f t="array" ref="L102">IFERROR(INDEX(Справочники!B:B,SMALL(IF(ISNUMBER(MATCH(Справочники!$C$2:$C$500,IF(INDEX(+Справочники!$J:$O,MATCH($C$1,Справочники!$I:$I,),)="Да",СПР_Перевахтовка[[#Headers],[В1]:[М/В2]]),)),ROW($2:$500)),ROW(P99)))&amp;"","")</f>
        <v/>
      </c>
      <c r="M102" s="157" t="str">
        <f t="array" ref="M102">IFERROR(INDEX(Справочники!C:C,SMALL(IF(ISNUMBER(MATCH(Справочники!$C$2:$C$500,IF(INDEX(+Справочники!$J:$O,MATCH($C$1,Справочники!$I:$I,),)="Да",СПР_Перевахтовка[[#Headers],[В1]:[М/В2]]),)),ROW($2:$500)),ROW(Q99)))&amp;"","")</f>
        <v/>
      </c>
      <c r="N102" s="157" t="str">
        <f t="array" ref="N102">IFERROR(INDEX(Справочники!D:D,SMALL(IF(ISNUMBER(MATCH(Справочники!$C$2:$C$500,IF(INDEX(+Справочники!$J:$O,MATCH($C$1,Справочники!$I:$I,),)="Да",СПР_Перевахтовка[[#Headers],[В1]:[М/В2]]),)),ROW($2:$500)),ROW(R99)))&amp;"","")</f>
        <v/>
      </c>
      <c r="O102" s="157"/>
    </row>
    <row r="103" spans="11:15" x14ac:dyDescent="0.25">
      <c r="K103" s="156" t="str">
        <f>IF(ФОРМА_ОтъездIПриезд[[#This Row],[Не заполнили форму]]="","",ROW()-ROW(ФОРМА_ОтъездIПриезд[[#Headers],[Не заполнили форму]]))</f>
        <v/>
      </c>
      <c r="L103" s="153" t="str">
        <f t="array" ref="L103">IFERROR(INDEX(Справочники!B:B,SMALL(IF(ISNUMBER(MATCH(Справочники!$C$2:$C$500,IF(INDEX(+Справочники!$J:$O,MATCH($C$1,Справочники!$I:$I,),)="Да",СПР_Перевахтовка[[#Headers],[В1]:[М/В2]]),)),ROW($2:$500)),ROW(P100)))&amp;"","")</f>
        <v/>
      </c>
      <c r="M103" s="157" t="str">
        <f t="array" ref="M103">IFERROR(INDEX(Справочники!C:C,SMALL(IF(ISNUMBER(MATCH(Справочники!$C$2:$C$500,IF(INDEX(+Справочники!$J:$O,MATCH($C$1,Справочники!$I:$I,),)="Да",СПР_Перевахтовка[[#Headers],[В1]:[М/В2]]),)),ROW($2:$500)),ROW(Q100)))&amp;"","")</f>
        <v/>
      </c>
      <c r="N103" s="157" t="str">
        <f t="array" ref="N103">IFERROR(INDEX(Справочники!D:D,SMALL(IF(ISNUMBER(MATCH(Справочники!$C$2:$C$500,IF(INDEX(+Справочники!$J:$O,MATCH($C$1,Справочники!$I:$I,),)="Да",СПР_Перевахтовка[[#Headers],[В1]:[М/В2]]),)),ROW($2:$500)),ROW(R100)))&amp;"","")</f>
        <v/>
      </c>
      <c r="O103" s="157"/>
    </row>
    <row r="104" spans="11:15" x14ac:dyDescent="0.25">
      <c r="K104" s="156" t="str">
        <f>IF(ФОРМА_ОтъездIПриезд[[#This Row],[Не заполнили форму]]="","",ROW()-ROW(ФОРМА_ОтъездIПриезд[[#Headers],[Не заполнили форму]]))</f>
        <v/>
      </c>
      <c r="L104" s="153" t="str">
        <f t="array" ref="L104">IFERROR(INDEX(Справочники!B:B,SMALL(IF(ISNUMBER(MATCH(Справочники!$C$2:$C$500,IF(INDEX(+Справочники!$J:$O,MATCH($C$1,Справочники!$I:$I,),)="Да",СПР_Перевахтовка[[#Headers],[В1]:[М/В2]]),)),ROW($2:$500)),ROW(P101)))&amp;"","")</f>
        <v/>
      </c>
      <c r="M104" s="157" t="str">
        <f t="array" ref="M104">IFERROR(INDEX(Справочники!C:C,SMALL(IF(ISNUMBER(MATCH(Справочники!$C$2:$C$500,IF(INDEX(+Справочники!$J:$O,MATCH($C$1,Справочники!$I:$I,),)="Да",СПР_Перевахтовка[[#Headers],[В1]:[М/В2]]),)),ROW($2:$500)),ROW(Q101)))&amp;"","")</f>
        <v/>
      </c>
      <c r="N104" s="157" t="str">
        <f t="array" ref="N104">IFERROR(INDEX(Справочники!D:D,SMALL(IF(ISNUMBER(MATCH(Справочники!$C$2:$C$500,IF(INDEX(+Справочники!$J:$O,MATCH($C$1,Справочники!$I:$I,),)="Да",СПР_Перевахтовка[[#Headers],[В1]:[М/В2]]),)),ROW($2:$500)),ROW(R101)))&amp;"","")</f>
        <v/>
      </c>
      <c r="O104" s="157"/>
    </row>
    <row r="105" spans="11:15" x14ac:dyDescent="0.25">
      <c r="K105" s="156" t="str">
        <f>IF(ФОРМА_ОтъездIПриезд[[#This Row],[Не заполнили форму]]="","",ROW()-ROW(ФОРМА_ОтъездIПриезд[[#Headers],[Не заполнили форму]]))</f>
        <v/>
      </c>
      <c r="L105" s="153" t="str">
        <f t="array" ref="L105">IFERROR(INDEX(Справочники!B:B,SMALL(IF(ISNUMBER(MATCH(Справочники!$C$2:$C$500,IF(INDEX(+Справочники!$J:$O,MATCH($C$1,Справочники!$I:$I,),)="Да",СПР_Перевахтовка[[#Headers],[В1]:[М/В2]]),)),ROW($2:$500)),ROW(P102)))&amp;"","")</f>
        <v/>
      </c>
      <c r="M105" s="157" t="str">
        <f t="array" ref="M105">IFERROR(INDEX(Справочники!C:C,SMALL(IF(ISNUMBER(MATCH(Справочники!$C$2:$C$500,IF(INDEX(+Справочники!$J:$O,MATCH($C$1,Справочники!$I:$I,),)="Да",СПР_Перевахтовка[[#Headers],[В1]:[М/В2]]),)),ROW($2:$500)),ROW(Q102)))&amp;"","")</f>
        <v/>
      </c>
      <c r="N105" s="157" t="str">
        <f t="array" ref="N105">IFERROR(INDEX(Справочники!D:D,SMALL(IF(ISNUMBER(MATCH(Справочники!$C$2:$C$500,IF(INDEX(+Справочники!$J:$O,MATCH($C$1,Справочники!$I:$I,),)="Да",СПР_Перевахтовка[[#Headers],[В1]:[М/В2]]),)),ROW($2:$500)),ROW(R102)))&amp;"","")</f>
        <v/>
      </c>
      <c r="O105" s="157"/>
    </row>
    <row r="106" spans="11:15" x14ac:dyDescent="0.25">
      <c r="K106" s="156" t="str">
        <f>IF(ФОРМА_ОтъездIПриезд[[#This Row],[Не заполнили форму]]="","",ROW()-ROW(ФОРМА_ОтъездIПриезд[[#Headers],[Не заполнили форму]]))</f>
        <v/>
      </c>
      <c r="L106" s="153" t="str">
        <f t="array" ref="L106">IFERROR(INDEX(Справочники!B:B,SMALL(IF(ISNUMBER(MATCH(Справочники!$C$2:$C$500,IF(INDEX(+Справочники!$J:$O,MATCH($C$1,Справочники!$I:$I,),)="Да",СПР_Перевахтовка[[#Headers],[В1]:[М/В2]]),)),ROW($2:$500)),ROW(P103)))&amp;"","")</f>
        <v/>
      </c>
      <c r="M106" s="157" t="str">
        <f t="array" ref="M106">IFERROR(INDEX(Справочники!C:C,SMALL(IF(ISNUMBER(MATCH(Справочники!$C$2:$C$500,IF(INDEX(+Справочники!$J:$O,MATCH($C$1,Справочники!$I:$I,),)="Да",СПР_Перевахтовка[[#Headers],[В1]:[М/В2]]),)),ROW($2:$500)),ROW(Q103)))&amp;"","")</f>
        <v/>
      </c>
      <c r="N106" s="157" t="str">
        <f t="array" ref="N106">IFERROR(INDEX(Справочники!D:D,SMALL(IF(ISNUMBER(MATCH(Справочники!$C$2:$C$500,IF(INDEX(+Справочники!$J:$O,MATCH($C$1,Справочники!$I:$I,),)="Да",СПР_Перевахтовка[[#Headers],[В1]:[М/В2]]),)),ROW($2:$500)),ROW(R103)))&amp;"","")</f>
        <v/>
      </c>
      <c r="O106" s="157"/>
    </row>
    <row r="107" spans="11:15" x14ac:dyDescent="0.25">
      <c r="K107" s="156" t="str">
        <f>IF(ФОРМА_ОтъездIПриезд[[#This Row],[Не заполнили форму]]="","",ROW()-ROW(ФОРМА_ОтъездIПриезд[[#Headers],[Не заполнили форму]]))</f>
        <v/>
      </c>
      <c r="L107" s="153" t="str">
        <f t="array" ref="L107">IFERROR(INDEX(Справочники!B:B,SMALL(IF(ISNUMBER(MATCH(Справочники!$C$2:$C$500,IF(INDEX(+Справочники!$J:$O,MATCH($C$1,Справочники!$I:$I,),)="Да",СПР_Перевахтовка[[#Headers],[В1]:[М/В2]]),)),ROW($2:$500)),ROW(P104)))&amp;"","")</f>
        <v/>
      </c>
      <c r="M107" s="157" t="str">
        <f t="array" ref="M107">IFERROR(INDEX(Справочники!C:C,SMALL(IF(ISNUMBER(MATCH(Справочники!$C$2:$C$500,IF(INDEX(+Справочники!$J:$O,MATCH($C$1,Справочники!$I:$I,),)="Да",СПР_Перевахтовка[[#Headers],[В1]:[М/В2]]),)),ROW($2:$500)),ROW(Q104)))&amp;"","")</f>
        <v/>
      </c>
      <c r="N107" s="157" t="str">
        <f t="array" ref="N107">IFERROR(INDEX(Справочники!D:D,SMALL(IF(ISNUMBER(MATCH(Справочники!$C$2:$C$500,IF(INDEX(+Справочники!$J:$O,MATCH($C$1,Справочники!$I:$I,),)="Да",СПР_Перевахтовка[[#Headers],[В1]:[М/В2]]),)),ROW($2:$500)),ROW(R104)))&amp;"","")</f>
        <v/>
      </c>
      <c r="O107" s="157"/>
    </row>
    <row r="108" spans="11:15" x14ac:dyDescent="0.25">
      <c r="K108" s="156" t="str">
        <f>IF(ФОРМА_ОтъездIПриезд[[#This Row],[Не заполнили форму]]="","",ROW()-ROW(ФОРМА_ОтъездIПриезд[[#Headers],[Не заполнили форму]]))</f>
        <v/>
      </c>
      <c r="L108" s="153" t="str">
        <f t="array" ref="L108">IFERROR(INDEX(Справочники!B:B,SMALL(IF(ISNUMBER(MATCH(Справочники!$C$2:$C$500,IF(INDEX(+Справочники!$J:$O,MATCH($C$1,Справочники!$I:$I,),)="Да",СПР_Перевахтовка[[#Headers],[В1]:[М/В2]]),)),ROW($2:$500)),ROW(P105)))&amp;"","")</f>
        <v/>
      </c>
      <c r="M108" s="157" t="str">
        <f t="array" ref="M108">IFERROR(INDEX(Справочники!C:C,SMALL(IF(ISNUMBER(MATCH(Справочники!$C$2:$C$500,IF(INDEX(+Справочники!$J:$O,MATCH($C$1,Справочники!$I:$I,),)="Да",СПР_Перевахтовка[[#Headers],[В1]:[М/В2]]),)),ROW($2:$500)),ROW(Q105)))&amp;"","")</f>
        <v/>
      </c>
      <c r="N108" s="157" t="str">
        <f t="array" ref="N108">IFERROR(INDEX(Справочники!D:D,SMALL(IF(ISNUMBER(MATCH(Справочники!$C$2:$C$500,IF(INDEX(+Справочники!$J:$O,MATCH($C$1,Справочники!$I:$I,),)="Да",СПР_Перевахтовка[[#Headers],[В1]:[М/В2]]),)),ROW($2:$500)),ROW(R105)))&amp;"","")</f>
        <v/>
      </c>
      <c r="O108" s="157"/>
    </row>
    <row r="109" spans="11:15" x14ac:dyDescent="0.25">
      <c r="K109" s="156" t="str">
        <f>IF(ФОРМА_ОтъездIПриезд[[#This Row],[Не заполнили форму]]="","",ROW()-ROW(ФОРМА_ОтъездIПриезд[[#Headers],[Не заполнили форму]]))</f>
        <v/>
      </c>
      <c r="L109" s="153" t="str">
        <f t="array" ref="L109">IFERROR(INDEX(Справочники!B:B,SMALL(IF(ISNUMBER(MATCH(Справочники!$C$2:$C$500,IF(INDEX(+Справочники!$J:$O,MATCH($C$1,Справочники!$I:$I,),)="Да",СПР_Перевахтовка[[#Headers],[В1]:[М/В2]]),)),ROW($2:$500)),ROW(P106)))&amp;"","")</f>
        <v/>
      </c>
      <c r="M109" s="157" t="str">
        <f t="array" ref="M109">IFERROR(INDEX(Справочники!C:C,SMALL(IF(ISNUMBER(MATCH(Справочники!$C$2:$C$500,IF(INDEX(+Справочники!$J:$O,MATCH($C$1,Справочники!$I:$I,),)="Да",СПР_Перевахтовка[[#Headers],[В1]:[М/В2]]),)),ROW($2:$500)),ROW(Q106)))&amp;"","")</f>
        <v/>
      </c>
      <c r="N109" s="157" t="str">
        <f t="array" ref="N109">IFERROR(INDEX(Справочники!D:D,SMALL(IF(ISNUMBER(MATCH(Справочники!$C$2:$C$500,IF(INDEX(+Справочники!$J:$O,MATCH($C$1,Справочники!$I:$I,),)="Да",СПР_Перевахтовка[[#Headers],[В1]:[М/В2]]),)),ROW($2:$500)),ROW(R106)))&amp;"","")</f>
        <v/>
      </c>
      <c r="O109" s="157"/>
    </row>
    <row r="110" spans="11:15" x14ac:dyDescent="0.25">
      <c r="K110" s="156" t="str">
        <f>IF(ФОРМА_ОтъездIПриезд[[#This Row],[Не заполнили форму]]="","",ROW()-ROW(ФОРМА_ОтъездIПриезд[[#Headers],[Не заполнили форму]]))</f>
        <v/>
      </c>
      <c r="L110" s="153" t="str">
        <f t="array" ref="L110">IFERROR(INDEX(Справочники!B:B,SMALL(IF(ISNUMBER(MATCH(Справочники!$C$2:$C$500,IF(INDEX(+Справочники!$J:$O,MATCH($C$1,Справочники!$I:$I,),)="Да",СПР_Перевахтовка[[#Headers],[В1]:[М/В2]]),)),ROW($2:$500)),ROW(P107)))&amp;"","")</f>
        <v/>
      </c>
      <c r="M110" s="157" t="str">
        <f t="array" ref="M110">IFERROR(INDEX(Справочники!C:C,SMALL(IF(ISNUMBER(MATCH(Справочники!$C$2:$C$500,IF(INDEX(+Справочники!$J:$O,MATCH($C$1,Справочники!$I:$I,),)="Да",СПР_Перевахтовка[[#Headers],[В1]:[М/В2]]),)),ROW($2:$500)),ROW(Q107)))&amp;"","")</f>
        <v/>
      </c>
      <c r="N110" s="157" t="str">
        <f t="array" ref="N110">IFERROR(INDEX(Справочники!D:D,SMALL(IF(ISNUMBER(MATCH(Справочники!$C$2:$C$500,IF(INDEX(+Справочники!$J:$O,MATCH($C$1,Справочники!$I:$I,),)="Да",СПР_Перевахтовка[[#Headers],[В1]:[М/В2]]),)),ROW($2:$500)),ROW(R107)))&amp;"","")</f>
        <v/>
      </c>
      <c r="O110" s="157"/>
    </row>
    <row r="111" spans="11:15" x14ac:dyDescent="0.25">
      <c r="K111" s="156" t="str">
        <f>IF(ФОРМА_ОтъездIПриезд[[#This Row],[Не заполнили форму]]="","",ROW()-ROW(ФОРМА_ОтъездIПриезд[[#Headers],[Не заполнили форму]]))</f>
        <v/>
      </c>
      <c r="L111" s="153" t="str">
        <f t="array" ref="L111">IFERROR(INDEX(Справочники!B:B,SMALL(IF(ISNUMBER(MATCH(Справочники!$C$2:$C$500,IF(INDEX(+Справочники!$J:$O,MATCH($C$1,Справочники!$I:$I,),)="Да",СПР_Перевахтовка[[#Headers],[В1]:[М/В2]]),)),ROW($2:$500)),ROW(P108)))&amp;"","")</f>
        <v/>
      </c>
      <c r="M111" s="157" t="str">
        <f t="array" ref="M111">IFERROR(INDEX(Справочники!C:C,SMALL(IF(ISNUMBER(MATCH(Справочники!$C$2:$C$500,IF(INDEX(+Справочники!$J:$O,MATCH($C$1,Справочники!$I:$I,),)="Да",СПР_Перевахтовка[[#Headers],[В1]:[М/В2]]),)),ROW($2:$500)),ROW(Q108)))&amp;"","")</f>
        <v/>
      </c>
      <c r="N111" s="157" t="str">
        <f t="array" ref="N111">IFERROR(INDEX(Справочники!D:D,SMALL(IF(ISNUMBER(MATCH(Справочники!$C$2:$C$500,IF(INDEX(+Справочники!$J:$O,MATCH($C$1,Справочники!$I:$I,),)="Да",СПР_Перевахтовка[[#Headers],[В1]:[М/В2]]),)),ROW($2:$500)),ROW(R108)))&amp;"","")</f>
        <v/>
      </c>
      <c r="O111" s="157"/>
    </row>
    <row r="112" spans="11:15" x14ac:dyDescent="0.25">
      <c r="K112" s="156" t="str">
        <f>IF(ФОРМА_ОтъездIПриезд[[#This Row],[Не заполнили форму]]="","",ROW()-ROW(ФОРМА_ОтъездIПриезд[[#Headers],[Не заполнили форму]]))</f>
        <v/>
      </c>
      <c r="L112" s="153" t="str">
        <f t="array" ref="L112">IFERROR(INDEX(Справочники!B:B,SMALL(IF(ISNUMBER(MATCH(Справочники!$C$2:$C$500,IF(INDEX(+Справочники!$J:$O,MATCH($C$1,Справочники!$I:$I,),)="Да",СПР_Перевахтовка[[#Headers],[В1]:[М/В2]]),)),ROW($2:$500)),ROW(P109)))&amp;"","")</f>
        <v/>
      </c>
      <c r="M112" s="157" t="str">
        <f t="array" ref="M112">IFERROR(INDEX(Справочники!C:C,SMALL(IF(ISNUMBER(MATCH(Справочники!$C$2:$C$500,IF(INDEX(+Справочники!$J:$O,MATCH($C$1,Справочники!$I:$I,),)="Да",СПР_Перевахтовка[[#Headers],[В1]:[М/В2]]),)),ROW($2:$500)),ROW(Q109)))&amp;"","")</f>
        <v/>
      </c>
      <c r="N112" s="157" t="str">
        <f t="array" ref="N112">IFERROR(INDEX(Справочники!D:D,SMALL(IF(ISNUMBER(MATCH(Справочники!$C$2:$C$500,IF(INDEX(+Справочники!$J:$O,MATCH($C$1,Справочники!$I:$I,),)="Да",СПР_Перевахтовка[[#Headers],[В1]:[М/В2]]),)),ROW($2:$500)),ROW(R109)))&amp;"","")</f>
        <v/>
      </c>
      <c r="O112" s="157"/>
    </row>
    <row r="113" spans="11:15" x14ac:dyDescent="0.25">
      <c r="K113" s="156" t="str">
        <f>IF(ФОРМА_ОтъездIПриезд[[#This Row],[Не заполнили форму]]="","",ROW()-ROW(ФОРМА_ОтъездIПриезд[[#Headers],[Не заполнили форму]]))</f>
        <v/>
      </c>
      <c r="L113" s="153" t="str">
        <f t="array" ref="L113">IFERROR(INDEX(Справочники!B:B,SMALL(IF(ISNUMBER(MATCH(Справочники!$C$2:$C$500,IF(INDEX(+Справочники!$J:$O,MATCH($C$1,Справочники!$I:$I,),)="Да",СПР_Перевахтовка[[#Headers],[В1]:[М/В2]]),)),ROW($2:$500)),ROW(P110)))&amp;"","")</f>
        <v/>
      </c>
      <c r="M113" s="157" t="str">
        <f t="array" ref="M113">IFERROR(INDEX(Справочники!C:C,SMALL(IF(ISNUMBER(MATCH(Справочники!$C$2:$C$500,IF(INDEX(+Справочники!$J:$O,MATCH($C$1,Справочники!$I:$I,),)="Да",СПР_Перевахтовка[[#Headers],[В1]:[М/В2]]),)),ROW($2:$500)),ROW(Q110)))&amp;"","")</f>
        <v/>
      </c>
      <c r="N113" s="157" t="str">
        <f t="array" ref="N113">IFERROR(INDEX(Справочники!D:D,SMALL(IF(ISNUMBER(MATCH(Справочники!$C$2:$C$500,IF(INDEX(+Справочники!$J:$O,MATCH($C$1,Справочники!$I:$I,),)="Да",СПР_Перевахтовка[[#Headers],[В1]:[М/В2]]),)),ROW($2:$500)),ROW(R110)))&amp;"","")</f>
        <v/>
      </c>
      <c r="O113" s="157"/>
    </row>
    <row r="114" spans="11:15" x14ac:dyDescent="0.25">
      <c r="K114" s="156" t="str">
        <f>IF(ФОРМА_ОтъездIПриезд[[#This Row],[Не заполнили форму]]="","",ROW()-ROW(ФОРМА_ОтъездIПриезд[[#Headers],[Не заполнили форму]]))</f>
        <v/>
      </c>
      <c r="L114" s="153" t="str">
        <f t="array" ref="L114">IFERROR(INDEX(Справочники!B:B,SMALL(IF(ISNUMBER(MATCH(Справочники!$C$2:$C$500,IF(INDEX(+Справочники!$J:$O,MATCH($C$1,Справочники!$I:$I,),)="Да",СПР_Перевахтовка[[#Headers],[В1]:[М/В2]]),)),ROW($2:$500)),ROW(P111)))&amp;"","")</f>
        <v/>
      </c>
      <c r="M114" s="157" t="str">
        <f t="array" ref="M114">IFERROR(INDEX(Справочники!C:C,SMALL(IF(ISNUMBER(MATCH(Справочники!$C$2:$C$500,IF(INDEX(+Справочники!$J:$O,MATCH($C$1,Справочники!$I:$I,),)="Да",СПР_Перевахтовка[[#Headers],[В1]:[М/В2]]),)),ROW($2:$500)),ROW(Q111)))&amp;"","")</f>
        <v/>
      </c>
      <c r="N114" s="157" t="str">
        <f t="array" ref="N114">IFERROR(INDEX(Справочники!D:D,SMALL(IF(ISNUMBER(MATCH(Справочники!$C$2:$C$500,IF(INDEX(+Справочники!$J:$O,MATCH($C$1,Справочники!$I:$I,),)="Да",СПР_Перевахтовка[[#Headers],[В1]:[М/В2]]),)),ROW($2:$500)),ROW(R111)))&amp;"","")</f>
        <v/>
      </c>
      <c r="O114" s="157"/>
    </row>
    <row r="115" spans="11:15" x14ac:dyDescent="0.25">
      <c r="K115" s="156" t="str">
        <f>IF(ФОРМА_ОтъездIПриезд[[#This Row],[Не заполнили форму]]="","",ROW()-ROW(ФОРМА_ОтъездIПриезд[[#Headers],[Не заполнили форму]]))</f>
        <v/>
      </c>
      <c r="L115" s="153" t="str">
        <f t="array" ref="L115">IFERROR(INDEX(Справочники!B:B,SMALL(IF(ISNUMBER(MATCH(Справочники!$C$2:$C$500,IF(INDEX(+Справочники!$J:$O,MATCH($C$1,Справочники!$I:$I,),)="Да",СПР_Перевахтовка[[#Headers],[В1]:[М/В2]]),)),ROW($2:$500)),ROW(P112)))&amp;"","")</f>
        <v/>
      </c>
      <c r="M115" s="157" t="str">
        <f t="array" ref="M115">IFERROR(INDEX(Справочники!C:C,SMALL(IF(ISNUMBER(MATCH(Справочники!$C$2:$C$500,IF(INDEX(+Справочники!$J:$O,MATCH($C$1,Справочники!$I:$I,),)="Да",СПР_Перевахтовка[[#Headers],[В1]:[М/В2]]),)),ROW($2:$500)),ROW(Q112)))&amp;"","")</f>
        <v/>
      </c>
      <c r="N115" s="157" t="str">
        <f t="array" ref="N115">IFERROR(INDEX(Справочники!D:D,SMALL(IF(ISNUMBER(MATCH(Справочники!$C$2:$C$500,IF(INDEX(+Справочники!$J:$O,MATCH($C$1,Справочники!$I:$I,),)="Да",СПР_Перевахтовка[[#Headers],[В1]:[М/В2]]),)),ROW($2:$500)),ROW(R112)))&amp;"","")</f>
        <v/>
      </c>
      <c r="O115" s="157"/>
    </row>
    <row r="116" spans="11:15" x14ac:dyDescent="0.25">
      <c r="K116" s="156" t="str">
        <f>IF(ФОРМА_ОтъездIПриезд[[#This Row],[Не заполнили форму]]="","",ROW()-ROW(ФОРМА_ОтъездIПриезд[[#Headers],[Не заполнили форму]]))</f>
        <v/>
      </c>
      <c r="L116" s="153" t="str">
        <f t="array" ref="L116">IFERROR(INDEX(Справочники!B:B,SMALL(IF(ISNUMBER(MATCH(Справочники!$C$2:$C$500,IF(INDEX(+Справочники!$J:$O,MATCH($C$1,Справочники!$I:$I,),)="Да",СПР_Перевахтовка[[#Headers],[В1]:[М/В2]]),)),ROW($2:$500)),ROW(P113)))&amp;"","")</f>
        <v/>
      </c>
      <c r="M116" s="157" t="str">
        <f t="array" ref="M116">IFERROR(INDEX(Справочники!C:C,SMALL(IF(ISNUMBER(MATCH(Справочники!$C$2:$C$500,IF(INDEX(+Справочники!$J:$O,MATCH($C$1,Справочники!$I:$I,),)="Да",СПР_Перевахтовка[[#Headers],[В1]:[М/В2]]),)),ROW($2:$500)),ROW(Q113)))&amp;"","")</f>
        <v/>
      </c>
      <c r="N116" s="157" t="str">
        <f t="array" ref="N116">IFERROR(INDEX(Справочники!D:D,SMALL(IF(ISNUMBER(MATCH(Справочники!$C$2:$C$500,IF(INDEX(+Справочники!$J:$O,MATCH($C$1,Справочники!$I:$I,),)="Да",СПР_Перевахтовка[[#Headers],[В1]:[М/В2]]),)),ROW($2:$500)),ROW(R113)))&amp;"","")</f>
        <v/>
      </c>
      <c r="O116" s="157"/>
    </row>
    <row r="117" spans="11:15" x14ac:dyDescent="0.25">
      <c r="K117" s="156" t="str">
        <f>IF(ФОРМА_ОтъездIПриезд[[#This Row],[Не заполнили форму]]="","",ROW()-ROW(ФОРМА_ОтъездIПриезд[[#Headers],[Не заполнили форму]]))</f>
        <v/>
      </c>
      <c r="L117" s="153" t="str">
        <f t="array" ref="L117">IFERROR(INDEX(Справочники!B:B,SMALL(IF(ISNUMBER(MATCH(Справочники!$C$2:$C$500,IF(INDEX(+Справочники!$J:$O,MATCH($C$1,Справочники!$I:$I,),)="Да",СПР_Перевахтовка[[#Headers],[В1]:[М/В2]]),)),ROW($2:$500)),ROW(P114)))&amp;"","")</f>
        <v/>
      </c>
      <c r="M117" s="157" t="str">
        <f t="array" ref="M117">IFERROR(INDEX(Справочники!C:C,SMALL(IF(ISNUMBER(MATCH(Справочники!$C$2:$C$500,IF(INDEX(+Справочники!$J:$O,MATCH($C$1,Справочники!$I:$I,),)="Да",СПР_Перевахтовка[[#Headers],[В1]:[М/В2]]),)),ROW($2:$500)),ROW(Q114)))&amp;"","")</f>
        <v/>
      </c>
      <c r="N117" s="157" t="str">
        <f t="array" ref="N117">IFERROR(INDEX(Справочники!D:D,SMALL(IF(ISNUMBER(MATCH(Справочники!$C$2:$C$500,IF(INDEX(+Справочники!$J:$O,MATCH($C$1,Справочники!$I:$I,),)="Да",СПР_Перевахтовка[[#Headers],[В1]:[М/В2]]),)),ROW($2:$500)),ROW(R114)))&amp;"","")</f>
        <v/>
      </c>
      <c r="O117" s="157"/>
    </row>
    <row r="118" spans="11:15" x14ac:dyDescent="0.25">
      <c r="K118" s="156" t="str">
        <f>IF(ФОРМА_ОтъездIПриезд[[#This Row],[Не заполнили форму]]="","",ROW()-ROW(ФОРМА_ОтъездIПриезд[[#Headers],[Не заполнили форму]]))</f>
        <v/>
      </c>
      <c r="L118" s="153" t="str">
        <f t="array" ref="L118">IFERROR(INDEX(Справочники!B:B,SMALL(IF(ISNUMBER(MATCH(Справочники!$C$2:$C$500,IF(INDEX(+Справочники!$J:$O,MATCH($C$1,Справочники!$I:$I,),)="Да",СПР_Перевахтовка[[#Headers],[В1]:[М/В2]]),)),ROW($2:$500)),ROW(P115)))&amp;"","")</f>
        <v/>
      </c>
      <c r="M118" s="157" t="str">
        <f t="array" ref="M118">IFERROR(INDEX(Справочники!C:C,SMALL(IF(ISNUMBER(MATCH(Справочники!$C$2:$C$500,IF(INDEX(+Справочники!$J:$O,MATCH($C$1,Справочники!$I:$I,),)="Да",СПР_Перевахтовка[[#Headers],[В1]:[М/В2]]),)),ROW($2:$500)),ROW(Q115)))&amp;"","")</f>
        <v/>
      </c>
      <c r="N118" s="157" t="str">
        <f t="array" ref="N118">IFERROR(INDEX(Справочники!D:D,SMALL(IF(ISNUMBER(MATCH(Справочники!$C$2:$C$500,IF(INDEX(+Справочники!$J:$O,MATCH($C$1,Справочники!$I:$I,),)="Да",СПР_Перевахтовка[[#Headers],[В1]:[М/В2]]),)),ROW($2:$500)),ROW(R115)))&amp;"","")</f>
        <v/>
      </c>
      <c r="O118" s="157"/>
    </row>
    <row r="119" spans="11:15" x14ac:dyDescent="0.25">
      <c r="K119" s="156" t="str">
        <f>IF(ФОРМА_ОтъездIПриезд[[#This Row],[Не заполнили форму]]="","",ROW()-ROW(ФОРМА_ОтъездIПриезд[[#Headers],[Не заполнили форму]]))</f>
        <v/>
      </c>
      <c r="L119" s="153" t="str">
        <f t="array" ref="L119">IFERROR(INDEX(Справочники!B:B,SMALL(IF(ISNUMBER(MATCH(Справочники!$C$2:$C$500,IF(INDEX(+Справочники!$J:$O,MATCH($C$1,Справочники!$I:$I,),)="Да",СПР_Перевахтовка[[#Headers],[В1]:[М/В2]]),)),ROW($2:$500)),ROW(P116)))&amp;"","")</f>
        <v/>
      </c>
      <c r="M119" s="157" t="str">
        <f t="array" ref="M119">IFERROR(INDEX(Справочники!C:C,SMALL(IF(ISNUMBER(MATCH(Справочники!$C$2:$C$500,IF(INDEX(+Справочники!$J:$O,MATCH($C$1,Справочники!$I:$I,),)="Да",СПР_Перевахтовка[[#Headers],[В1]:[М/В2]]),)),ROW($2:$500)),ROW(Q116)))&amp;"","")</f>
        <v/>
      </c>
      <c r="N119" s="157" t="str">
        <f t="array" ref="N119">IFERROR(INDEX(Справочники!D:D,SMALL(IF(ISNUMBER(MATCH(Справочники!$C$2:$C$500,IF(INDEX(+Справочники!$J:$O,MATCH($C$1,Справочники!$I:$I,),)="Да",СПР_Перевахтовка[[#Headers],[В1]:[М/В2]]),)),ROW($2:$500)),ROW(R116)))&amp;"","")</f>
        <v/>
      </c>
      <c r="O119" s="157"/>
    </row>
    <row r="120" spans="11:15" x14ac:dyDescent="0.25">
      <c r="K120" s="156" t="str">
        <f>IF(ФОРМА_ОтъездIПриезд[[#This Row],[Не заполнили форму]]="","",ROW()-ROW(ФОРМА_ОтъездIПриезд[[#Headers],[Не заполнили форму]]))</f>
        <v/>
      </c>
      <c r="L120" s="153" t="str">
        <f t="array" ref="L120">IFERROR(INDEX(Справочники!B:B,SMALL(IF(ISNUMBER(MATCH(Справочники!$C$2:$C$500,IF(INDEX(+Справочники!$J:$O,MATCH($C$1,Справочники!$I:$I,),)="Да",СПР_Перевахтовка[[#Headers],[В1]:[М/В2]]),)),ROW($2:$500)),ROW(P117)))&amp;"","")</f>
        <v/>
      </c>
      <c r="M120" s="157" t="str">
        <f t="array" ref="M120">IFERROR(INDEX(Справочники!C:C,SMALL(IF(ISNUMBER(MATCH(Справочники!$C$2:$C$500,IF(INDEX(+Справочники!$J:$O,MATCH($C$1,Справочники!$I:$I,),)="Да",СПР_Перевахтовка[[#Headers],[В1]:[М/В2]]),)),ROW($2:$500)),ROW(Q117)))&amp;"","")</f>
        <v/>
      </c>
      <c r="N120" s="157" t="str">
        <f t="array" ref="N120">IFERROR(INDEX(Справочники!D:D,SMALL(IF(ISNUMBER(MATCH(Справочники!$C$2:$C$500,IF(INDEX(+Справочники!$J:$O,MATCH($C$1,Справочники!$I:$I,),)="Да",СПР_Перевахтовка[[#Headers],[В1]:[М/В2]]),)),ROW($2:$500)),ROW(R117)))&amp;"","")</f>
        <v/>
      </c>
      <c r="O120" s="157"/>
    </row>
    <row r="121" spans="11:15" x14ac:dyDescent="0.25">
      <c r="K121" s="156" t="str">
        <f>IF(ФОРМА_ОтъездIПриезд[[#This Row],[Не заполнили форму]]="","",ROW()-ROW(ФОРМА_ОтъездIПриезд[[#Headers],[Не заполнили форму]]))</f>
        <v/>
      </c>
      <c r="L121" s="153" t="str">
        <f t="array" ref="L121">IFERROR(INDEX(Справочники!B:B,SMALL(IF(ISNUMBER(MATCH(Справочники!$C$2:$C$500,IF(INDEX(+Справочники!$J:$O,MATCH($C$1,Справочники!$I:$I,),)="Да",СПР_Перевахтовка[[#Headers],[В1]:[М/В2]]),)),ROW($2:$500)),ROW(P118)))&amp;"","")</f>
        <v/>
      </c>
      <c r="M121" s="157" t="str">
        <f t="array" ref="M121">IFERROR(INDEX(Справочники!C:C,SMALL(IF(ISNUMBER(MATCH(Справочники!$C$2:$C$500,IF(INDEX(+Справочники!$J:$O,MATCH($C$1,Справочники!$I:$I,),)="Да",СПР_Перевахтовка[[#Headers],[В1]:[М/В2]]),)),ROW($2:$500)),ROW(Q118)))&amp;"","")</f>
        <v/>
      </c>
      <c r="N121" s="157" t="str">
        <f t="array" ref="N121">IFERROR(INDEX(Справочники!D:D,SMALL(IF(ISNUMBER(MATCH(Справочники!$C$2:$C$500,IF(INDEX(+Справочники!$J:$O,MATCH($C$1,Справочники!$I:$I,),)="Да",СПР_Перевахтовка[[#Headers],[В1]:[М/В2]]),)),ROW($2:$500)),ROW(R118)))&amp;"","")</f>
        <v/>
      </c>
      <c r="O121" s="157"/>
    </row>
    <row r="122" spans="11:15" x14ac:dyDescent="0.25">
      <c r="K122" s="156" t="str">
        <f>IF(ФОРМА_ОтъездIПриезд[[#This Row],[Не заполнили форму]]="","",ROW()-ROW(ФОРМА_ОтъездIПриезд[[#Headers],[Не заполнили форму]]))</f>
        <v/>
      </c>
      <c r="L122" s="153" t="str">
        <f t="array" ref="L122">IFERROR(INDEX(Справочники!B:B,SMALL(IF(ISNUMBER(MATCH(Справочники!$C$2:$C$500,IF(INDEX(+Справочники!$J:$O,MATCH($C$1,Справочники!$I:$I,),)="Да",СПР_Перевахтовка[[#Headers],[В1]:[М/В2]]),)),ROW($2:$500)),ROW(P119)))&amp;"","")</f>
        <v/>
      </c>
      <c r="M122" s="157" t="str">
        <f t="array" ref="M122">IFERROR(INDEX(Справочники!C:C,SMALL(IF(ISNUMBER(MATCH(Справочники!$C$2:$C$500,IF(INDEX(+Справочники!$J:$O,MATCH($C$1,Справочники!$I:$I,),)="Да",СПР_Перевахтовка[[#Headers],[В1]:[М/В2]]),)),ROW($2:$500)),ROW(Q119)))&amp;"","")</f>
        <v/>
      </c>
      <c r="N122" s="157" t="str">
        <f t="array" ref="N122">IFERROR(INDEX(Справочники!D:D,SMALL(IF(ISNUMBER(MATCH(Справочники!$C$2:$C$500,IF(INDEX(+Справочники!$J:$O,MATCH($C$1,Справочники!$I:$I,),)="Да",СПР_Перевахтовка[[#Headers],[В1]:[М/В2]]),)),ROW($2:$500)),ROW(R119)))&amp;"","")</f>
        <v/>
      </c>
      <c r="O122" s="157"/>
    </row>
    <row r="123" spans="11:15" x14ac:dyDescent="0.25">
      <c r="K123" s="156" t="str">
        <f>IF(ФОРМА_ОтъездIПриезд[[#This Row],[Не заполнили форму]]="","",ROW()-ROW(ФОРМА_ОтъездIПриезд[[#Headers],[Не заполнили форму]]))</f>
        <v/>
      </c>
      <c r="L123" s="153" t="str">
        <f t="array" ref="L123">IFERROR(INDEX(Справочники!B:B,SMALL(IF(ISNUMBER(MATCH(Справочники!$C$2:$C$500,IF(INDEX(+Справочники!$J:$O,MATCH($C$1,Справочники!$I:$I,),)="Да",СПР_Перевахтовка[[#Headers],[В1]:[М/В2]]),)),ROW($2:$500)),ROW(P120)))&amp;"","")</f>
        <v/>
      </c>
      <c r="M123" s="157" t="str">
        <f t="array" ref="M123">IFERROR(INDEX(Справочники!C:C,SMALL(IF(ISNUMBER(MATCH(Справочники!$C$2:$C$500,IF(INDEX(+Справочники!$J:$O,MATCH($C$1,Справочники!$I:$I,),)="Да",СПР_Перевахтовка[[#Headers],[В1]:[М/В2]]),)),ROW($2:$500)),ROW(Q120)))&amp;"","")</f>
        <v/>
      </c>
      <c r="N123" s="157" t="str">
        <f t="array" ref="N123">IFERROR(INDEX(Справочники!D:D,SMALL(IF(ISNUMBER(MATCH(Справочники!$C$2:$C$500,IF(INDEX(+Справочники!$J:$O,MATCH($C$1,Справочники!$I:$I,),)="Да",СПР_Перевахтовка[[#Headers],[В1]:[М/В2]]),)),ROW($2:$500)),ROW(R120)))&amp;"","")</f>
        <v/>
      </c>
      <c r="O123" s="157"/>
    </row>
    <row r="124" spans="11:15" x14ac:dyDescent="0.25">
      <c r="K124" s="156" t="str">
        <f>IF(ФОРМА_ОтъездIПриезд[[#This Row],[Не заполнили форму]]="","",ROW()-ROW(ФОРМА_ОтъездIПриезд[[#Headers],[Не заполнили форму]]))</f>
        <v/>
      </c>
      <c r="L124" s="153" t="str">
        <f t="array" ref="L124">IFERROR(INDEX(Справочники!B:B,SMALL(IF(ISNUMBER(MATCH(Справочники!$C$2:$C$500,IF(INDEX(+Справочники!$J:$O,MATCH($C$1,Справочники!$I:$I,),)="Да",СПР_Перевахтовка[[#Headers],[В1]:[М/В2]]),)),ROW($2:$500)),ROW(P121)))&amp;"","")</f>
        <v/>
      </c>
      <c r="M124" s="157" t="str">
        <f t="array" ref="M124">IFERROR(INDEX(Справочники!C:C,SMALL(IF(ISNUMBER(MATCH(Справочники!$C$2:$C$500,IF(INDEX(+Справочники!$J:$O,MATCH($C$1,Справочники!$I:$I,),)="Да",СПР_Перевахтовка[[#Headers],[В1]:[М/В2]]),)),ROW($2:$500)),ROW(Q121)))&amp;"","")</f>
        <v/>
      </c>
      <c r="N124" s="157" t="str">
        <f t="array" ref="N124">IFERROR(INDEX(Справочники!D:D,SMALL(IF(ISNUMBER(MATCH(Справочники!$C$2:$C$500,IF(INDEX(+Справочники!$J:$O,MATCH($C$1,Справочники!$I:$I,),)="Да",СПР_Перевахтовка[[#Headers],[В1]:[М/В2]]),)),ROW($2:$500)),ROW(R121)))&amp;"","")</f>
        <v/>
      </c>
      <c r="O124" s="157"/>
    </row>
    <row r="125" spans="11:15" x14ac:dyDescent="0.25">
      <c r="K125" s="156" t="str">
        <f>IF(ФОРМА_ОтъездIПриезд[[#This Row],[Не заполнили форму]]="","",ROW()-ROW(ФОРМА_ОтъездIПриезд[[#Headers],[Не заполнили форму]]))</f>
        <v/>
      </c>
      <c r="L125" s="153" t="str">
        <f t="array" ref="L125">IFERROR(INDEX(Справочники!B:B,SMALL(IF(ISNUMBER(MATCH(Справочники!$C$2:$C$500,IF(INDEX(+Справочники!$J:$O,MATCH($C$1,Справочники!$I:$I,),)="Да",СПР_Перевахтовка[[#Headers],[В1]:[М/В2]]),)),ROW($2:$500)),ROW(P122)))&amp;"","")</f>
        <v/>
      </c>
      <c r="M125" s="157" t="str">
        <f t="array" ref="M125">IFERROR(INDEX(Справочники!C:C,SMALL(IF(ISNUMBER(MATCH(Справочники!$C$2:$C$500,IF(INDEX(+Справочники!$J:$O,MATCH($C$1,Справочники!$I:$I,),)="Да",СПР_Перевахтовка[[#Headers],[В1]:[М/В2]]),)),ROW($2:$500)),ROW(Q122)))&amp;"","")</f>
        <v/>
      </c>
      <c r="N125" s="157" t="str">
        <f t="array" ref="N125">IFERROR(INDEX(Справочники!D:D,SMALL(IF(ISNUMBER(MATCH(Справочники!$C$2:$C$500,IF(INDEX(+Справочники!$J:$O,MATCH($C$1,Справочники!$I:$I,),)="Да",СПР_Перевахтовка[[#Headers],[В1]:[М/В2]]),)),ROW($2:$500)),ROW(R122)))&amp;"","")</f>
        <v/>
      </c>
      <c r="O125" s="157"/>
    </row>
    <row r="126" spans="11:15" x14ac:dyDescent="0.25">
      <c r="K126" s="156" t="str">
        <f>IF(ФОРМА_ОтъездIПриезд[[#This Row],[Не заполнили форму]]="","",ROW()-ROW(ФОРМА_ОтъездIПриезд[[#Headers],[Не заполнили форму]]))</f>
        <v/>
      </c>
      <c r="L126" s="153" t="str">
        <f t="array" ref="L126">IFERROR(INDEX(Справочники!B:B,SMALL(IF(ISNUMBER(MATCH(Справочники!$C$2:$C$500,IF(INDEX(+Справочники!$J:$O,MATCH($C$1,Справочники!$I:$I,),)="Да",СПР_Перевахтовка[[#Headers],[В1]:[М/В2]]),)),ROW($2:$500)),ROW(P123)))&amp;"","")</f>
        <v/>
      </c>
      <c r="M126" s="157" t="str">
        <f t="array" ref="M126">IFERROR(INDEX(Справочники!C:C,SMALL(IF(ISNUMBER(MATCH(Справочники!$C$2:$C$500,IF(INDEX(+Справочники!$J:$O,MATCH($C$1,Справочники!$I:$I,),)="Да",СПР_Перевахтовка[[#Headers],[В1]:[М/В2]]),)),ROW($2:$500)),ROW(Q123)))&amp;"","")</f>
        <v/>
      </c>
      <c r="N126" s="157" t="str">
        <f t="array" ref="N126">IFERROR(INDEX(Справочники!D:D,SMALL(IF(ISNUMBER(MATCH(Справочники!$C$2:$C$500,IF(INDEX(+Справочники!$J:$O,MATCH($C$1,Справочники!$I:$I,),)="Да",СПР_Перевахтовка[[#Headers],[В1]:[М/В2]]),)),ROW($2:$500)),ROW(R123)))&amp;"","")</f>
        <v/>
      </c>
      <c r="O126" s="157"/>
    </row>
    <row r="127" spans="11:15" x14ac:dyDescent="0.25">
      <c r="K127" s="156" t="str">
        <f>IF(ФОРМА_ОтъездIПриезд[[#This Row],[Не заполнили форму]]="","",ROW()-ROW(ФОРМА_ОтъездIПриезд[[#Headers],[Не заполнили форму]]))</f>
        <v/>
      </c>
      <c r="L127" s="153" t="str">
        <f t="array" ref="L127">IFERROR(INDEX(Справочники!B:B,SMALL(IF(ISNUMBER(MATCH(Справочники!$C$2:$C$500,IF(INDEX(+Справочники!$J:$O,MATCH($C$1,Справочники!$I:$I,),)="Да",СПР_Перевахтовка[[#Headers],[В1]:[М/В2]]),)),ROW($2:$500)),ROW(P124)))&amp;"","")</f>
        <v/>
      </c>
      <c r="M127" s="157" t="str">
        <f t="array" ref="M127">IFERROR(INDEX(Справочники!C:C,SMALL(IF(ISNUMBER(MATCH(Справочники!$C$2:$C$500,IF(INDEX(+Справочники!$J:$O,MATCH($C$1,Справочники!$I:$I,),)="Да",СПР_Перевахтовка[[#Headers],[В1]:[М/В2]]),)),ROW($2:$500)),ROW(Q124)))&amp;"","")</f>
        <v/>
      </c>
      <c r="N127" s="157" t="str">
        <f t="array" ref="N127">IFERROR(INDEX(Справочники!D:D,SMALL(IF(ISNUMBER(MATCH(Справочники!$C$2:$C$500,IF(INDEX(+Справочники!$J:$O,MATCH($C$1,Справочники!$I:$I,),)="Да",СПР_Перевахтовка[[#Headers],[В1]:[М/В2]]),)),ROW($2:$500)),ROW(R124)))&amp;"","")</f>
        <v/>
      </c>
      <c r="O127" s="157"/>
    </row>
    <row r="128" spans="11:15" x14ac:dyDescent="0.25">
      <c r="K128" s="156" t="str">
        <f>IF(ФОРМА_ОтъездIПриезд[[#This Row],[Не заполнили форму]]="","",ROW()-ROW(ФОРМА_ОтъездIПриезд[[#Headers],[Не заполнили форму]]))</f>
        <v/>
      </c>
      <c r="L128" s="153" t="str">
        <f t="array" ref="L128">IFERROR(INDEX(Справочники!B:B,SMALL(IF(ISNUMBER(MATCH(Справочники!$C$2:$C$500,IF(INDEX(+Справочники!$J:$O,MATCH($C$1,Справочники!$I:$I,),)="Да",СПР_Перевахтовка[[#Headers],[В1]:[М/В2]]),)),ROW($2:$500)),ROW(P125)))&amp;"","")</f>
        <v/>
      </c>
      <c r="M128" s="157" t="str">
        <f t="array" ref="M128">IFERROR(INDEX(Справочники!C:C,SMALL(IF(ISNUMBER(MATCH(Справочники!$C$2:$C$500,IF(INDEX(+Справочники!$J:$O,MATCH($C$1,Справочники!$I:$I,),)="Да",СПР_Перевахтовка[[#Headers],[В1]:[М/В2]]),)),ROW($2:$500)),ROW(Q125)))&amp;"","")</f>
        <v/>
      </c>
      <c r="N128" s="157" t="str">
        <f t="array" ref="N128">IFERROR(INDEX(Справочники!D:D,SMALL(IF(ISNUMBER(MATCH(Справочники!$C$2:$C$500,IF(INDEX(+Справочники!$J:$O,MATCH($C$1,Справочники!$I:$I,),)="Да",СПР_Перевахтовка[[#Headers],[В1]:[М/В2]]),)),ROW($2:$500)),ROW(R125)))&amp;"","")</f>
        <v/>
      </c>
      <c r="O128" s="157"/>
    </row>
    <row r="129" spans="11:15" x14ac:dyDescent="0.25">
      <c r="K129" s="156" t="str">
        <f>IF(ФОРМА_ОтъездIПриезд[[#This Row],[Не заполнили форму]]="","",ROW()-ROW(ФОРМА_ОтъездIПриезд[[#Headers],[Не заполнили форму]]))</f>
        <v/>
      </c>
      <c r="L129" s="153" t="str">
        <f t="array" ref="L129">IFERROR(INDEX(Справочники!B:B,SMALL(IF(ISNUMBER(MATCH(Справочники!$C$2:$C$500,IF(INDEX(+Справочники!$J:$O,MATCH($C$1,Справочники!$I:$I,),)="Да",СПР_Перевахтовка[[#Headers],[В1]:[М/В2]]),)),ROW($2:$500)),ROW(P126)))&amp;"","")</f>
        <v/>
      </c>
      <c r="M129" s="157" t="str">
        <f t="array" ref="M129">IFERROR(INDEX(Справочники!C:C,SMALL(IF(ISNUMBER(MATCH(Справочники!$C$2:$C$500,IF(INDEX(+Справочники!$J:$O,MATCH($C$1,Справочники!$I:$I,),)="Да",СПР_Перевахтовка[[#Headers],[В1]:[М/В2]]),)),ROW($2:$500)),ROW(Q126)))&amp;"","")</f>
        <v/>
      </c>
      <c r="N129" s="157" t="str">
        <f t="array" ref="N129">IFERROR(INDEX(Справочники!D:D,SMALL(IF(ISNUMBER(MATCH(Справочники!$C$2:$C$500,IF(INDEX(+Справочники!$J:$O,MATCH($C$1,Справочники!$I:$I,),)="Да",СПР_Перевахтовка[[#Headers],[В1]:[М/В2]]),)),ROW($2:$500)),ROW(R126)))&amp;"","")</f>
        <v/>
      </c>
      <c r="O129" s="157"/>
    </row>
    <row r="130" spans="11:15" x14ac:dyDescent="0.25">
      <c r="K130" s="156" t="str">
        <f>IF(ФОРМА_ОтъездIПриезд[[#This Row],[Не заполнили форму]]="","",ROW()-ROW(ФОРМА_ОтъездIПриезд[[#Headers],[Не заполнили форму]]))</f>
        <v/>
      </c>
      <c r="L130" s="153" t="str">
        <f t="array" ref="L130">IFERROR(INDEX(Справочники!B:B,SMALL(IF(ISNUMBER(MATCH(Справочники!$C$2:$C$500,IF(INDEX(+Справочники!$J:$O,MATCH($C$1,Справочники!$I:$I,),)="Да",СПР_Перевахтовка[[#Headers],[В1]:[М/В2]]),)),ROW($2:$500)),ROW(P127)))&amp;"","")</f>
        <v/>
      </c>
      <c r="M130" s="157" t="str">
        <f t="array" ref="M130">IFERROR(INDEX(Справочники!C:C,SMALL(IF(ISNUMBER(MATCH(Справочники!$C$2:$C$500,IF(INDEX(+Справочники!$J:$O,MATCH($C$1,Справочники!$I:$I,),)="Да",СПР_Перевахтовка[[#Headers],[В1]:[М/В2]]),)),ROW($2:$500)),ROW(Q127)))&amp;"","")</f>
        <v/>
      </c>
      <c r="N130" s="157" t="str">
        <f t="array" ref="N130">IFERROR(INDEX(Справочники!D:D,SMALL(IF(ISNUMBER(MATCH(Справочники!$C$2:$C$500,IF(INDEX(+Справочники!$J:$O,MATCH($C$1,Справочники!$I:$I,),)="Да",СПР_Перевахтовка[[#Headers],[В1]:[М/В2]]),)),ROW($2:$500)),ROW(R127)))&amp;"","")</f>
        <v/>
      </c>
      <c r="O130" s="157"/>
    </row>
    <row r="131" spans="11:15" x14ac:dyDescent="0.25">
      <c r="K131" s="156" t="str">
        <f>IF(ФОРМА_ОтъездIПриезд[[#This Row],[Не заполнили форму]]="","",ROW()-ROW(ФОРМА_ОтъездIПриезд[[#Headers],[Не заполнили форму]]))</f>
        <v/>
      </c>
      <c r="L131" s="153" t="str">
        <f t="array" ref="L131">IFERROR(INDEX(Справочники!B:B,SMALL(IF(ISNUMBER(MATCH(Справочники!$C$2:$C$500,IF(INDEX(+Справочники!$J:$O,MATCH($C$1,Справочники!$I:$I,),)="Да",СПР_Перевахтовка[[#Headers],[В1]:[М/В2]]),)),ROW($2:$500)),ROW(P128)))&amp;"","")</f>
        <v/>
      </c>
      <c r="M131" s="157" t="str">
        <f t="array" ref="M131">IFERROR(INDEX(Справочники!C:C,SMALL(IF(ISNUMBER(MATCH(Справочники!$C$2:$C$500,IF(INDEX(+Справочники!$J:$O,MATCH($C$1,Справочники!$I:$I,),)="Да",СПР_Перевахтовка[[#Headers],[В1]:[М/В2]]),)),ROW($2:$500)),ROW(Q128)))&amp;"","")</f>
        <v/>
      </c>
      <c r="N131" s="157" t="str">
        <f t="array" ref="N131">IFERROR(INDEX(Справочники!D:D,SMALL(IF(ISNUMBER(MATCH(Справочники!$C$2:$C$500,IF(INDEX(+Справочники!$J:$O,MATCH($C$1,Справочники!$I:$I,),)="Да",СПР_Перевахтовка[[#Headers],[В1]:[М/В2]]),)),ROW($2:$500)),ROW(R128)))&amp;"","")</f>
        <v/>
      </c>
      <c r="O131" s="157"/>
    </row>
    <row r="132" spans="11:15" x14ac:dyDescent="0.25">
      <c r="K132" s="156" t="str">
        <f>IF(ФОРМА_ОтъездIПриезд[[#This Row],[Не заполнили форму]]="","",ROW()-ROW(ФОРМА_ОтъездIПриезд[[#Headers],[Не заполнили форму]]))</f>
        <v/>
      </c>
      <c r="L132" s="153" t="str">
        <f t="array" ref="L132">IFERROR(INDEX(Справочники!B:B,SMALL(IF(ISNUMBER(MATCH(Справочники!$C$2:$C$500,IF(INDEX(+Справочники!$J:$O,MATCH($C$1,Справочники!$I:$I,),)="Да",СПР_Перевахтовка[[#Headers],[В1]:[М/В2]]),)),ROW($2:$500)),ROW(P129)))&amp;"","")</f>
        <v/>
      </c>
      <c r="M132" s="157" t="str">
        <f t="array" ref="M132">IFERROR(INDEX(Справочники!C:C,SMALL(IF(ISNUMBER(MATCH(Справочники!$C$2:$C$500,IF(INDEX(+Справочники!$J:$O,MATCH($C$1,Справочники!$I:$I,),)="Да",СПР_Перевахтовка[[#Headers],[В1]:[М/В2]]),)),ROW($2:$500)),ROW(Q129)))&amp;"","")</f>
        <v/>
      </c>
      <c r="N132" s="157" t="str">
        <f t="array" ref="N132">IFERROR(INDEX(Справочники!D:D,SMALL(IF(ISNUMBER(MATCH(Справочники!$C$2:$C$500,IF(INDEX(+Справочники!$J:$O,MATCH($C$1,Справочники!$I:$I,),)="Да",СПР_Перевахтовка[[#Headers],[В1]:[М/В2]]),)),ROW($2:$500)),ROW(R129)))&amp;"","")</f>
        <v/>
      </c>
      <c r="O132" s="157"/>
    </row>
    <row r="133" spans="11:15" x14ac:dyDescent="0.25">
      <c r="K133" s="156" t="str">
        <f>IF(ФОРМА_ОтъездIПриезд[[#This Row],[Не заполнили форму]]="","",ROW()-ROW(ФОРМА_ОтъездIПриезд[[#Headers],[Не заполнили форму]]))</f>
        <v/>
      </c>
      <c r="L133" s="153" t="str">
        <f t="array" ref="L133">IFERROR(INDEX(Справочники!B:B,SMALL(IF(ISNUMBER(MATCH(Справочники!$C$2:$C$500,IF(INDEX(+Справочники!$J:$O,MATCH($C$1,Справочники!$I:$I,),)="Да",СПР_Перевахтовка[[#Headers],[В1]:[М/В2]]),)),ROW($2:$500)),ROW(P130)))&amp;"","")</f>
        <v/>
      </c>
      <c r="M133" s="157" t="str">
        <f t="array" ref="M133">IFERROR(INDEX(Справочники!C:C,SMALL(IF(ISNUMBER(MATCH(Справочники!$C$2:$C$500,IF(INDEX(+Справочники!$J:$O,MATCH($C$1,Справочники!$I:$I,),)="Да",СПР_Перевахтовка[[#Headers],[В1]:[М/В2]]),)),ROW($2:$500)),ROW(Q130)))&amp;"","")</f>
        <v/>
      </c>
      <c r="N133" s="157" t="str">
        <f t="array" ref="N133">IFERROR(INDEX(Справочники!D:D,SMALL(IF(ISNUMBER(MATCH(Справочники!$C$2:$C$500,IF(INDEX(+Справочники!$J:$O,MATCH($C$1,Справочники!$I:$I,),)="Да",СПР_Перевахтовка[[#Headers],[В1]:[М/В2]]),)),ROW($2:$500)),ROW(R130)))&amp;"","")</f>
        <v/>
      </c>
      <c r="O133" s="157"/>
    </row>
    <row r="134" spans="11:15" x14ac:dyDescent="0.25">
      <c r="K134" s="156" t="str">
        <f>IF(ФОРМА_ОтъездIПриезд[[#This Row],[Не заполнили форму]]="","",ROW()-ROW(ФОРМА_ОтъездIПриезд[[#Headers],[Не заполнили форму]]))</f>
        <v/>
      </c>
      <c r="L134" s="153" t="str">
        <f t="array" ref="L134">IFERROR(INDEX(Справочники!B:B,SMALL(IF(ISNUMBER(MATCH(Справочники!$C$2:$C$500,IF(INDEX(+Справочники!$J:$O,MATCH($C$1,Справочники!$I:$I,),)="Да",СПР_Перевахтовка[[#Headers],[В1]:[М/В2]]),)),ROW($2:$500)),ROW(P131)))&amp;"","")</f>
        <v/>
      </c>
      <c r="M134" s="157" t="str">
        <f t="array" ref="M134">IFERROR(INDEX(Справочники!C:C,SMALL(IF(ISNUMBER(MATCH(Справочники!$C$2:$C$500,IF(INDEX(+Справочники!$J:$O,MATCH($C$1,Справочники!$I:$I,),)="Да",СПР_Перевахтовка[[#Headers],[В1]:[М/В2]]),)),ROW($2:$500)),ROW(Q131)))&amp;"","")</f>
        <v/>
      </c>
      <c r="N134" s="157" t="str">
        <f t="array" ref="N134">IFERROR(INDEX(Справочники!D:D,SMALL(IF(ISNUMBER(MATCH(Справочники!$C$2:$C$500,IF(INDEX(+Справочники!$J:$O,MATCH($C$1,Справочники!$I:$I,),)="Да",СПР_Перевахтовка[[#Headers],[В1]:[М/В2]]),)),ROW($2:$500)),ROW(R131)))&amp;"","")</f>
        <v/>
      </c>
      <c r="O134" s="157"/>
    </row>
    <row r="135" spans="11:15" x14ac:dyDescent="0.25">
      <c r="K135" s="156" t="str">
        <f>IF(ФОРМА_ОтъездIПриезд[[#This Row],[Не заполнили форму]]="","",ROW()-ROW(ФОРМА_ОтъездIПриезд[[#Headers],[Не заполнили форму]]))</f>
        <v/>
      </c>
      <c r="L135" s="153" t="str">
        <f t="array" ref="L135">IFERROR(INDEX(Справочники!B:B,SMALL(IF(ISNUMBER(MATCH(Справочники!$C$2:$C$500,IF(INDEX(+Справочники!$J:$O,MATCH($C$1,Справочники!$I:$I,),)="Да",СПР_Перевахтовка[[#Headers],[В1]:[М/В2]]),)),ROW($2:$500)),ROW(P132)))&amp;"","")</f>
        <v/>
      </c>
      <c r="M135" s="157" t="str">
        <f t="array" ref="M135">IFERROR(INDEX(Справочники!C:C,SMALL(IF(ISNUMBER(MATCH(Справочники!$C$2:$C$500,IF(INDEX(+Справочники!$J:$O,MATCH($C$1,Справочники!$I:$I,),)="Да",СПР_Перевахтовка[[#Headers],[В1]:[М/В2]]),)),ROW($2:$500)),ROW(Q132)))&amp;"","")</f>
        <v/>
      </c>
      <c r="N135" s="157" t="str">
        <f t="array" ref="N135">IFERROR(INDEX(Справочники!D:D,SMALL(IF(ISNUMBER(MATCH(Справочники!$C$2:$C$500,IF(INDEX(+Справочники!$J:$O,MATCH($C$1,Справочники!$I:$I,),)="Да",СПР_Перевахтовка[[#Headers],[В1]:[М/В2]]),)),ROW($2:$500)),ROW(R132)))&amp;"","")</f>
        <v/>
      </c>
      <c r="O135" s="157"/>
    </row>
    <row r="136" spans="11:15" x14ac:dyDescent="0.25">
      <c r="K136" s="156" t="str">
        <f>IF(ФОРМА_ОтъездIПриезд[[#This Row],[Не заполнили форму]]="","",ROW()-ROW(ФОРМА_ОтъездIПриезд[[#Headers],[Не заполнили форму]]))</f>
        <v/>
      </c>
      <c r="L136" s="153" t="str">
        <f t="array" ref="L136">IFERROR(INDEX(Справочники!B:B,SMALL(IF(ISNUMBER(MATCH(Справочники!$C$2:$C$500,IF(INDEX(+Справочники!$J:$O,MATCH($C$1,Справочники!$I:$I,),)="Да",СПР_Перевахтовка[[#Headers],[В1]:[М/В2]]),)),ROW($2:$500)),ROW(P133)))&amp;"","")</f>
        <v/>
      </c>
      <c r="M136" s="157" t="str">
        <f t="array" ref="M136">IFERROR(INDEX(Справочники!C:C,SMALL(IF(ISNUMBER(MATCH(Справочники!$C$2:$C$500,IF(INDEX(+Справочники!$J:$O,MATCH($C$1,Справочники!$I:$I,),)="Да",СПР_Перевахтовка[[#Headers],[В1]:[М/В2]]),)),ROW($2:$500)),ROW(Q133)))&amp;"","")</f>
        <v/>
      </c>
      <c r="N136" s="157" t="str">
        <f t="array" ref="N136">IFERROR(INDEX(Справочники!D:D,SMALL(IF(ISNUMBER(MATCH(Справочники!$C$2:$C$500,IF(INDEX(+Справочники!$J:$O,MATCH($C$1,Справочники!$I:$I,),)="Да",СПР_Перевахтовка[[#Headers],[В1]:[М/В2]]),)),ROW($2:$500)),ROW(R133)))&amp;"","")</f>
        <v/>
      </c>
      <c r="O136" s="157"/>
    </row>
    <row r="137" spans="11:15" x14ac:dyDescent="0.25">
      <c r="K137" s="156" t="str">
        <f>IF(ФОРМА_ОтъездIПриезд[[#This Row],[Не заполнили форму]]="","",ROW()-ROW(ФОРМА_ОтъездIПриезд[[#Headers],[Не заполнили форму]]))</f>
        <v/>
      </c>
      <c r="L137" s="153" t="str">
        <f t="array" ref="L137">IFERROR(INDEX(Справочники!B:B,SMALL(IF(ISNUMBER(MATCH(Справочники!$C$2:$C$500,IF(INDEX(+Справочники!$J:$O,MATCH($C$1,Справочники!$I:$I,),)="Да",СПР_Перевахтовка[[#Headers],[В1]:[М/В2]]),)),ROW($2:$500)),ROW(P134)))&amp;"","")</f>
        <v/>
      </c>
      <c r="M137" s="157" t="str">
        <f t="array" ref="M137">IFERROR(INDEX(Справочники!C:C,SMALL(IF(ISNUMBER(MATCH(Справочники!$C$2:$C$500,IF(INDEX(+Справочники!$J:$O,MATCH($C$1,Справочники!$I:$I,),)="Да",СПР_Перевахтовка[[#Headers],[В1]:[М/В2]]),)),ROW($2:$500)),ROW(Q134)))&amp;"","")</f>
        <v/>
      </c>
      <c r="N137" s="157" t="str">
        <f t="array" ref="N137">IFERROR(INDEX(Справочники!D:D,SMALL(IF(ISNUMBER(MATCH(Справочники!$C$2:$C$500,IF(INDEX(+Справочники!$J:$O,MATCH($C$1,Справочники!$I:$I,),)="Да",СПР_Перевахтовка[[#Headers],[В1]:[М/В2]]),)),ROW($2:$500)),ROW(R134)))&amp;"","")</f>
        <v/>
      </c>
      <c r="O137" s="157"/>
    </row>
    <row r="138" spans="11:15" x14ac:dyDescent="0.25">
      <c r="K138" s="156" t="str">
        <f>IF(ФОРМА_ОтъездIПриезд[[#This Row],[Не заполнили форму]]="","",ROW()-ROW(ФОРМА_ОтъездIПриезд[[#Headers],[Не заполнили форму]]))</f>
        <v/>
      </c>
      <c r="L138" s="153" t="str">
        <f t="array" ref="L138">IFERROR(INDEX(Справочники!B:B,SMALL(IF(ISNUMBER(MATCH(Справочники!$C$2:$C$500,IF(INDEX(+Справочники!$J:$O,MATCH($C$1,Справочники!$I:$I,),)="Да",СПР_Перевахтовка[[#Headers],[В1]:[М/В2]]),)),ROW($2:$500)),ROW(P135)))&amp;"","")</f>
        <v/>
      </c>
      <c r="M138" s="157" t="str">
        <f t="array" ref="M138">IFERROR(INDEX(Справочники!C:C,SMALL(IF(ISNUMBER(MATCH(Справочники!$C$2:$C$500,IF(INDEX(+Справочники!$J:$O,MATCH($C$1,Справочники!$I:$I,),)="Да",СПР_Перевахтовка[[#Headers],[В1]:[М/В2]]),)),ROW($2:$500)),ROW(Q135)))&amp;"","")</f>
        <v/>
      </c>
      <c r="N138" s="157" t="str">
        <f t="array" ref="N138">IFERROR(INDEX(Справочники!D:D,SMALL(IF(ISNUMBER(MATCH(Справочники!$C$2:$C$500,IF(INDEX(+Справочники!$J:$O,MATCH($C$1,Справочники!$I:$I,),)="Да",СПР_Перевахтовка[[#Headers],[В1]:[М/В2]]),)),ROW($2:$500)),ROW(R135)))&amp;"","")</f>
        <v/>
      </c>
      <c r="O138" s="157"/>
    </row>
    <row r="139" spans="11:15" x14ac:dyDescent="0.25">
      <c r="K139" s="156" t="str">
        <f>IF(ФОРМА_ОтъездIПриезд[[#This Row],[Не заполнили форму]]="","",ROW()-ROW(ФОРМА_ОтъездIПриезд[[#Headers],[Не заполнили форму]]))</f>
        <v/>
      </c>
      <c r="L139" s="153" t="str">
        <f t="array" ref="L139">IFERROR(INDEX(Справочники!B:B,SMALL(IF(ISNUMBER(MATCH(Справочники!$C$2:$C$500,IF(INDEX(+Справочники!$J:$O,MATCH($C$1,Справочники!$I:$I,),)="Да",СПР_Перевахтовка[[#Headers],[В1]:[М/В2]]),)),ROW($2:$500)),ROW(P136)))&amp;"","")</f>
        <v/>
      </c>
      <c r="M139" s="157" t="str">
        <f t="array" ref="M139">IFERROR(INDEX(Справочники!C:C,SMALL(IF(ISNUMBER(MATCH(Справочники!$C$2:$C$500,IF(INDEX(+Справочники!$J:$O,MATCH($C$1,Справочники!$I:$I,),)="Да",СПР_Перевахтовка[[#Headers],[В1]:[М/В2]]),)),ROW($2:$500)),ROW(Q136)))&amp;"","")</f>
        <v/>
      </c>
      <c r="N139" s="157" t="str">
        <f t="array" ref="N139">IFERROR(INDEX(Справочники!D:D,SMALL(IF(ISNUMBER(MATCH(Справочники!$C$2:$C$500,IF(INDEX(+Справочники!$J:$O,MATCH($C$1,Справочники!$I:$I,),)="Да",СПР_Перевахтовка[[#Headers],[В1]:[М/В2]]),)),ROW($2:$500)),ROW(R136)))&amp;"","")</f>
        <v/>
      </c>
      <c r="O139" s="157"/>
    </row>
    <row r="140" spans="11:15" x14ac:dyDescent="0.25">
      <c r="K140" s="156" t="str">
        <f>IF(ФОРМА_ОтъездIПриезд[[#This Row],[Не заполнили форму]]="","",ROW()-ROW(ФОРМА_ОтъездIПриезд[[#Headers],[Не заполнили форму]]))</f>
        <v/>
      </c>
      <c r="L140" s="153" t="str">
        <f t="array" ref="L140">IFERROR(INDEX(Справочники!B:B,SMALL(IF(ISNUMBER(MATCH(Справочники!$C$2:$C$500,IF(INDEX(+Справочники!$J:$O,MATCH($C$1,Справочники!$I:$I,),)="Да",СПР_Перевахтовка[[#Headers],[В1]:[М/В2]]),)),ROW($2:$500)),ROW(P137)))&amp;"","")</f>
        <v/>
      </c>
      <c r="M140" s="157" t="str">
        <f t="array" ref="M140">IFERROR(INDEX(Справочники!C:C,SMALL(IF(ISNUMBER(MATCH(Справочники!$C$2:$C$500,IF(INDEX(+Справочники!$J:$O,MATCH($C$1,Справочники!$I:$I,),)="Да",СПР_Перевахтовка[[#Headers],[В1]:[М/В2]]),)),ROW($2:$500)),ROW(Q137)))&amp;"","")</f>
        <v/>
      </c>
      <c r="N140" s="157" t="str">
        <f t="array" ref="N140">IFERROR(INDEX(Справочники!D:D,SMALL(IF(ISNUMBER(MATCH(Справочники!$C$2:$C$500,IF(INDEX(+Справочники!$J:$O,MATCH($C$1,Справочники!$I:$I,),)="Да",СПР_Перевахтовка[[#Headers],[В1]:[М/В2]]),)),ROW($2:$500)),ROW(R137)))&amp;"","")</f>
        <v/>
      </c>
      <c r="O140" s="157"/>
    </row>
    <row r="141" spans="11:15" x14ac:dyDescent="0.25">
      <c r="K141" s="156" t="str">
        <f>IF(ФОРМА_ОтъездIПриезд[[#This Row],[Не заполнили форму]]="","",ROW()-ROW(ФОРМА_ОтъездIПриезд[[#Headers],[Не заполнили форму]]))</f>
        <v/>
      </c>
      <c r="L141" s="153" t="str">
        <f t="array" ref="L141">IFERROR(INDEX(Справочники!B:B,SMALL(IF(ISNUMBER(MATCH(Справочники!$C$2:$C$500,IF(INDEX(+Справочники!$J:$O,MATCH($C$1,Справочники!$I:$I,),)="Да",СПР_Перевахтовка[[#Headers],[В1]:[М/В2]]),)),ROW($2:$500)),ROW(P138)))&amp;"","")</f>
        <v/>
      </c>
      <c r="M141" s="157" t="str">
        <f t="array" ref="M141">IFERROR(INDEX(Справочники!C:C,SMALL(IF(ISNUMBER(MATCH(Справочники!$C$2:$C$500,IF(INDEX(+Справочники!$J:$O,MATCH($C$1,Справочники!$I:$I,),)="Да",СПР_Перевахтовка[[#Headers],[В1]:[М/В2]]),)),ROW($2:$500)),ROW(Q138)))&amp;"","")</f>
        <v/>
      </c>
      <c r="N141" s="157" t="str">
        <f t="array" ref="N141">IFERROR(INDEX(Справочники!D:D,SMALL(IF(ISNUMBER(MATCH(Справочники!$C$2:$C$500,IF(INDEX(+Справочники!$J:$O,MATCH($C$1,Справочники!$I:$I,),)="Да",СПР_Перевахтовка[[#Headers],[В1]:[М/В2]]),)),ROW($2:$500)),ROW(R138)))&amp;"","")</f>
        <v/>
      </c>
      <c r="O141" s="157"/>
    </row>
    <row r="142" spans="11:15" x14ac:dyDescent="0.25">
      <c r="K142" s="156" t="str">
        <f>IF(ФОРМА_ОтъездIПриезд[[#This Row],[Не заполнили форму]]="","",ROW()-ROW(ФОРМА_ОтъездIПриезд[[#Headers],[Не заполнили форму]]))</f>
        <v/>
      </c>
      <c r="L142" s="153" t="str">
        <f t="array" ref="L142">IFERROR(INDEX(Справочники!B:B,SMALL(IF(ISNUMBER(MATCH(Справочники!$C$2:$C$500,IF(INDEX(+Справочники!$J:$O,MATCH($C$1,Справочники!$I:$I,),)="Да",СПР_Перевахтовка[[#Headers],[В1]:[М/В2]]),)),ROW($2:$500)),ROW(P139)))&amp;"","")</f>
        <v/>
      </c>
      <c r="M142" s="157" t="str">
        <f t="array" ref="M142">IFERROR(INDEX(Справочники!C:C,SMALL(IF(ISNUMBER(MATCH(Справочники!$C$2:$C$500,IF(INDEX(+Справочники!$J:$O,MATCH($C$1,Справочники!$I:$I,),)="Да",СПР_Перевахтовка[[#Headers],[В1]:[М/В2]]),)),ROW($2:$500)),ROW(Q139)))&amp;"","")</f>
        <v/>
      </c>
      <c r="N142" s="157" t="str">
        <f t="array" ref="N142">IFERROR(INDEX(Справочники!D:D,SMALL(IF(ISNUMBER(MATCH(Справочники!$C$2:$C$500,IF(INDEX(+Справочники!$J:$O,MATCH($C$1,Справочники!$I:$I,),)="Да",СПР_Перевахтовка[[#Headers],[В1]:[М/В2]]),)),ROW($2:$500)),ROW(R139)))&amp;"","")</f>
        <v/>
      </c>
      <c r="O142" s="157"/>
    </row>
    <row r="143" spans="11:15" x14ac:dyDescent="0.25">
      <c r="K143" s="156" t="str">
        <f>IF(ФОРМА_ОтъездIПриезд[[#This Row],[Не заполнили форму]]="","",ROW()-ROW(ФОРМА_ОтъездIПриезд[[#Headers],[Не заполнили форму]]))</f>
        <v/>
      </c>
      <c r="L143" s="153" t="str">
        <f t="array" ref="L143">IFERROR(INDEX(Справочники!B:B,SMALL(IF(ISNUMBER(MATCH(Справочники!$C$2:$C$500,IF(INDEX(+Справочники!$J:$O,MATCH($C$1,Справочники!$I:$I,),)="Да",СПР_Перевахтовка[[#Headers],[В1]:[М/В2]]),)),ROW($2:$500)),ROW(P140)))&amp;"","")</f>
        <v/>
      </c>
      <c r="M143" s="157" t="str">
        <f t="array" ref="M143">IFERROR(INDEX(Справочники!C:C,SMALL(IF(ISNUMBER(MATCH(Справочники!$C$2:$C$500,IF(INDEX(+Справочники!$J:$O,MATCH($C$1,Справочники!$I:$I,),)="Да",СПР_Перевахтовка[[#Headers],[В1]:[М/В2]]),)),ROW($2:$500)),ROW(Q140)))&amp;"","")</f>
        <v/>
      </c>
      <c r="N143" s="157" t="str">
        <f t="array" ref="N143">IFERROR(INDEX(Справочники!D:D,SMALL(IF(ISNUMBER(MATCH(Справочники!$C$2:$C$500,IF(INDEX(+Справочники!$J:$O,MATCH($C$1,Справочники!$I:$I,),)="Да",СПР_Перевахтовка[[#Headers],[В1]:[М/В2]]),)),ROW($2:$500)),ROW(R140)))&amp;"","")</f>
        <v/>
      </c>
      <c r="O143" s="157"/>
    </row>
    <row r="144" spans="11:15" x14ac:dyDescent="0.25">
      <c r="K144" s="156" t="str">
        <f>IF(ФОРМА_ОтъездIПриезд[[#This Row],[Не заполнили форму]]="","",ROW()-ROW(ФОРМА_ОтъездIПриезд[[#Headers],[Не заполнили форму]]))</f>
        <v/>
      </c>
      <c r="L144" s="153" t="str">
        <f t="array" ref="L144">IFERROR(INDEX(Справочники!B:B,SMALL(IF(ISNUMBER(MATCH(Справочники!$C$2:$C$500,IF(INDEX(+Справочники!$J:$O,MATCH($C$1,Справочники!$I:$I,),)="Да",СПР_Перевахтовка[[#Headers],[В1]:[М/В2]]),)),ROW($2:$500)),ROW(P141)))&amp;"","")</f>
        <v/>
      </c>
      <c r="M144" s="157" t="str">
        <f t="array" ref="M144">IFERROR(INDEX(Справочники!C:C,SMALL(IF(ISNUMBER(MATCH(Справочники!$C$2:$C$500,IF(INDEX(+Справочники!$J:$O,MATCH($C$1,Справочники!$I:$I,),)="Да",СПР_Перевахтовка[[#Headers],[В1]:[М/В2]]),)),ROW($2:$500)),ROW(Q141)))&amp;"","")</f>
        <v/>
      </c>
      <c r="N144" s="157" t="str">
        <f t="array" ref="N144">IFERROR(INDEX(Справочники!D:D,SMALL(IF(ISNUMBER(MATCH(Справочники!$C$2:$C$500,IF(INDEX(+Справочники!$J:$O,MATCH($C$1,Справочники!$I:$I,),)="Да",СПР_Перевахтовка[[#Headers],[В1]:[М/В2]]),)),ROW($2:$500)),ROW(R141)))&amp;"","")</f>
        <v/>
      </c>
      <c r="O144" s="157"/>
    </row>
    <row r="145" spans="11:15" x14ac:dyDescent="0.25">
      <c r="K145" s="156" t="str">
        <f>IF(ФОРМА_ОтъездIПриезд[[#This Row],[Не заполнили форму]]="","",ROW()-ROW(ФОРМА_ОтъездIПриезд[[#Headers],[Не заполнили форму]]))</f>
        <v/>
      </c>
      <c r="L145" s="153" t="str">
        <f t="array" ref="L145">IFERROR(INDEX(Справочники!B:B,SMALL(IF(ISNUMBER(MATCH(Справочники!$C$2:$C$500,IF(INDEX(+Справочники!$J:$O,MATCH($C$1,Справочники!$I:$I,),)="Да",СПР_Перевахтовка[[#Headers],[В1]:[М/В2]]),)),ROW($2:$500)),ROW(P142)))&amp;"","")</f>
        <v/>
      </c>
      <c r="M145" s="157" t="str">
        <f t="array" ref="M145">IFERROR(INDEX(Справочники!C:C,SMALL(IF(ISNUMBER(MATCH(Справочники!$C$2:$C$500,IF(INDEX(+Справочники!$J:$O,MATCH($C$1,Справочники!$I:$I,),)="Да",СПР_Перевахтовка[[#Headers],[В1]:[М/В2]]),)),ROW($2:$500)),ROW(Q142)))&amp;"","")</f>
        <v/>
      </c>
      <c r="N145" s="157" t="str">
        <f t="array" ref="N145">IFERROR(INDEX(Справочники!D:D,SMALL(IF(ISNUMBER(MATCH(Справочники!$C$2:$C$500,IF(INDEX(+Справочники!$J:$O,MATCH($C$1,Справочники!$I:$I,),)="Да",СПР_Перевахтовка[[#Headers],[В1]:[М/В2]]),)),ROW($2:$500)),ROW(R142)))&amp;"","")</f>
        <v/>
      </c>
      <c r="O145" s="157"/>
    </row>
    <row r="146" spans="11:15" x14ac:dyDescent="0.25">
      <c r="K146" s="156" t="str">
        <f>IF(ФОРМА_ОтъездIПриезд[[#This Row],[Не заполнили форму]]="","",ROW()-ROW(ФОРМА_ОтъездIПриезд[[#Headers],[Не заполнили форму]]))</f>
        <v/>
      </c>
      <c r="L146" s="153" t="str">
        <f t="array" ref="L146">IFERROR(INDEX(Справочники!B:B,SMALL(IF(ISNUMBER(MATCH(Справочники!$C$2:$C$500,IF(INDEX(+Справочники!$J:$O,MATCH($C$1,Справочники!$I:$I,),)="Да",СПР_Перевахтовка[[#Headers],[В1]:[М/В2]]),)),ROW($2:$500)),ROW(P143)))&amp;"","")</f>
        <v/>
      </c>
      <c r="M146" s="157" t="str">
        <f t="array" ref="M146">IFERROR(INDEX(Справочники!C:C,SMALL(IF(ISNUMBER(MATCH(Справочники!$C$2:$C$500,IF(INDEX(+Справочники!$J:$O,MATCH($C$1,Справочники!$I:$I,),)="Да",СПР_Перевахтовка[[#Headers],[В1]:[М/В2]]),)),ROW($2:$500)),ROW(Q143)))&amp;"","")</f>
        <v/>
      </c>
      <c r="N146" s="157" t="str">
        <f t="array" ref="N146">IFERROR(INDEX(Справочники!D:D,SMALL(IF(ISNUMBER(MATCH(Справочники!$C$2:$C$500,IF(INDEX(+Справочники!$J:$O,MATCH($C$1,Справочники!$I:$I,),)="Да",СПР_Перевахтовка[[#Headers],[В1]:[М/В2]]),)),ROW($2:$500)),ROW(R143)))&amp;"","")</f>
        <v/>
      </c>
      <c r="O146" s="157"/>
    </row>
    <row r="147" spans="11:15" x14ac:dyDescent="0.25">
      <c r="K147" s="156" t="str">
        <f>IF(ФОРМА_ОтъездIПриезд[[#This Row],[Не заполнили форму]]="","",ROW()-ROW(ФОРМА_ОтъездIПриезд[[#Headers],[Не заполнили форму]]))</f>
        <v/>
      </c>
      <c r="L147" s="153" t="str">
        <f t="array" ref="L147">IFERROR(INDEX(Справочники!B:B,SMALL(IF(ISNUMBER(MATCH(Справочники!$C$2:$C$500,IF(INDEX(+Справочники!$J:$O,MATCH($C$1,Справочники!$I:$I,),)="Да",СПР_Перевахтовка[[#Headers],[В1]:[М/В2]]),)),ROW($2:$500)),ROW(P144)))&amp;"","")</f>
        <v/>
      </c>
      <c r="M147" s="157" t="str">
        <f t="array" ref="M147">IFERROR(INDEX(Справочники!C:C,SMALL(IF(ISNUMBER(MATCH(Справочники!$C$2:$C$500,IF(INDEX(+Справочники!$J:$O,MATCH($C$1,Справочники!$I:$I,),)="Да",СПР_Перевахтовка[[#Headers],[В1]:[М/В2]]),)),ROW($2:$500)),ROW(Q144)))&amp;"","")</f>
        <v/>
      </c>
      <c r="N147" s="157" t="str">
        <f t="array" ref="N147">IFERROR(INDEX(Справочники!D:D,SMALL(IF(ISNUMBER(MATCH(Справочники!$C$2:$C$500,IF(INDEX(+Справочники!$J:$O,MATCH($C$1,Справочники!$I:$I,),)="Да",СПР_Перевахтовка[[#Headers],[В1]:[М/В2]]),)),ROW($2:$500)),ROW(R144)))&amp;"","")</f>
        <v/>
      </c>
      <c r="O147" s="157"/>
    </row>
    <row r="148" spans="11:15" x14ac:dyDescent="0.25">
      <c r="K148" s="156" t="str">
        <f>IF(ФОРМА_ОтъездIПриезд[[#This Row],[Не заполнили форму]]="","",ROW()-ROW(ФОРМА_ОтъездIПриезд[[#Headers],[Не заполнили форму]]))</f>
        <v/>
      </c>
      <c r="L148" s="153" t="str">
        <f t="array" ref="L148">IFERROR(INDEX(Справочники!B:B,SMALL(IF(ISNUMBER(MATCH(Справочники!$C$2:$C$500,IF(INDEX(+Справочники!$J:$O,MATCH($C$1,Справочники!$I:$I,),)="Да",СПР_Перевахтовка[[#Headers],[В1]:[М/В2]]),)),ROW($2:$500)),ROW(P145)))&amp;"","")</f>
        <v/>
      </c>
      <c r="M148" s="157" t="str">
        <f t="array" ref="M148">IFERROR(INDEX(Справочники!C:C,SMALL(IF(ISNUMBER(MATCH(Справочники!$C$2:$C$500,IF(INDEX(+Справочники!$J:$O,MATCH($C$1,Справочники!$I:$I,),)="Да",СПР_Перевахтовка[[#Headers],[В1]:[М/В2]]),)),ROW($2:$500)),ROW(Q145)))&amp;"","")</f>
        <v/>
      </c>
      <c r="N148" s="157" t="str">
        <f t="array" ref="N148">IFERROR(INDEX(Справочники!D:D,SMALL(IF(ISNUMBER(MATCH(Справочники!$C$2:$C$500,IF(INDEX(+Справочники!$J:$O,MATCH($C$1,Справочники!$I:$I,),)="Да",СПР_Перевахтовка[[#Headers],[В1]:[М/В2]]),)),ROW($2:$500)),ROW(R145)))&amp;"","")</f>
        <v/>
      </c>
      <c r="O148" s="157"/>
    </row>
    <row r="149" spans="11:15" x14ac:dyDescent="0.25">
      <c r="K149" s="156" t="str">
        <f>IF(ФОРМА_ОтъездIПриезд[[#This Row],[Не заполнили форму]]="","",ROW()-ROW(ФОРМА_ОтъездIПриезд[[#Headers],[Не заполнили форму]]))</f>
        <v/>
      </c>
      <c r="L149" s="153" t="str">
        <f t="array" ref="L149">IFERROR(INDEX(Справочники!B:B,SMALL(IF(ISNUMBER(MATCH(Справочники!$C$2:$C$500,IF(INDEX(+Справочники!$J:$O,MATCH($C$1,Справочники!$I:$I,),)="Да",СПР_Перевахтовка[[#Headers],[В1]:[М/В2]]),)),ROW($2:$500)),ROW(P146)))&amp;"","")</f>
        <v/>
      </c>
      <c r="M149" s="157" t="str">
        <f t="array" ref="M149">IFERROR(INDEX(Справочники!C:C,SMALL(IF(ISNUMBER(MATCH(Справочники!$C$2:$C$500,IF(INDEX(+Справочники!$J:$O,MATCH($C$1,Справочники!$I:$I,),)="Да",СПР_Перевахтовка[[#Headers],[В1]:[М/В2]]),)),ROW($2:$500)),ROW(Q146)))&amp;"","")</f>
        <v/>
      </c>
      <c r="N149" s="157" t="str">
        <f t="array" ref="N149">IFERROR(INDEX(Справочники!D:D,SMALL(IF(ISNUMBER(MATCH(Справочники!$C$2:$C$500,IF(INDEX(+Справочники!$J:$O,MATCH($C$1,Справочники!$I:$I,),)="Да",СПР_Перевахтовка[[#Headers],[В1]:[М/В2]]),)),ROW($2:$500)),ROW(R146)))&amp;"","")</f>
        <v/>
      </c>
      <c r="O149" s="157"/>
    </row>
    <row r="150" spans="11:15" x14ac:dyDescent="0.25">
      <c r="K150" s="156" t="str">
        <f>IF(ФОРМА_ОтъездIПриезд[[#This Row],[Не заполнили форму]]="","",ROW()-ROW(ФОРМА_ОтъездIПриезд[[#Headers],[Не заполнили форму]]))</f>
        <v/>
      </c>
      <c r="L150" s="153" t="str">
        <f t="array" ref="L150">IFERROR(INDEX(Справочники!B:B,SMALL(IF(ISNUMBER(MATCH(Справочники!$C$2:$C$500,IF(INDEX(+Справочники!$J:$O,MATCH($C$1,Справочники!$I:$I,),)="Да",СПР_Перевахтовка[[#Headers],[В1]:[М/В2]]),)),ROW($2:$500)),ROW(P147)))&amp;"","")</f>
        <v/>
      </c>
      <c r="M150" s="157" t="str">
        <f t="array" ref="M150">IFERROR(INDEX(Справочники!C:C,SMALL(IF(ISNUMBER(MATCH(Справочники!$C$2:$C$500,IF(INDEX(+Справочники!$J:$O,MATCH($C$1,Справочники!$I:$I,),)="Да",СПР_Перевахтовка[[#Headers],[В1]:[М/В2]]),)),ROW($2:$500)),ROW(Q147)))&amp;"","")</f>
        <v/>
      </c>
      <c r="N150" s="157" t="str">
        <f t="array" ref="N150">IFERROR(INDEX(Справочники!D:D,SMALL(IF(ISNUMBER(MATCH(Справочники!$C$2:$C$500,IF(INDEX(+Справочники!$J:$O,MATCH($C$1,Справочники!$I:$I,),)="Да",СПР_Перевахтовка[[#Headers],[В1]:[М/В2]]),)),ROW($2:$500)),ROW(R147)))&amp;"","")</f>
        <v/>
      </c>
      <c r="O150" s="157"/>
    </row>
    <row r="151" spans="11:15" x14ac:dyDescent="0.25">
      <c r="K151" s="156" t="str">
        <f>IF(ФОРМА_ОтъездIПриезд[[#This Row],[Не заполнили форму]]="","",ROW()-ROW(ФОРМА_ОтъездIПриезд[[#Headers],[Не заполнили форму]]))</f>
        <v/>
      </c>
      <c r="L151" s="153" t="str">
        <f t="array" ref="L151">IFERROR(INDEX(Справочники!B:B,SMALL(IF(ISNUMBER(MATCH(Справочники!$C$2:$C$500,IF(INDEX(+Справочники!$J:$O,MATCH($C$1,Справочники!$I:$I,),)="Да",СПР_Перевахтовка[[#Headers],[В1]:[М/В2]]),)),ROW($2:$500)),ROW(P148)))&amp;"","")</f>
        <v/>
      </c>
      <c r="M151" s="157" t="str">
        <f t="array" ref="M151">IFERROR(INDEX(Справочники!C:C,SMALL(IF(ISNUMBER(MATCH(Справочники!$C$2:$C$500,IF(INDEX(+Справочники!$J:$O,MATCH($C$1,Справочники!$I:$I,),)="Да",СПР_Перевахтовка[[#Headers],[В1]:[М/В2]]),)),ROW($2:$500)),ROW(Q148)))&amp;"","")</f>
        <v/>
      </c>
      <c r="N151" s="157" t="str">
        <f t="array" ref="N151">IFERROR(INDEX(Справочники!D:D,SMALL(IF(ISNUMBER(MATCH(Справочники!$C$2:$C$500,IF(INDEX(+Справочники!$J:$O,MATCH($C$1,Справочники!$I:$I,),)="Да",СПР_Перевахтовка[[#Headers],[В1]:[М/В2]]),)),ROW($2:$500)),ROW(R148)))&amp;"","")</f>
        <v/>
      </c>
      <c r="O151" s="157"/>
    </row>
    <row r="152" spans="11:15" x14ac:dyDescent="0.25">
      <c r="K152" s="156" t="str">
        <f>IF(ФОРМА_ОтъездIПриезд[[#This Row],[Не заполнили форму]]="","",ROW()-ROW(ФОРМА_ОтъездIПриезд[[#Headers],[Не заполнили форму]]))</f>
        <v/>
      </c>
      <c r="L152" s="153" t="str">
        <f t="array" ref="L152">IFERROR(INDEX(Справочники!B:B,SMALL(IF(ISNUMBER(MATCH(Справочники!$C$2:$C$500,IF(INDEX(+Справочники!$J:$O,MATCH($C$1,Справочники!$I:$I,),)="Да",СПР_Перевахтовка[[#Headers],[В1]:[М/В2]]),)),ROW($2:$500)),ROW(P149)))&amp;"","")</f>
        <v/>
      </c>
      <c r="M152" s="157" t="str">
        <f t="array" ref="M152">IFERROR(INDEX(Справочники!C:C,SMALL(IF(ISNUMBER(MATCH(Справочники!$C$2:$C$500,IF(INDEX(+Справочники!$J:$O,MATCH($C$1,Справочники!$I:$I,),)="Да",СПР_Перевахтовка[[#Headers],[В1]:[М/В2]]),)),ROW($2:$500)),ROW(Q149)))&amp;"","")</f>
        <v/>
      </c>
      <c r="N152" s="157" t="str">
        <f t="array" ref="N152">IFERROR(INDEX(Справочники!D:D,SMALL(IF(ISNUMBER(MATCH(Справочники!$C$2:$C$500,IF(INDEX(+Справочники!$J:$O,MATCH($C$1,Справочники!$I:$I,),)="Да",СПР_Перевахтовка[[#Headers],[В1]:[М/В2]]),)),ROW($2:$500)),ROW(R149)))&amp;"","")</f>
        <v/>
      </c>
      <c r="O152" s="157"/>
    </row>
    <row r="153" spans="11:15" x14ac:dyDescent="0.25">
      <c r="K153" s="156" t="str">
        <f>IF(ФОРМА_ОтъездIПриезд[[#This Row],[Не заполнили форму]]="","",ROW()-ROW(ФОРМА_ОтъездIПриезд[[#Headers],[Не заполнили форму]]))</f>
        <v/>
      </c>
      <c r="L153" s="153" t="str">
        <f t="array" ref="L153">IFERROR(INDEX(Справочники!B:B,SMALL(IF(ISNUMBER(MATCH(Справочники!$C$2:$C$500,IF(INDEX(+Справочники!$J:$O,MATCH($C$1,Справочники!$I:$I,),)="Да",СПР_Перевахтовка[[#Headers],[В1]:[М/В2]]),)),ROW($2:$500)),ROW(P150)))&amp;"","")</f>
        <v/>
      </c>
      <c r="M153" s="157" t="str">
        <f t="array" ref="M153">IFERROR(INDEX(Справочники!C:C,SMALL(IF(ISNUMBER(MATCH(Справочники!$C$2:$C$500,IF(INDEX(+Справочники!$J:$O,MATCH($C$1,Справочники!$I:$I,),)="Да",СПР_Перевахтовка[[#Headers],[В1]:[М/В2]]),)),ROW($2:$500)),ROW(Q150)))&amp;"","")</f>
        <v/>
      </c>
      <c r="N153" s="157" t="str">
        <f t="array" ref="N153">IFERROR(INDEX(Справочники!D:D,SMALL(IF(ISNUMBER(MATCH(Справочники!$C$2:$C$500,IF(INDEX(+Справочники!$J:$O,MATCH($C$1,Справочники!$I:$I,),)="Да",СПР_Перевахтовка[[#Headers],[В1]:[М/В2]]),)),ROW($2:$500)),ROW(R150)))&amp;"","")</f>
        <v/>
      </c>
      <c r="O153" s="157"/>
    </row>
    <row r="154" spans="11:15" x14ac:dyDescent="0.25">
      <c r="K154" s="156" t="str">
        <f>IF(ФОРМА_ОтъездIПриезд[[#This Row],[Не заполнили форму]]="","",ROW()-ROW(ФОРМА_ОтъездIПриезд[[#Headers],[Не заполнили форму]]))</f>
        <v/>
      </c>
      <c r="L154" s="153" t="str">
        <f t="array" ref="L154">IFERROR(INDEX(Справочники!B:B,SMALL(IF(ISNUMBER(MATCH(Справочники!$C$2:$C$500,IF(INDEX(+Справочники!$J:$O,MATCH($C$1,Справочники!$I:$I,),)="Да",СПР_Перевахтовка[[#Headers],[В1]:[М/В2]]),)),ROW($2:$500)),ROW(P151)))&amp;"","")</f>
        <v/>
      </c>
      <c r="M154" s="157" t="str">
        <f t="array" ref="M154">IFERROR(INDEX(Справочники!C:C,SMALL(IF(ISNUMBER(MATCH(Справочники!$C$2:$C$500,IF(INDEX(+Справочники!$J:$O,MATCH($C$1,Справочники!$I:$I,),)="Да",СПР_Перевахтовка[[#Headers],[В1]:[М/В2]]),)),ROW($2:$500)),ROW(Q151)))&amp;"","")</f>
        <v/>
      </c>
      <c r="N154" s="157" t="str">
        <f t="array" ref="N154">IFERROR(INDEX(Справочники!D:D,SMALL(IF(ISNUMBER(MATCH(Справочники!$C$2:$C$500,IF(INDEX(+Справочники!$J:$O,MATCH($C$1,Справочники!$I:$I,),)="Да",СПР_Перевахтовка[[#Headers],[В1]:[М/В2]]),)),ROW($2:$500)),ROW(R151)))&amp;"","")</f>
        <v/>
      </c>
      <c r="O154" s="157"/>
    </row>
    <row r="155" spans="11:15" x14ac:dyDescent="0.25">
      <c r="K155" s="156" t="str">
        <f>IF(ФОРМА_ОтъездIПриезд[[#This Row],[Не заполнили форму]]="","",ROW()-ROW(ФОРМА_ОтъездIПриезд[[#Headers],[Не заполнили форму]]))</f>
        <v/>
      </c>
      <c r="L155" s="153" t="str">
        <f t="array" ref="L155">IFERROR(INDEX(Справочники!B:B,SMALL(IF(ISNUMBER(MATCH(Справочники!$C$2:$C$500,IF(INDEX(+Справочники!$J:$O,MATCH($C$1,Справочники!$I:$I,),)="Да",СПР_Перевахтовка[[#Headers],[В1]:[М/В2]]),)),ROW($2:$500)),ROW(P152)))&amp;"","")</f>
        <v/>
      </c>
      <c r="M155" s="157" t="str">
        <f t="array" ref="M155">IFERROR(INDEX(Справочники!C:C,SMALL(IF(ISNUMBER(MATCH(Справочники!$C$2:$C$500,IF(INDEX(+Справочники!$J:$O,MATCH($C$1,Справочники!$I:$I,),)="Да",СПР_Перевахтовка[[#Headers],[В1]:[М/В2]]),)),ROW($2:$500)),ROW(Q152)))&amp;"","")</f>
        <v/>
      </c>
      <c r="N155" s="157" t="str">
        <f t="array" ref="N155">IFERROR(INDEX(Справочники!D:D,SMALL(IF(ISNUMBER(MATCH(Справочники!$C$2:$C$500,IF(INDEX(+Справочники!$J:$O,MATCH($C$1,Справочники!$I:$I,),)="Да",СПР_Перевахтовка[[#Headers],[В1]:[М/В2]]),)),ROW($2:$500)),ROW(R152)))&amp;"","")</f>
        <v/>
      </c>
      <c r="O155" s="157"/>
    </row>
    <row r="156" spans="11:15" x14ac:dyDescent="0.25">
      <c r="K156" s="156" t="str">
        <f>IF(ФОРМА_ОтъездIПриезд[[#This Row],[Не заполнили форму]]="","",ROW()-ROW(ФОРМА_ОтъездIПриезд[[#Headers],[Не заполнили форму]]))</f>
        <v/>
      </c>
      <c r="L156" s="153" t="str">
        <f t="array" ref="L156">IFERROR(INDEX(Справочники!B:B,SMALL(IF(ISNUMBER(MATCH(Справочники!$C$2:$C$500,IF(INDEX(+Справочники!$J:$O,MATCH($C$1,Справочники!$I:$I,),)="Да",СПР_Перевахтовка[[#Headers],[В1]:[М/В2]]),)),ROW($2:$500)),ROW(P153)))&amp;"","")</f>
        <v/>
      </c>
      <c r="M156" s="157" t="str">
        <f t="array" ref="M156">IFERROR(INDEX(Справочники!C:C,SMALL(IF(ISNUMBER(MATCH(Справочники!$C$2:$C$500,IF(INDEX(+Справочники!$J:$O,MATCH($C$1,Справочники!$I:$I,),)="Да",СПР_Перевахтовка[[#Headers],[В1]:[М/В2]]),)),ROW($2:$500)),ROW(Q153)))&amp;"","")</f>
        <v/>
      </c>
      <c r="N156" s="157" t="str">
        <f t="array" ref="N156">IFERROR(INDEX(Справочники!D:D,SMALL(IF(ISNUMBER(MATCH(Справочники!$C$2:$C$500,IF(INDEX(+Справочники!$J:$O,MATCH($C$1,Справочники!$I:$I,),)="Да",СПР_Перевахтовка[[#Headers],[В1]:[М/В2]]),)),ROW($2:$500)),ROW(R153)))&amp;"","")</f>
        <v/>
      </c>
      <c r="O156" s="157"/>
    </row>
    <row r="157" spans="11:15" x14ac:dyDescent="0.25">
      <c r="K157" s="156" t="str">
        <f>IF(ФОРМА_ОтъездIПриезд[[#This Row],[Не заполнили форму]]="","",ROW()-ROW(ФОРМА_ОтъездIПриезд[[#Headers],[Не заполнили форму]]))</f>
        <v/>
      </c>
      <c r="L157" s="153" t="str">
        <f t="array" ref="L157">IFERROR(INDEX(Справочники!B:B,SMALL(IF(ISNUMBER(MATCH(Справочники!$C$2:$C$500,IF(INDEX(+Справочники!$J:$O,MATCH($C$1,Справочники!$I:$I,),)="Да",СПР_Перевахтовка[[#Headers],[В1]:[М/В2]]),)),ROW($2:$500)),ROW(P154)))&amp;"","")</f>
        <v/>
      </c>
      <c r="M157" s="157" t="str">
        <f t="array" ref="M157">IFERROR(INDEX(Справочники!C:C,SMALL(IF(ISNUMBER(MATCH(Справочники!$C$2:$C$500,IF(INDEX(+Справочники!$J:$O,MATCH($C$1,Справочники!$I:$I,),)="Да",СПР_Перевахтовка[[#Headers],[В1]:[М/В2]]),)),ROW($2:$500)),ROW(Q154)))&amp;"","")</f>
        <v/>
      </c>
      <c r="N157" s="157" t="str">
        <f t="array" ref="N157">IFERROR(INDEX(Справочники!D:D,SMALL(IF(ISNUMBER(MATCH(Справочники!$C$2:$C$500,IF(INDEX(+Справочники!$J:$O,MATCH($C$1,Справочники!$I:$I,),)="Да",СПР_Перевахтовка[[#Headers],[В1]:[М/В2]]),)),ROW($2:$500)),ROW(R154)))&amp;"","")</f>
        <v/>
      </c>
      <c r="O157" s="157"/>
    </row>
    <row r="158" spans="11:15" x14ac:dyDescent="0.25">
      <c r="K158" s="156" t="str">
        <f>IF(ФОРМА_ОтъездIПриезд[[#This Row],[Не заполнили форму]]="","",ROW()-ROW(ФОРМА_ОтъездIПриезд[[#Headers],[Не заполнили форму]]))</f>
        <v/>
      </c>
      <c r="L158" s="153" t="str">
        <f t="array" ref="L158">IFERROR(INDEX(Справочники!B:B,SMALL(IF(ISNUMBER(MATCH(Справочники!$C$2:$C$500,IF(INDEX(+Справочники!$J:$O,MATCH($C$1,Справочники!$I:$I,),)="Да",СПР_Перевахтовка[[#Headers],[В1]:[М/В2]]),)),ROW($2:$500)),ROW(P155)))&amp;"","")</f>
        <v/>
      </c>
      <c r="M158" s="157" t="str">
        <f t="array" ref="M158">IFERROR(INDEX(Справочники!C:C,SMALL(IF(ISNUMBER(MATCH(Справочники!$C$2:$C$500,IF(INDEX(+Справочники!$J:$O,MATCH($C$1,Справочники!$I:$I,),)="Да",СПР_Перевахтовка[[#Headers],[В1]:[М/В2]]),)),ROW($2:$500)),ROW(Q155)))&amp;"","")</f>
        <v/>
      </c>
      <c r="N158" s="157" t="str">
        <f t="array" ref="N158">IFERROR(INDEX(Справочники!D:D,SMALL(IF(ISNUMBER(MATCH(Справочники!$C$2:$C$500,IF(INDEX(+Справочники!$J:$O,MATCH($C$1,Справочники!$I:$I,),)="Да",СПР_Перевахтовка[[#Headers],[В1]:[М/В2]]),)),ROW($2:$500)),ROW(R155)))&amp;"","")</f>
        <v/>
      </c>
      <c r="O158" s="157"/>
    </row>
    <row r="159" spans="11:15" x14ac:dyDescent="0.25">
      <c r="K159" s="156" t="str">
        <f>IF(ФОРМА_ОтъездIПриезд[[#This Row],[Не заполнили форму]]="","",ROW()-ROW(ФОРМА_ОтъездIПриезд[[#Headers],[Не заполнили форму]]))</f>
        <v/>
      </c>
      <c r="L159" s="153" t="str">
        <f t="array" ref="L159">IFERROR(INDEX(Справочники!B:B,SMALL(IF(ISNUMBER(MATCH(Справочники!$C$2:$C$500,IF(INDEX(+Справочники!$J:$O,MATCH($C$1,Справочники!$I:$I,),)="Да",СПР_Перевахтовка[[#Headers],[В1]:[М/В2]]),)),ROW($2:$500)),ROW(P156)))&amp;"","")</f>
        <v/>
      </c>
      <c r="M159" s="157" t="str">
        <f t="array" ref="M159">IFERROR(INDEX(Справочники!C:C,SMALL(IF(ISNUMBER(MATCH(Справочники!$C$2:$C$500,IF(INDEX(+Справочники!$J:$O,MATCH($C$1,Справочники!$I:$I,),)="Да",СПР_Перевахтовка[[#Headers],[В1]:[М/В2]]),)),ROW($2:$500)),ROW(Q156)))&amp;"","")</f>
        <v/>
      </c>
      <c r="N159" s="157" t="str">
        <f t="array" ref="N159">IFERROR(INDEX(Справочники!D:D,SMALL(IF(ISNUMBER(MATCH(Справочники!$C$2:$C$500,IF(INDEX(+Справочники!$J:$O,MATCH($C$1,Справочники!$I:$I,),)="Да",СПР_Перевахтовка[[#Headers],[В1]:[М/В2]]),)),ROW($2:$500)),ROW(R156)))&amp;"","")</f>
        <v/>
      </c>
      <c r="O159" s="157"/>
    </row>
    <row r="160" spans="11:15" x14ac:dyDescent="0.25">
      <c r="K160" s="156" t="str">
        <f>IF(ФОРМА_ОтъездIПриезд[[#This Row],[Не заполнили форму]]="","",ROW()-ROW(ФОРМА_ОтъездIПриезд[[#Headers],[Не заполнили форму]]))</f>
        <v/>
      </c>
      <c r="L160" s="153" t="str">
        <f t="array" ref="L160">IFERROR(INDEX(Справочники!B:B,SMALL(IF(ISNUMBER(MATCH(Справочники!$C$2:$C$500,IF(INDEX(+Справочники!$J:$O,MATCH($C$1,Справочники!$I:$I,),)="Да",СПР_Перевахтовка[[#Headers],[В1]:[М/В2]]),)),ROW($2:$500)),ROW(P157)))&amp;"","")</f>
        <v/>
      </c>
      <c r="M160" s="157" t="str">
        <f t="array" ref="M160">IFERROR(INDEX(Справочники!C:C,SMALL(IF(ISNUMBER(MATCH(Справочники!$C$2:$C$500,IF(INDEX(+Справочники!$J:$O,MATCH($C$1,Справочники!$I:$I,),)="Да",СПР_Перевахтовка[[#Headers],[В1]:[М/В2]]),)),ROW($2:$500)),ROW(Q157)))&amp;"","")</f>
        <v/>
      </c>
      <c r="N160" s="157" t="str">
        <f t="array" ref="N160">IFERROR(INDEX(Справочники!D:D,SMALL(IF(ISNUMBER(MATCH(Справочники!$C$2:$C$500,IF(INDEX(+Справочники!$J:$O,MATCH($C$1,Справочники!$I:$I,),)="Да",СПР_Перевахтовка[[#Headers],[В1]:[М/В2]]),)),ROW($2:$500)),ROW(R157)))&amp;"","")</f>
        <v/>
      </c>
      <c r="O160" s="157"/>
    </row>
    <row r="161" spans="11:15" x14ac:dyDescent="0.25">
      <c r="K161" s="156" t="str">
        <f>IF(ФОРМА_ОтъездIПриезд[[#This Row],[Не заполнили форму]]="","",ROW()-ROW(ФОРМА_ОтъездIПриезд[[#Headers],[Не заполнили форму]]))</f>
        <v/>
      </c>
      <c r="L161" s="153" t="str">
        <f t="array" ref="L161">IFERROR(INDEX(Справочники!B:B,SMALL(IF(ISNUMBER(MATCH(Справочники!$C$2:$C$500,IF(INDEX(+Справочники!$J:$O,MATCH($C$1,Справочники!$I:$I,),)="Да",СПР_Перевахтовка[[#Headers],[В1]:[М/В2]]),)),ROW($2:$500)),ROW(P158)))&amp;"","")</f>
        <v/>
      </c>
      <c r="M161" s="157" t="str">
        <f t="array" ref="M161">IFERROR(INDEX(Справочники!C:C,SMALL(IF(ISNUMBER(MATCH(Справочники!$C$2:$C$500,IF(INDEX(+Справочники!$J:$O,MATCH($C$1,Справочники!$I:$I,),)="Да",СПР_Перевахтовка[[#Headers],[В1]:[М/В2]]),)),ROW($2:$500)),ROW(Q158)))&amp;"","")</f>
        <v/>
      </c>
      <c r="N161" s="157" t="str">
        <f t="array" ref="N161">IFERROR(INDEX(Справочники!D:D,SMALL(IF(ISNUMBER(MATCH(Справочники!$C$2:$C$500,IF(INDEX(+Справочники!$J:$O,MATCH($C$1,Справочники!$I:$I,),)="Да",СПР_Перевахтовка[[#Headers],[В1]:[М/В2]]),)),ROW($2:$500)),ROW(R158)))&amp;"","")</f>
        <v/>
      </c>
      <c r="O161" s="157"/>
    </row>
    <row r="162" spans="11:15" x14ac:dyDescent="0.25">
      <c r="K162" s="156" t="str">
        <f>IF(ФОРМА_ОтъездIПриезд[[#This Row],[Не заполнили форму]]="","",ROW()-ROW(ФОРМА_ОтъездIПриезд[[#Headers],[Не заполнили форму]]))</f>
        <v/>
      </c>
      <c r="L162" s="153" t="str">
        <f t="array" ref="L162">IFERROR(INDEX(Справочники!B:B,SMALL(IF(ISNUMBER(MATCH(Справочники!$C$2:$C$500,IF(INDEX(+Справочники!$J:$O,MATCH($C$1,Справочники!$I:$I,),)="Да",СПР_Перевахтовка[[#Headers],[В1]:[М/В2]]),)),ROW($2:$500)),ROW(P159)))&amp;"","")</f>
        <v/>
      </c>
      <c r="M162" s="157" t="str">
        <f t="array" ref="M162">IFERROR(INDEX(Справочники!C:C,SMALL(IF(ISNUMBER(MATCH(Справочники!$C$2:$C$500,IF(INDEX(+Справочники!$J:$O,MATCH($C$1,Справочники!$I:$I,),)="Да",СПР_Перевахтовка[[#Headers],[В1]:[М/В2]]),)),ROW($2:$500)),ROW(Q159)))&amp;"","")</f>
        <v/>
      </c>
      <c r="N162" s="157" t="str">
        <f t="array" ref="N162">IFERROR(INDEX(Справочники!D:D,SMALL(IF(ISNUMBER(MATCH(Справочники!$C$2:$C$500,IF(INDEX(+Справочники!$J:$O,MATCH($C$1,Справочники!$I:$I,),)="Да",СПР_Перевахтовка[[#Headers],[В1]:[М/В2]]),)),ROW($2:$500)),ROW(R159)))&amp;"","")</f>
        <v/>
      </c>
      <c r="O162" s="157"/>
    </row>
    <row r="163" spans="11:15" x14ac:dyDescent="0.25">
      <c r="K163" s="156" t="str">
        <f>IF(ФОРМА_ОтъездIПриезд[[#This Row],[Не заполнили форму]]="","",ROW()-ROW(ФОРМА_ОтъездIПриезд[[#Headers],[Не заполнили форму]]))</f>
        <v/>
      </c>
      <c r="L163" s="153" t="str">
        <f t="array" ref="L163">IFERROR(INDEX(Справочники!B:B,SMALL(IF(ISNUMBER(MATCH(Справочники!$C$2:$C$500,IF(INDEX(+Справочники!$J:$O,MATCH($C$1,Справочники!$I:$I,),)="Да",СПР_Перевахтовка[[#Headers],[В1]:[М/В2]]),)),ROW($2:$500)),ROW(P160)))&amp;"","")</f>
        <v/>
      </c>
      <c r="M163" s="157" t="str">
        <f t="array" ref="M163">IFERROR(INDEX(Справочники!C:C,SMALL(IF(ISNUMBER(MATCH(Справочники!$C$2:$C$500,IF(INDEX(+Справочники!$J:$O,MATCH($C$1,Справочники!$I:$I,),)="Да",СПР_Перевахтовка[[#Headers],[В1]:[М/В2]]),)),ROW($2:$500)),ROW(Q160)))&amp;"","")</f>
        <v/>
      </c>
      <c r="N163" s="157" t="str">
        <f t="array" ref="N163">IFERROR(INDEX(Справочники!D:D,SMALL(IF(ISNUMBER(MATCH(Справочники!$C$2:$C$500,IF(INDEX(+Справочники!$J:$O,MATCH($C$1,Справочники!$I:$I,),)="Да",СПР_Перевахтовка[[#Headers],[В1]:[М/В2]]),)),ROW($2:$500)),ROW(R160)))&amp;"","")</f>
        <v/>
      </c>
      <c r="O163" s="157"/>
    </row>
    <row r="164" spans="11:15" x14ac:dyDescent="0.25">
      <c r="K164" s="156" t="str">
        <f>IF(ФОРМА_ОтъездIПриезд[[#This Row],[Не заполнили форму]]="","",ROW()-ROW(ФОРМА_ОтъездIПриезд[[#Headers],[Не заполнили форму]]))</f>
        <v/>
      </c>
      <c r="L164" s="153" t="str">
        <f t="array" ref="L164">IFERROR(INDEX(Справочники!B:B,SMALL(IF(ISNUMBER(MATCH(Справочники!$C$2:$C$500,IF(INDEX(+Справочники!$J:$O,MATCH($C$1,Справочники!$I:$I,),)="Да",СПР_Перевахтовка[[#Headers],[В1]:[М/В2]]),)),ROW($2:$500)),ROW(P161)))&amp;"","")</f>
        <v/>
      </c>
      <c r="M164" s="157" t="str">
        <f t="array" ref="M164">IFERROR(INDEX(Справочники!C:C,SMALL(IF(ISNUMBER(MATCH(Справочники!$C$2:$C$500,IF(INDEX(+Справочники!$J:$O,MATCH($C$1,Справочники!$I:$I,),)="Да",СПР_Перевахтовка[[#Headers],[В1]:[М/В2]]),)),ROW($2:$500)),ROW(Q161)))&amp;"","")</f>
        <v/>
      </c>
      <c r="N164" s="157" t="str">
        <f t="array" ref="N164">IFERROR(INDEX(Справочники!D:D,SMALL(IF(ISNUMBER(MATCH(Справочники!$C$2:$C$500,IF(INDEX(+Справочники!$J:$O,MATCH($C$1,Справочники!$I:$I,),)="Да",СПР_Перевахтовка[[#Headers],[В1]:[М/В2]]),)),ROW($2:$500)),ROW(R161)))&amp;"","")</f>
        <v/>
      </c>
      <c r="O164" s="157"/>
    </row>
    <row r="165" spans="11:15" x14ac:dyDescent="0.25">
      <c r="K165" s="156" t="str">
        <f>IF(ФОРМА_ОтъездIПриезд[[#This Row],[Не заполнили форму]]="","",ROW()-ROW(ФОРМА_ОтъездIПриезд[[#Headers],[Не заполнили форму]]))</f>
        <v/>
      </c>
      <c r="L165" s="153" t="str">
        <f t="array" ref="L165">IFERROR(INDEX(Справочники!B:B,SMALL(IF(ISNUMBER(MATCH(Справочники!$C$2:$C$500,IF(INDEX(+Справочники!$J:$O,MATCH($C$1,Справочники!$I:$I,),)="Да",СПР_Перевахтовка[[#Headers],[В1]:[М/В2]]),)),ROW($2:$500)),ROW(P162)))&amp;"","")</f>
        <v/>
      </c>
      <c r="M165" s="157" t="str">
        <f t="array" ref="M165">IFERROR(INDEX(Справочники!C:C,SMALL(IF(ISNUMBER(MATCH(Справочники!$C$2:$C$500,IF(INDEX(+Справочники!$J:$O,MATCH($C$1,Справочники!$I:$I,),)="Да",СПР_Перевахтовка[[#Headers],[В1]:[М/В2]]),)),ROW($2:$500)),ROW(Q162)))&amp;"","")</f>
        <v/>
      </c>
      <c r="N165" s="157" t="str">
        <f t="array" ref="N165">IFERROR(INDEX(Справочники!D:D,SMALL(IF(ISNUMBER(MATCH(Справочники!$C$2:$C$500,IF(INDEX(+Справочники!$J:$O,MATCH($C$1,Справочники!$I:$I,),)="Да",СПР_Перевахтовка[[#Headers],[В1]:[М/В2]]),)),ROW($2:$500)),ROW(R162)))&amp;"","")</f>
        <v/>
      </c>
      <c r="O165" s="157"/>
    </row>
    <row r="166" spans="11:15" x14ac:dyDescent="0.25">
      <c r="K166" s="156" t="str">
        <f>IF(ФОРМА_ОтъездIПриезд[[#This Row],[Не заполнили форму]]="","",ROW()-ROW(ФОРМА_ОтъездIПриезд[[#Headers],[Не заполнили форму]]))</f>
        <v/>
      </c>
      <c r="L166" s="153" t="str">
        <f t="array" ref="L166">IFERROR(INDEX(Справочники!B:B,SMALL(IF(ISNUMBER(MATCH(Справочники!$C$2:$C$500,IF(INDEX(+Справочники!$J:$O,MATCH($C$1,Справочники!$I:$I,),)="Да",СПР_Перевахтовка[[#Headers],[В1]:[М/В2]]),)),ROW($2:$500)),ROW(P163)))&amp;"","")</f>
        <v/>
      </c>
      <c r="M166" s="157" t="str">
        <f t="array" ref="M166">IFERROR(INDEX(Справочники!C:C,SMALL(IF(ISNUMBER(MATCH(Справочники!$C$2:$C$500,IF(INDEX(+Справочники!$J:$O,MATCH($C$1,Справочники!$I:$I,),)="Да",СПР_Перевахтовка[[#Headers],[В1]:[М/В2]]),)),ROW($2:$500)),ROW(Q163)))&amp;"","")</f>
        <v/>
      </c>
      <c r="N166" s="157" t="str">
        <f t="array" ref="N166">IFERROR(INDEX(Справочники!D:D,SMALL(IF(ISNUMBER(MATCH(Справочники!$C$2:$C$500,IF(INDEX(+Справочники!$J:$O,MATCH($C$1,Справочники!$I:$I,),)="Да",СПР_Перевахтовка[[#Headers],[В1]:[М/В2]]),)),ROW($2:$500)),ROW(R163)))&amp;"","")</f>
        <v/>
      </c>
      <c r="O166" s="157"/>
    </row>
    <row r="167" spans="11:15" x14ac:dyDescent="0.25">
      <c r="K167" s="156" t="str">
        <f>IF(ФОРМА_ОтъездIПриезд[[#This Row],[Не заполнили форму]]="","",ROW()-ROW(ФОРМА_ОтъездIПриезд[[#Headers],[Не заполнили форму]]))</f>
        <v/>
      </c>
      <c r="L167" s="153" t="str">
        <f t="array" ref="L167">IFERROR(INDEX(Справочники!B:B,SMALL(IF(ISNUMBER(MATCH(Справочники!$C$2:$C$500,IF(INDEX(+Справочники!$J:$O,MATCH($C$1,Справочники!$I:$I,),)="Да",СПР_Перевахтовка[[#Headers],[В1]:[М/В2]]),)),ROW($2:$500)),ROW(P164)))&amp;"","")</f>
        <v/>
      </c>
      <c r="M167" s="157" t="str">
        <f t="array" ref="M167">IFERROR(INDEX(Справочники!C:C,SMALL(IF(ISNUMBER(MATCH(Справочники!$C$2:$C$500,IF(INDEX(+Справочники!$J:$O,MATCH($C$1,Справочники!$I:$I,),)="Да",СПР_Перевахтовка[[#Headers],[В1]:[М/В2]]),)),ROW($2:$500)),ROW(Q164)))&amp;"","")</f>
        <v/>
      </c>
      <c r="N167" s="157" t="str">
        <f t="array" ref="N167">IFERROR(INDEX(Справочники!D:D,SMALL(IF(ISNUMBER(MATCH(Справочники!$C$2:$C$500,IF(INDEX(+Справочники!$J:$O,MATCH($C$1,Справочники!$I:$I,),)="Да",СПР_Перевахтовка[[#Headers],[В1]:[М/В2]]),)),ROW($2:$500)),ROW(R164)))&amp;"","")</f>
        <v/>
      </c>
      <c r="O167" s="157"/>
    </row>
    <row r="168" spans="11:15" x14ac:dyDescent="0.25">
      <c r="K168" s="156" t="str">
        <f>IF(ФОРМА_ОтъездIПриезд[[#This Row],[Не заполнили форму]]="","",ROW()-ROW(ФОРМА_ОтъездIПриезд[[#Headers],[Не заполнили форму]]))</f>
        <v/>
      </c>
      <c r="L168" s="153" t="str">
        <f t="array" ref="L168">IFERROR(INDEX(Справочники!B:B,SMALL(IF(ISNUMBER(MATCH(Справочники!$C$2:$C$500,IF(INDEX(+Справочники!$J:$O,MATCH($C$1,Справочники!$I:$I,),)="Да",СПР_Перевахтовка[[#Headers],[В1]:[М/В2]]),)),ROW($2:$500)),ROW(P165)))&amp;"","")</f>
        <v/>
      </c>
      <c r="M168" s="157" t="str">
        <f t="array" ref="M168">IFERROR(INDEX(Справочники!C:C,SMALL(IF(ISNUMBER(MATCH(Справочники!$C$2:$C$500,IF(INDEX(+Справочники!$J:$O,MATCH($C$1,Справочники!$I:$I,),)="Да",СПР_Перевахтовка[[#Headers],[В1]:[М/В2]]),)),ROW($2:$500)),ROW(Q165)))&amp;"","")</f>
        <v/>
      </c>
      <c r="N168" s="157" t="str">
        <f t="array" ref="N168">IFERROR(INDEX(Справочники!D:D,SMALL(IF(ISNUMBER(MATCH(Справочники!$C$2:$C$500,IF(INDEX(+Справочники!$J:$O,MATCH($C$1,Справочники!$I:$I,),)="Да",СПР_Перевахтовка[[#Headers],[В1]:[М/В2]]),)),ROW($2:$500)),ROW(R165)))&amp;"","")</f>
        <v/>
      </c>
      <c r="O168" s="157"/>
    </row>
    <row r="169" spans="11:15" x14ac:dyDescent="0.25">
      <c r="K169" s="156" t="str">
        <f>IF(ФОРМА_ОтъездIПриезд[[#This Row],[Не заполнили форму]]="","",ROW()-ROW(ФОРМА_ОтъездIПриезд[[#Headers],[Не заполнили форму]]))</f>
        <v/>
      </c>
      <c r="L169" s="153" t="str">
        <f t="array" ref="L169">IFERROR(INDEX(Справочники!B:B,SMALL(IF(ISNUMBER(MATCH(Справочники!$C$2:$C$500,IF(INDEX(+Справочники!$J:$O,MATCH($C$1,Справочники!$I:$I,),)="Да",СПР_Перевахтовка[[#Headers],[В1]:[М/В2]]),)),ROW($2:$500)),ROW(P166)))&amp;"","")</f>
        <v/>
      </c>
      <c r="M169" s="157" t="str">
        <f t="array" ref="M169">IFERROR(INDEX(Справочники!C:C,SMALL(IF(ISNUMBER(MATCH(Справочники!$C$2:$C$500,IF(INDEX(+Справочники!$J:$O,MATCH($C$1,Справочники!$I:$I,),)="Да",СПР_Перевахтовка[[#Headers],[В1]:[М/В2]]),)),ROW($2:$500)),ROW(Q166)))&amp;"","")</f>
        <v/>
      </c>
      <c r="N169" s="157" t="str">
        <f t="array" ref="N169">IFERROR(INDEX(Справочники!D:D,SMALL(IF(ISNUMBER(MATCH(Справочники!$C$2:$C$500,IF(INDEX(+Справочники!$J:$O,MATCH($C$1,Справочники!$I:$I,),)="Да",СПР_Перевахтовка[[#Headers],[В1]:[М/В2]]),)),ROW($2:$500)),ROW(R166)))&amp;"","")</f>
        <v/>
      </c>
      <c r="O169" s="157"/>
    </row>
    <row r="170" spans="11:15" x14ac:dyDescent="0.25">
      <c r="K170" s="156" t="str">
        <f>IF(ФОРМА_ОтъездIПриезд[[#This Row],[Не заполнили форму]]="","",ROW()-ROW(ФОРМА_ОтъездIПриезд[[#Headers],[Не заполнили форму]]))</f>
        <v/>
      </c>
      <c r="L170" s="153" t="str">
        <f t="array" ref="L170">IFERROR(INDEX(Справочники!B:B,SMALL(IF(ISNUMBER(MATCH(Справочники!$C$2:$C$500,IF(INDEX(+Справочники!$J:$O,MATCH($C$1,Справочники!$I:$I,),)="Да",СПР_Перевахтовка[[#Headers],[В1]:[М/В2]]),)),ROW($2:$500)),ROW(P167)))&amp;"","")</f>
        <v/>
      </c>
      <c r="M170" s="157" t="str">
        <f t="array" ref="M170">IFERROR(INDEX(Справочники!C:C,SMALL(IF(ISNUMBER(MATCH(Справочники!$C$2:$C$500,IF(INDEX(+Справочники!$J:$O,MATCH($C$1,Справочники!$I:$I,),)="Да",СПР_Перевахтовка[[#Headers],[В1]:[М/В2]]),)),ROW($2:$500)),ROW(Q167)))&amp;"","")</f>
        <v/>
      </c>
      <c r="N170" s="157" t="str">
        <f t="array" ref="N170">IFERROR(INDEX(Справочники!D:D,SMALL(IF(ISNUMBER(MATCH(Справочники!$C$2:$C$500,IF(INDEX(+Справочники!$J:$O,MATCH($C$1,Справочники!$I:$I,),)="Да",СПР_Перевахтовка[[#Headers],[В1]:[М/В2]]),)),ROW($2:$500)),ROW(R167)))&amp;"","")</f>
        <v/>
      </c>
      <c r="O170" s="157"/>
    </row>
    <row r="171" spans="11:15" x14ac:dyDescent="0.25">
      <c r="K171" s="156" t="str">
        <f>IF(ФОРМА_ОтъездIПриезд[[#This Row],[Не заполнили форму]]="","",ROW()-ROW(ФОРМА_ОтъездIПриезд[[#Headers],[Не заполнили форму]]))</f>
        <v/>
      </c>
      <c r="L171" s="153" t="str">
        <f t="array" ref="L171">IFERROR(INDEX(Справочники!B:B,SMALL(IF(ISNUMBER(MATCH(Справочники!$C$2:$C$500,IF(INDEX(+Справочники!$J:$O,MATCH($C$1,Справочники!$I:$I,),)="Да",СПР_Перевахтовка[[#Headers],[В1]:[М/В2]]),)),ROW($2:$500)),ROW(P168)))&amp;"","")</f>
        <v/>
      </c>
      <c r="M171" s="157" t="str">
        <f t="array" ref="M171">IFERROR(INDEX(Справочники!C:C,SMALL(IF(ISNUMBER(MATCH(Справочники!$C$2:$C$500,IF(INDEX(+Справочники!$J:$O,MATCH($C$1,Справочники!$I:$I,),)="Да",СПР_Перевахтовка[[#Headers],[В1]:[М/В2]]),)),ROW($2:$500)),ROW(Q168)))&amp;"","")</f>
        <v/>
      </c>
      <c r="N171" s="157" t="str">
        <f t="array" ref="N171">IFERROR(INDEX(Справочники!D:D,SMALL(IF(ISNUMBER(MATCH(Справочники!$C$2:$C$500,IF(INDEX(+Справочники!$J:$O,MATCH($C$1,Справочники!$I:$I,),)="Да",СПР_Перевахтовка[[#Headers],[В1]:[М/В2]]),)),ROW($2:$500)),ROW(R168)))&amp;"","")</f>
        <v/>
      </c>
      <c r="O171" s="157"/>
    </row>
    <row r="172" spans="11:15" x14ac:dyDescent="0.25">
      <c r="K172" s="156" t="str">
        <f>IF(ФОРМА_ОтъездIПриезд[[#This Row],[Не заполнили форму]]="","",ROW()-ROW(ФОРМА_ОтъездIПриезд[[#Headers],[Не заполнили форму]]))</f>
        <v/>
      </c>
      <c r="L172" s="153" t="str">
        <f t="array" ref="L172">IFERROR(INDEX(Справочники!B:B,SMALL(IF(ISNUMBER(MATCH(Справочники!$C$2:$C$500,IF(INDEX(+Справочники!$J:$O,MATCH($C$1,Справочники!$I:$I,),)="Да",СПР_Перевахтовка[[#Headers],[В1]:[М/В2]]),)),ROW($2:$500)),ROW(P169)))&amp;"","")</f>
        <v/>
      </c>
      <c r="M172" s="157" t="str">
        <f t="array" ref="M172">IFERROR(INDEX(Справочники!C:C,SMALL(IF(ISNUMBER(MATCH(Справочники!$C$2:$C$500,IF(INDEX(+Справочники!$J:$O,MATCH($C$1,Справочники!$I:$I,),)="Да",СПР_Перевахтовка[[#Headers],[В1]:[М/В2]]),)),ROW($2:$500)),ROW(Q169)))&amp;"","")</f>
        <v/>
      </c>
      <c r="N172" s="157" t="str">
        <f t="array" ref="N172">IFERROR(INDEX(Справочники!D:D,SMALL(IF(ISNUMBER(MATCH(Справочники!$C$2:$C$500,IF(INDEX(+Справочники!$J:$O,MATCH($C$1,Справочники!$I:$I,),)="Да",СПР_Перевахтовка[[#Headers],[В1]:[М/В2]]),)),ROW($2:$500)),ROW(R169)))&amp;"","")</f>
        <v/>
      </c>
      <c r="O172" s="157"/>
    </row>
    <row r="173" spans="11:15" x14ac:dyDescent="0.25">
      <c r="K173" s="156" t="str">
        <f>IF(ФОРМА_ОтъездIПриезд[[#This Row],[Не заполнили форму]]="","",ROW()-ROW(ФОРМА_ОтъездIПриезд[[#Headers],[Не заполнили форму]]))</f>
        <v/>
      </c>
      <c r="L173" s="153" t="str">
        <f t="array" ref="L173">IFERROR(INDEX(Справочники!B:B,SMALL(IF(ISNUMBER(MATCH(Справочники!$C$2:$C$500,IF(INDEX(+Справочники!$J:$O,MATCH($C$1,Справочники!$I:$I,),)="Да",СПР_Перевахтовка[[#Headers],[В1]:[М/В2]]),)),ROW($2:$500)),ROW(P170)))&amp;"","")</f>
        <v/>
      </c>
      <c r="M173" s="157" t="str">
        <f t="array" ref="M173">IFERROR(INDEX(Справочники!C:C,SMALL(IF(ISNUMBER(MATCH(Справочники!$C$2:$C$500,IF(INDEX(+Справочники!$J:$O,MATCH($C$1,Справочники!$I:$I,),)="Да",СПР_Перевахтовка[[#Headers],[В1]:[М/В2]]),)),ROW($2:$500)),ROW(Q170)))&amp;"","")</f>
        <v/>
      </c>
      <c r="N173" s="157" t="str">
        <f t="array" ref="N173">IFERROR(INDEX(Справочники!D:D,SMALL(IF(ISNUMBER(MATCH(Справочники!$C$2:$C$500,IF(INDEX(+Справочники!$J:$O,MATCH($C$1,Справочники!$I:$I,),)="Да",СПР_Перевахтовка[[#Headers],[В1]:[М/В2]]),)),ROW($2:$500)),ROW(R170)))&amp;"","")</f>
        <v/>
      </c>
      <c r="O173" s="157"/>
    </row>
    <row r="174" spans="11:15" x14ac:dyDescent="0.25">
      <c r="K174" s="156" t="str">
        <f>IF(ФОРМА_ОтъездIПриезд[[#This Row],[Не заполнили форму]]="","",ROW()-ROW(ФОРМА_ОтъездIПриезд[[#Headers],[Не заполнили форму]]))</f>
        <v/>
      </c>
      <c r="L174" s="153" t="str">
        <f t="array" ref="L174">IFERROR(INDEX(Справочники!B:B,SMALL(IF(ISNUMBER(MATCH(Справочники!$C$2:$C$500,IF(INDEX(+Справочники!$J:$O,MATCH($C$1,Справочники!$I:$I,),)="Да",СПР_Перевахтовка[[#Headers],[В1]:[М/В2]]),)),ROW($2:$500)),ROW(P171)))&amp;"","")</f>
        <v/>
      </c>
      <c r="M174" s="157" t="str">
        <f t="array" ref="M174">IFERROR(INDEX(Справочники!C:C,SMALL(IF(ISNUMBER(MATCH(Справочники!$C$2:$C$500,IF(INDEX(+Справочники!$J:$O,MATCH($C$1,Справочники!$I:$I,),)="Да",СПР_Перевахтовка[[#Headers],[В1]:[М/В2]]),)),ROW($2:$500)),ROW(Q171)))&amp;"","")</f>
        <v/>
      </c>
      <c r="N174" s="157" t="str">
        <f t="array" ref="N174">IFERROR(INDEX(Справочники!D:D,SMALL(IF(ISNUMBER(MATCH(Справочники!$C$2:$C$500,IF(INDEX(+Справочники!$J:$O,MATCH($C$1,Справочники!$I:$I,),)="Да",СПР_Перевахтовка[[#Headers],[В1]:[М/В2]]),)),ROW($2:$500)),ROW(R171)))&amp;"","")</f>
        <v/>
      </c>
      <c r="O174" s="157"/>
    </row>
    <row r="175" spans="11:15" x14ac:dyDescent="0.25">
      <c r="K175" s="156" t="str">
        <f>IF(ФОРМА_ОтъездIПриезд[[#This Row],[Не заполнили форму]]="","",ROW()-ROW(ФОРМА_ОтъездIПриезд[[#Headers],[Не заполнили форму]]))</f>
        <v/>
      </c>
      <c r="L175" s="153" t="str">
        <f t="array" ref="L175">IFERROR(INDEX(Справочники!B:B,SMALL(IF(ISNUMBER(MATCH(Справочники!$C$2:$C$500,IF(INDEX(+Справочники!$J:$O,MATCH($C$1,Справочники!$I:$I,),)="Да",СПР_Перевахтовка[[#Headers],[В1]:[М/В2]]),)),ROW($2:$500)),ROW(P172)))&amp;"","")</f>
        <v/>
      </c>
      <c r="M175" s="157" t="str">
        <f t="array" ref="M175">IFERROR(INDEX(Справочники!C:C,SMALL(IF(ISNUMBER(MATCH(Справочники!$C$2:$C$500,IF(INDEX(+Справочники!$J:$O,MATCH($C$1,Справочники!$I:$I,),)="Да",СПР_Перевахтовка[[#Headers],[В1]:[М/В2]]),)),ROW($2:$500)),ROW(Q172)))&amp;"","")</f>
        <v/>
      </c>
      <c r="N175" s="157" t="str">
        <f t="array" ref="N175">IFERROR(INDEX(Справочники!D:D,SMALL(IF(ISNUMBER(MATCH(Справочники!$C$2:$C$500,IF(INDEX(+Справочники!$J:$O,MATCH($C$1,Справочники!$I:$I,),)="Да",СПР_Перевахтовка[[#Headers],[В1]:[М/В2]]),)),ROW($2:$500)),ROW(R172)))&amp;"","")</f>
        <v/>
      </c>
      <c r="O175" s="157"/>
    </row>
    <row r="176" spans="11:15" x14ac:dyDescent="0.25">
      <c r="K176" s="156" t="str">
        <f>IF(ФОРМА_ОтъездIПриезд[[#This Row],[Не заполнили форму]]="","",ROW()-ROW(ФОРМА_ОтъездIПриезд[[#Headers],[Не заполнили форму]]))</f>
        <v/>
      </c>
      <c r="L176" s="153" t="str">
        <f t="array" ref="L176">IFERROR(INDEX(Справочники!B:B,SMALL(IF(ISNUMBER(MATCH(Справочники!$C$2:$C$500,IF(INDEX(+Справочники!$J:$O,MATCH($C$1,Справочники!$I:$I,),)="Да",СПР_Перевахтовка[[#Headers],[В1]:[М/В2]]),)),ROW($2:$500)),ROW(P173)))&amp;"","")</f>
        <v/>
      </c>
      <c r="M176" s="157" t="str">
        <f t="array" ref="M176">IFERROR(INDEX(Справочники!C:C,SMALL(IF(ISNUMBER(MATCH(Справочники!$C$2:$C$500,IF(INDEX(+Справочники!$J:$O,MATCH($C$1,Справочники!$I:$I,),)="Да",СПР_Перевахтовка[[#Headers],[В1]:[М/В2]]),)),ROW($2:$500)),ROW(Q173)))&amp;"","")</f>
        <v/>
      </c>
      <c r="N176" s="157" t="str">
        <f t="array" ref="N176">IFERROR(INDEX(Справочники!D:D,SMALL(IF(ISNUMBER(MATCH(Справочники!$C$2:$C$500,IF(INDEX(+Справочники!$J:$O,MATCH($C$1,Справочники!$I:$I,),)="Да",СПР_Перевахтовка[[#Headers],[В1]:[М/В2]]),)),ROW($2:$500)),ROW(R173)))&amp;"","")</f>
        <v/>
      </c>
      <c r="O176" s="157"/>
    </row>
    <row r="177" spans="11:15" x14ac:dyDescent="0.25">
      <c r="K177" s="156" t="str">
        <f>IF(ФОРМА_ОтъездIПриезд[[#This Row],[Не заполнили форму]]="","",ROW()-ROW(ФОРМА_ОтъездIПриезд[[#Headers],[Не заполнили форму]]))</f>
        <v/>
      </c>
      <c r="L177" s="153" t="str">
        <f t="array" ref="L177">IFERROR(INDEX(Справочники!B:B,SMALL(IF(ISNUMBER(MATCH(Справочники!$C$2:$C$500,IF(INDEX(+Справочники!$J:$O,MATCH($C$1,Справочники!$I:$I,),)="Да",СПР_Перевахтовка[[#Headers],[В1]:[М/В2]]),)),ROW($2:$500)),ROW(P174)))&amp;"","")</f>
        <v/>
      </c>
      <c r="M177" s="157" t="str">
        <f t="array" ref="M177">IFERROR(INDEX(Справочники!C:C,SMALL(IF(ISNUMBER(MATCH(Справочники!$C$2:$C$500,IF(INDEX(+Справочники!$J:$O,MATCH($C$1,Справочники!$I:$I,),)="Да",СПР_Перевахтовка[[#Headers],[В1]:[М/В2]]),)),ROW($2:$500)),ROW(Q174)))&amp;"","")</f>
        <v/>
      </c>
      <c r="N177" s="157" t="str">
        <f t="array" ref="N177">IFERROR(INDEX(Справочники!D:D,SMALL(IF(ISNUMBER(MATCH(Справочники!$C$2:$C$500,IF(INDEX(+Справочники!$J:$O,MATCH($C$1,Справочники!$I:$I,),)="Да",СПР_Перевахтовка[[#Headers],[В1]:[М/В2]]),)),ROW($2:$500)),ROW(R174)))&amp;"","")</f>
        <v/>
      </c>
      <c r="O177" s="157"/>
    </row>
    <row r="178" spans="11:15" x14ac:dyDescent="0.25">
      <c r="K178" s="156" t="str">
        <f>IF(ФОРМА_ОтъездIПриезд[[#This Row],[Не заполнили форму]]="","",ROW()-ROW(ФОРМА_ОтъездIПриезд[[#Headers],[Не заполнили форму]]))</f>
        <v/>
      </c>
      <c r="L178" s="153" t="str">
        <f t="array" ref="L178">IFERROR(INDEX(Справочники!B:B,SMALL(IF(ISNUMBER(MATCH(Справочники!$C$2:$C$500,IF(INDEX(+Справочники!$J:$O,MATCH($C$1,Справочники!$I:$I,),)="Да",СПР_Перевахтовка[[#Headers],[В1]:[М/В2]]),)),ROW($2:$500)),ROW(P175)))&amp;"","")</f>
        <v/>
      </c>
      <c r="M178" s="157" t="str">
        <f t="array" ref="M178">IFERROR(INDEX(Справочники!C:C,SMALL(IF(ISNUMBER(MATCH(Справочники!$C$2:$C$500,IF(INDEX(+Справочники!$J:$O,MATCH($C$1,Справочники!$I:$I,),)="Да",СПР_Перевахтовка[[#Headers],[В1]:[М/В2]]),)),ROW($2:$500)),ROW(Q175)))&amp;"","")</f>
        <v/>
      </c>
      <c r="N178" s="157" t="str">
        <f t="array" ref="N178">IFERROR(INDEX(Справочники!D:D,SMALL(IF(ISNUMBER(MATCH(Справочники!$C$2:$C$500,IF(INDEX(+Справочники!$J:$O,MATCH($C$1,Справочники!$I:$I,),)="Да",СПР_Перевахтовка[[#Headers],[В1]:[М/В2]]),)),ROW($2:$500)),ROW(R175)))&amp;"","")</f>
        <v/>
      </c>
      <c r="O178" s="157"/>
    </row>
    <row r="179" spans="11:15" x14ac:dyDescent="0.25">
      <c r="K179" s="156" t="str">
        <f>IF(ФОРМА_ОтъездIПриезд[[#This Row],[Не заполнили форму]]="","",ROW()-ROW(ФОРМА_ОтъездIПриезд[[#Headers],[Не заполнили форму]]))</f>
        <v/>
      </c>
      <c r="L179" s="153" t="str">
        <f t="array" ref="L179">IFERROR(INDEX(Справочники!B:B,SMALL(IF(ISNUMBER(MATCH(Справочники!$C$2:$C$500,IF(INDEX(+Справочники!$J:$O,MATCH($C$1,Справочники!$I:$I,),)="Да",СПР_Перевахтовка[[#Headers],[В1]:[М/В2]]),)),ROW($2:$500)),ROW(P176)))&amp;"","")</f>
        <v/>
      </c>
      <c r="M179" s="157" t="str">
        <f t="array" ref="M179">IFERROR(INDEX(Справочники!C:C,SMALL(IF(ISNUMBER(MATCH(Справочники!$C$2:$C$500,IF(INDEX(+Справочники!$J:$O,MATCH($C$1,Справочники!$I:$I,),)="Да",СПР_Перевахтовка[[#Headers],[В1]:[М/В2]]),)),ROW($2:$500)),ROW(Q176)))&amp;"","")</f>
        <v/>
      </c>
      <c r="N179" s="157" t="str">
        <f t="array" ref="N179">IFERROR(INDEX(Справочники!D:D,SMALL(IF(ISNUMBER(MATCH(Справочники!$C$2:$C$500,IF(INDEX(+Справочники!$J:$O,MATCH($C$1,Справочники!$I:$I,),)="Да",СПР_Перевахтовка[[#Headers],[В1]:[М/В2]]),)),ROW($2:$500)),ROW(R176)))&amp;"","")</f>
        <v/>
      </c>
      <c r="O179" s="157"/>
    </row>
    <row r="180" spans="11:15" x14ac:dyDescent="0.25">
      <c r="K180" s="156" t="str">
        <f>IF(ФОРМА_ОтъездIПриезд[[#This Row],[Не заполнили форму]]="","",ROW()-ROW(ФОРМА_ОтъездIПриезд[[#Headers],[Не заполнили форму]]))</f>
        <v/>
      </c>
      <c r="L180" s="153" t="str">
        <f t="array" ref="L180">IFERROR(INDEX(Справочники!B:B,SMALL(IF(ISNUMBER(MATCH(Справочники!$C$2:$C$500,IF(INDEX(+Справочники!$J:$O,MATCH($C$1,Справочники!$I:$I,),)="Да",СПР_Перевахтовка[[#Headers],[В1]:[М/В2]]),)),ROW($2:$500)),ROW(P177)))&amp;"","")</f>
        <v/>
      </c>
      <c r="M180" s="157" t="str">
        <f t="array" ref="M180">IFERROR(INDEX(Справочники!C:C,SMALL(IF(ISNUMBER(MATCH(Справочники!$C$2:$C$500,IF(INDEX(+Справочники!$J:$O,MATCH($C$1,Справочники!$I:$I,),)="Да",СПР_Перевахтовка[[#Headers],[В1]:[М/В2]]),)),ROW($2:$500)),ROW(Q177)))&amp;"","")</f>
        <v/>
      </c>
      <c r="N180" s="157" t="str">
        <f t="array" ref="N180">IFERROR(INDEX(Справочники!D:D,SMALL(IF(ISNUMBER(MATCH(Справочники!$C$2:$C$500,IF(INDEX(+Справочники!$J:$O,MATCH($C$1,Справочники!$I:$I,),)="Да",СПР_Перевахтовка[[#Headers],[В1]:[М/В2]]),)),ROW($2:$500)),ROW(R177)))&amp;"","")</f>
        <v/>
      </c>
      <c r="O180" s="157"/>
    </row>
    <row r="181" spans="11:15" x14ac:dyDescent="0.25">
      <c r="K181" s="156" t="str">
        <f>IF(ФОРМА_ОтъездIПриезд[[#This Row],[Не заполнили форму]]="","",ROW()-ROW(ФОРМА_ОтъездIПриезд[[#Headers],[Не заполнили форму]]))</f>
        <v/>
      </c>
      <c r="L181" s="153" t="str">
        <f t="array" ref="L181">IFERROR(INDEX(Справочники!B:B,SMALL(IF(ISNUMBER(MATCH(Справочники!$C$2:$C$500,IF(INDEX(+Справочники!$J:$O,MATCH($C$1,Справочники!$I:$I,),)="Да",СПР_Перевахтовка[[#Headers],[В1]:[М/В2]]),)),ROW($2:$500)),ROW(P178)))&amp;"","")</f>
        <v/>
      </c>
      <c r="M181" s="157" t="str">
        <f t="array" ref="M181">IFERROR(INDEX(Справочники!C:C,SMALL(IF(ISNUMBER(MATCH(Справочники!$C$2:$C$500,IF(INDEX(+Справочники!$J:$O,MATCH($C$1,Справочники!$I:$I,),)="Да",СПР_Перевахтовка[[#Headers],[В1]:[М/В2]]),)),ROW($2:$500)),ROW(Q178)))&amp;"","")</f>
        <v/>
      </c>
      <c r="N181" s="157" t="str">
        <f t="array" ref="N181">IFERROR(INDEX(Справочники!D:D,SMALL(IF(ISNUMBER(MATCH(Справочники!$C$2:$C$500,IF(INDEX(+Справочники!$J:$O,MATCH($C$1,Справочники!$I:$I,),)="Да",СПР_Перевахтовка[[#Headers],[В1]:[М/В2]]),)),ROW($2:$500)),ROW(R178)))&amp;"","")</f>
        <v/>
      </c>
      <c r="O181" s="157"/>
    </row>
    <row r="182" spans="11:15" x14ac:dyDescent="0.25">
      <c r="K182" s="156" t="str">
        <f>IF(ФОРМА_ОтъездIПриезд[[#This Row],[Не заполнили форму]]="","",ROW()-ROW(ФОРМА_ОтъездIПриезд[[#Headers],[Не заполнили форму]]))</f>
        <v/>
      </c>
      <c r="L182" s="153" t="str">
        <f t="array" ref="L182">IFERROR(INDEX(Справочники!B:B,SMALL(IF(ISNUMBER(MATCH(Справочники!$C$2:$C$500,IF(INDEX(+Справочники!$J:$O,MATCH($C$1,Справочники!$I:$I,),)="Да",СПР_Перевахтовка[[#Headers],[В1]:[М/В2]]),)),ROW($2:$500)),ROW(P179)))&amp;"","")</f>
        <v/>
      </c>
      <c r="M182" s="157" t="str">
        <f t="array" ref="M182">IFERROR(INDEX(Справочники!C:C,SMALL(IF(ISNUMBER(MATCH(Справочники!$C$2:$C$500,IF(INDEX(+Справочники!$J:$O,MATCH($C$1,Справочники!$I:$I,),)="Да",СПР_Перевахтовка[[#Headers],[В1]:[М/В2]]),)),ROW($2:$500)),ROW(Q179)))&amp;"","")</f>
        <v/>
      </c>
      <c r="N182" s="157" t="str">
        <f t="array" ref="N182">IFERROR(INDEX(Справочники!D:D,SMALL(IF(ISNUMBER(MATCH(Справочники!$C$2:$C$500,IF(INDEX(+Справочники!$J:$O,MATCH($C$1,Справочники!$I:$I,),)="Да",СПР_Перевахтовка[[#Headers],[В1]:[М/В2]]),)),ROW($2:$500)),ROW(R179)))&amp;"","")</f>
        <v/>
      </c>
      <c r="O182" s="157"/>
    </row>
    <row r="183" spans="11:15" x14ac:dyDescent="0.25">
      <c r="K183" s="156" t="str">
        <f>IF(ФОРМА_ОтъездIПриезд[[#This Row],[Не заполнили форму]]="","",ROW()-ROW(ФОРМА_ОтъездIПриезд[[#Headers],[Не заполнили форму]]))</f>
        <v/>
      </c>
      <c r="L183" s="153" t="str">
        <f t="array" ref="L183">IFERROR(INDEX(Справочники!B:B,SMALL(IF(ISNUMBER(MATCH(Справочники!$C$2:$C$500,IF(INDEX(+Справочники!$J:$O,MATCH($C$1,Справочники!$I:$I,),)="Да",СПР_Перевахтовка[[#Headers],[В1]:[М/В2]]),)),ROW($2:$500)),ROW(P180)))&amp;"","")</f>
        <v/>
      </c>
      <c r="M183" s="157" t="str">
        <f t="array" ref="M183">IFERROR(INDEX(Справочники!C:C,SMALL(IF(ISNUMBER(MATCH(Справочники!$C$2:$C$500,IF(INDEX(+Справочники!$J:$O,MATCH($C$1,Справочники!$I:$I,),)="Да",СПР_Перевахтовка[[#Headers],[В1]:[М/В2]]),)),ROW($2:$500)),ROW(Q180)))&amp;"","")</f>
        <v/>
      </c>
      <c r="N183" s="157" t="str">
        <f t="array" ref="N183">IFERROR(INDEX(Справочники!D:D,SMALL(IF(ISNUMBER(MATCH(Справочники!$C$2:$C$500,IF(INDEX(+Справочники!$J:$O,MATCH($C$1,Справочники!$I:$I,),)="Да",СПР_Перевахтовка[[#Headers],[В1]:[М/В2]]),)),ROW($2:$500)),ROW(R180)))&amp;"","")</f>
        <v/>
      </c>
      <c r="O183" s="157"/>
    </row>
    <row r="184" spans="11:15" x14ac:dyDescent="0.25">
      <c r="K184" s="156" t="str">
        <f>IF(ФОРМА_ОтъездIПриезд[[#This Row],[Не заполнили форму]]="","",ROW()-ROW(ФОРМА_ОтъездIПриезд[[#Headers],[Не заполнили форму]]))</f>
        <v/>
      </c>
      <c r="L184" s="153" t="str">
        <f t="array" ref="L184">IFERROR(INDEX(Справочники!B:B,SMALL(IF(ISNUMBER(MATCH(Справочники!$C$2:$C$500,IF(INDEX(+Справочники!$J:$O,MATCH($C$1,Справочники!$I:$I,),)="Да",СПР_Перевахтовка[[#Headers],[В1]:[М/В2]]),)),ROW($2:$500)),ROW(P181)))&amp;"","")</f>
        <v/>
      </c>
      <c r="M184" s="157" t="str">
        <f t="array" ref="M184">IFERROR(INDEX(Справочники!C:C,SMALL(IF(ISNUMBER(MATCH(Справочники!$C$2:$C$500,IF(INDEX(+Справочники!$J:$O,MATCH($C$1,Справочники!$I:$I,),)="Да",СПР_Перевахтовка[[#Headers],[В1]:[М/В2]]),)),ROW($2:$500)),ROW(Q181)))&amp;"","")</f>
        <v/>
      </c>
      <c r="N184" s="157" t="str">
        <f t="array" ref="N184">IFERROR(INDEX(Справочники!D:D,SMALL(IF(ISNUMBER(MATCH(Справочники!$C$2:$C$500,IF(INDEX(+Справочники!$J:$O,MATCH($C$1,Справочники!$I:$I,),)="Да",СПР_Перевахтовка[[#Headers],[В1]:[М/В2]]),)),ROW($2:$500)),ROW(R181)))&amp;"","")</f>
        <v/>
      </c>
      <c r="O184" s="157"/>
    </row>
    <row r="185" spans="11:15" x14ac:dyDescent="0.25">
      <c r="K185" s="156" t="str">
        <f>IF(ФОРМА_ОтъездIПриезд[[#This Row],[Не заполнили форму]]="","",ROW()-ROW(ФОРМА_ОтъездIПриезд[[#Headers],[Не заполнили форму]]))</f>
        <v/>
      </c>
      <c r="L185" s="153" t="str">
        <f t="array" ref="L185">IFERROR(INDEX(Справочники!B:B,SMALL(IF(ISNUMBER(MATCH(Справочники!$C$2:$C$500,IF(INDEX(+Справочники!$J:$O,MATCH($C$1,Справочники!$I:$I,),)="Да",СПР_Перевахтовка[[#Headers],[В1]:[М/В2]]),)),ROW($2:$500)),ROW(P182)))&amp;"","")</f>
        <v/>
      </c>
      <c r="M185" s="157" t="str">
        <f t="array" ref="M185">IFERROR(INDEX(Справочники!C:C,SMALL(IF(ISNUMBER(MATCH(Справочники!$C$2:$C$500,IF(INDEX(+Справочники!$J:$O,MATCH($C$1,Справочники!$I:$I,),)="Да",СПР_Перевахтовка[[#Headers],[В1]:[М/В2]]),)),ROW($2:$500)),ROW(Q182)))&amp;"","")</f>
        <v/>
      </c>
      <c r="N185" s="157" t="str">
        <f t="array" ref="N185">IFERROR(INDEX(Справочники!D:D,SMALL(IF(ISNUMBER(MATCH(Справочники!$C$2:$C$500,IF(INDEX(+Справочники!$J:$O,MATCH($C$1,Справочники!$I:$I,),)="Да",СПР_Перевахтовка[[#Headers],[В1]:[М/В2]]),)),ROW($2:$500)),ROW(R182)))&amp;"","")</f>
        <v/>
      </c>
      <c r="O185" s="157"/>
    </row>
    <row r="186" spans="11:15" x14ac:dyDescent="0.25">
      <c r="K186" s="156" t="str">
        <f>IF(ФОРМА_ОтъездIПриезд[[#This Row],[Не заполнили форму]]="","",ROW()-ROW(ФОРМА_ОтъездIПриезд[[#Headers],[Не заполнили форму]]))</f>
        <v/>
      </c>
      <c r="L186" s="153" t="str">
        <f t="array" ref="L186">IFERROR(INDEX(Справочники!B:B,SMALL(IF(ISNUMBER(MATCH(Справочники!$C$2:$C$500,IF(INDEX(+Справочники!$J:$O,MATCH($C$1,Справочники!$I:$I,),)="Да",СПР_Перевахтовка[[#Headers],[В1]:[М/В2]]),)),ROW($2:$500)),ROW(P183)))&amp;"","")</f>
        <v/>
      </c>
      <c r="M186" s="157" t="str">
        <f t="array" ref="M186">IFERROR(INDEX(Справочники!C:C,SMALL(IF(ISNUMBER(MATCH(Справочники!$C$2:$C$500,IF(INDEX(+Справочники!$J:$O,MATCH($C$1,Справочники!$I:$I,),)="Да",СПР_Перевахтовка[[#Headers],[В1]:[М/В2]]),)),ROW($2:$500)),ROW(Q183)))&amp;"","")</f>
        <v/>
      </c>
      <c r="N186" s="157" t="str">
        <f t="array" ref="N186">IFERROR(INDEX(Справочники!D:D,SMALL(IF(ISNUMBER(MATCH(Справочники!$C$2:$C$500,IF(INDEX(+Справочники!$J:$O,MATCH($C$1,Справочники!$I:$I,),)="Да",СПР_Перевахтовка[[#Headers],[В1]:[М/В2]]),)),ROW($2:$500)),ROW(R183)))&amp;"","")</f>
        <v/>
      </c>
      <c r="O186" s="157"/>
    </row>
    <row r="187" spans="11:15" x14ac:dyDescent="0.25">
      <c r="K187" s="156" t="str">
        <f>IF(ФОРМА_ОтъездIПриезд[[#This Row],[Не заполнили форму]]="","",ROW()-ROW(ФОРМА_ОтъездIПриезд[[#Headers],[Не заполнили форму]]))</f>
        <v/>
      </c>
      <c r="L187" s="153" t="str">
        <f t="array" ref="L187">IFERROR(INDEX(Справочники!B:B,SMALL(IF(ISNUMBER(MATCH(Справочники!$C$2:$C$500,IF(INDEX(+Справочники!$J:$O,MATCH($C$1,Справочники!$I:$I,),)="Да",СПР_Перевахтовка[[#Headers],[В1]:[М/В2]]),)),ROW($2:$500)),ROW(P184)))&amp;"","")</f>
        <v/>
      </c>
      <c r="M187" s="157" t="str">
        <f t="array" ref="M187">IFERROR(INDEX(Справочники!C:C,SMALL(IF(ISNUMBER(MATCH(Справочники!$C$2:$C$500,IF(INDEX(+Справочники!$J:$O,MATCH($C$1,Справочники!$I:$I,),)="Да",СПР_Перевахтовка[[#Headers],[В1]:[М/В2]]),)),ROW($2:$500)),ROW(Q184)))&amp;"","")</f>
        <v/>
      </c>
      <c r="N187" s="157" t="str">
        <f t="array" ref="N187">IFERROR(INDEX(Справочники!D:D,SMALL(IF(ISNUMBER(MATCH(Справочники!$C$2:$C$500,IF(INDEX(+Справочники!$J:$O,MATCH($C$1,Справочники!$I:$I,),)="Да",СПР_Перевахтовка[[#Headers],[В1]:[М/В2]]),)),ROW($2:$500)),ROW(R184)))&amp;"","")</f>
        <v/>
      </c>
      <c r="O187" s="157"/>
    </row>
    <row r="188" spans="11:15" x14ac:dyDescent="0.25">
      <c r="K188" s="156" t="str">
        <f>IF(ФОРМА_ОтъездIПриезд[[#This Row],[Не заполнили форму]]="","",ROW()-ROW(ФОРМА_ОтъездIПриезд[[#Headers],[Не заполнили форму]]))</f>
        <v/>
      </c>
      <c r="L188" s="153" t="str">
        <f t="array" ref="L188">IFERROR(INDEX(Справочники!B:B,SMALL(IF(ISNUMBER(MATCH(Справочники!$C$2:$C$500,IF(INDEX(+Справочники!$J:$O,MATCH($C$1,Справочники!$I:$I,),)="Да",СПР_Перевахтовка[[#Headers],[В1]:[М/В2]]),)),ROW($2:$500)),ROW(P185)))&amp;"","")</f>
        <v/>
      </c>
      <c r="M188" s="157" t="str">
        <f t="array" ref="M188">IFERROR(INDEX(Справочники!C:C,SMALL(IF(ISNUMBER(MATCH(Справочники!$C$2:$C$500,IF(INDEX(+Справочники!$J:$O,MATCH($C$1,Справочники!$I:$I,),)="Да",СПР_Перевахтовка[[#Headers],[В1]:[М/В2]]),)),ROW($2:$500)),ROW(Q185)))&amp;"","")</f>
        <v/>
      </c>
      <c r="N188" s="157" t="str">
        <f t="array" ref="N188">IFERROR(INDEX(Справочники!D:D,SMALL(IF(ISNUMBER(MATCH(Справочники!$C$2:$C$500,IF(INDEX(+Справочники!$J:$O,MATCH($C$1,Справочники!$I:$I,),)="Да",СПР_Перевахтовка[[#Headers],[В1]:[М/В2]]),)),ROW($2:$500)),ROW(R185)))&amp;"","")</f>
        <v/>
      </c>
      <c r="O188" s="157"/>
    </row>
    <row r="189" spans="11:15" x14ac:dyDescent="0.25">
      <c r="K189" s="156" t="str">
        <f>IF(ФОРМА_ОтъездIПриезд[[#This Row],[Не заполнили форму]]="","",ROW()-ROW(ФОРМА_ОтъездIПриезд[[#Headers],[Не заполнили форму]]))</f>
        <v/>
      </c>
      <c r="L189" s="153" t="str">
        <f t="array" ref="L189">IFERROR(INDEX(Справочники!B:B,SMALL(IF(ISNUMBER(MATCH(Справочники!$C$2:$C$500,IF(INDEX(+Справочники!$J:$O,MATCH($C$1,Справочники!$I:$I,),)="Да",СПР_Перевахтовка[[#Headers],[В1]:[М/В2]]),)),ROW($2:$500)),ROW(P186)))&amp;"","")</f>
        <v/>
      </c>
      <c r="M189" s="157" t="str">
        <f t="array" ref="M189">IFERROR(INDEX(Справочники!C:C,SMALL(IF(ISNUMBER(MATCH(Справочники!$C$2:$C$500,IF(INDEX(+Справочники!$J:$O,MATCH($C$1,Справочники!$I:$I,),)="Да",СПР_Перевахтовка[[#Headers],[В1]:[М/В2]]),)),ROW($2:$500)),ROW(Q186)))&amp;"","")</f>
        <v/>
      </c>
      <c r="N189" s="157" t="str">
        <f t="array" ref="N189">IFERROR(INDEX(Справочники!D:D,SMALL(IF(ISNUMBER(MATCH(Справочники!$C$2:$C$500,IF(INDEX(+Справочники!$J:$O,MATCH($C$1,Справочники!$I:$I,),)="Да",СПР_Перевахтовка[[#Headers],[В1]:[М/В2]]),)),ROW($2:$500)),ROW(R186)))&amp;"","")</f>
        <v/>
      </c>
      <c r="O189" s="157"/>
    </row>
    <row r="190" spans="11:15" x14ac:dyDescent="0.25">
      <c r="K190" s="156" t="str">
        <f>IF(ФОРМА_ОтъездIПриезд[[#This Row],[Не заполнили форму]]="","",ROW()-ROW(ФОРМА_ОтъездIПриезд[[#Headers],[Не заполнили форму]]))</f>
        <v/>
      </c>
      <c r="L190" s="153" t="str">
        <f t="array" ref="L190">IFERROR(INDEX(Справочники!B:B,SMALL(IF(ISNUMBER(MATCH(Справочники!$C$2:$C$500,IF(INDEX(+Справочники!$J:$O,MATCH($C$1,Справочники!$I:$I,),)="Да",СПР_Перевахтовка[[#Headers],[В1]:[М/В2]]),)),ROW($2:$500)),ROW(P187)))&amp;"","")</f>
        <v/>
      </c>
      <c r="M190" s="157" t="str">
        <f t="array" ref="M190">IFERROR(INDEX(Справочники!C:C,SMALL(IF(ISNUMBER(MATCH(Справочники!$C$2:$C$500,IF(INDEX(+Справочники!$J:$O,MATCH($C$1,Справочники!$I:$I,),)="Да",СПР_Перевахтовка[[#Headers],[В1]:[М/В2]]),)),ROW($2:$500)),ROW(Q187)))&amp;"","")</f>
        <v/>
      </c>
      <c r="N190" s="157" t="str">
        <f t="array" ref="N190">IFERROR(INDEX(Справочники!D:D,SMALL(IF(ISNUMBER(MATCH(Справочники!$C$2:$C$500,IF(INDEX(+Справочники!$J:$O,MATCH($C$1,Справочники!$I:$I,),)="Да",СПР_Перевахтовка[[#Headers],[В1]:[М/В2]]),)),ROW($2:$500)),ROW(R187)))&amp;"","")</f>
        <v/>
      </c>
      <c r="O190" s="157"/>
    </row>
    <row r="191" spans="11:15" x14ac:dyDescent="0.25">
      <c r="K191" s="156" t="str">
        <f>IF(ФОРМА_ОтъездIПриезд[[#This Row],[Не заполнили форму]]="","",ROW()-ROW(ФОРМА_ОтъездIПриезд[[#Headers],[Не заполнили форму]]))</f>
        <v/>
      </c>
      <c r="L191" s="153" t="str">
        <f t="array" ref="L191">IFERROR(INDEX(Справочники!B:B,SMALL(IF(ISNUMBER(MATCH(Справочники!$C$2:$C$500,IF(INDEX(+Справочники!$J:$O,MATCH($C$1,Справочники!$I:$I,),)="Да",СПР_Перевахтовка[[#Headers],[В1]:[М/В2]]),)),ROW($2:$500)),ROW(P188)))&amp;"","")</f>
        <v/>
      </c>
      <c r="M191" s="157" t="str">
        <f t="array" ref="M191">IFERROR(INDEX(Справочники!C:C,SMALL(IF(ISNUMBER(MATCH(Справочники!$C$2:$C$500,IF(INDEX(+Справочники!$J:$O,MATCH($C$1,Справочники!$I:$I,),)="Да",СПР_Перевахтовка[[#Headers],[В1]:[М/В2]]),)),ROW($2:$500)),ROW(Q188)))&amp;"","")</f>
        <v/>
      </c>
      <c r="N191" s="157" t="str">
        <f t="array" ref="N191">IFERROR(INDEX(Справочники!D:D,SMALL(IF(ISNUMBER(MATCH(Справочники!$C$2:$C$500,IF(INDEX(+Справочники!$J:$O,MATCH($C$1,Справочники!$I:$I,),)="Да",СПР_Перевахтовка[[#Headers],[В1]:[М/В2]]),)),ROW($2:$500)),ROW(R188)))&amp;"","")</f>
        <v/>
      </c>
      <c r="O191" s="157"/>
    </row>
    <row r="192" spans="11:15" x14ac:dyDescent="0.25">
      <c r="K192" s="156" t="str">
        <f>IF(ФОРМА_ОтъездIПриезд[[#This Row],[Не заполнили форму]]="","",ROW()-ROW(ФОРМА_ОтъездIПриезд[[#Headers],[Не заполнили форму]]))</f>
        <v/>
      </c>
      <c r="L192" s="153" t="str">
        <f t="array" ref="L192">IFERROR(INDEX(Справочники!B:B,SMALL(IF(ISNUMBER(MATCH(Справочники!$C$2:$C$500,IF(INDEX(+Справочники!$J:$O,MATCH($C$1,Справочники!$I:$I,),)="Да",СПР_Перевахтовка[[#Headers],[В1]:[М/В2]]),)),ROW($2:$500)),ROW(P189)))&amp;"","")</f>
        <v/>
      </c>
      <c r="M192" s="157" t="str">
        <f t="array" ref="M192">IFERROR(INDEX(Справочники!C:C,SMALL(IF(ISNUMBER(MATCH(Справочники!$C$2:$C$500,IF(INDEX(+Справочники!$J:$O,MATCH($C$1,Справочники!$I:$I,),)="Да",СПР_Перевахтовка[[#Headers],[В1]:[М/В2]]),)),ROW($2:$500)),ROW(Q189)))&amp;"","")</f>
        <v/>
      </c>
      <c r="N192" s="157" t="str">
        <f t="array" ref="N192">IFERROR(INDEX(Справочники!D:D,SMALL(IF(ISNUMBER(MATCH(Справочники!$C$2:$C$500,IF(INDEX(+Справочники!$J:$O,MATCH($C$1,Справочники!$I:$I,),)="Да",СПР_Перевахтовка[[#Headers],[В1]:[М/В2]]),)),ROW($2:$500)),ROW(R189)))&amp;"","")</f>
        <v/>
      </c>
      <c r="O192" s="157"/>
    </row>
    <row r="193" spans="11:15" x14ac:dyDescent="0.25">
      <c r="K193" s="156" t="str">
        <f>IF(ФОРМА_ОтъездIПриезд[[#This Row],[Не заполнили форму]]="","",ROW()-ROW(ФОРМА_ОтъездIПриезд[[#Headers],[Не заполнили форму]]))</f>
        <v/>
      </c>
      <c r="L193" s="153" t="str">
        <f t="array" ref="L193">IFERROR(INDEX(Справочники!B:B,SMALL(IF(ISNUMBER(MATCH(Справочники!$C$2:$C$500,IF(INDEX(+Справочники!$J:$O,MATCH($C$1,Справочники!$I:$I,),)="Да",СПР_Перевахтовка[[#Headers],[В1]:[М/В2]]),)),ROW($2:$500)),ROW(P190)))&amp;"","")</f>
        <v/>
      </c>
      <c r="M193" s="157" t="str">
        <f t="array" ref="M193">IFERROR(INDEX(Справочники!C:C,SMALL(IF(ISNUMBER(MATCH(Справочники!$C$2:$C$500,IF(INDEX(+Справочники!$J:$O,MATCH($C$1,Справочники!$I:$I,),)="Да",СПР_Перевахтовка[[#Headers],[В1]:[М/В2]]),)),ROW($2:$500)),ROW(Q190)))&amp;"","")</f>
        <v/>
      </c>
      <c r="N193" s="157" t="str">
        <f t="array" ref="N193">IFERROR(INDEX(Справочники!D:D,SMALL(IF(ISNUMBER(MATCH(Справочники!$C$2:$C$500,IF(INDEX(+Справочники!$J:$O,MATCH($C$1,Справочники!$I:$I,),)="Да",СПР_Перевахтовка[[#Headers],[В1]:[М/В2]]),)),ROW($2:$500)),ROW(R190)))&amp;"","")</f>
        <v/>
      </c>
      <c r="O193" s="157"/>
    </row>
    <row r="194" spans="11:15" x14ac:dyDescent="0.25">
      <c r="K194" s="156" t="str">
        <f>IF(ФОРМА_ОтъездIПриезд[[#This Row],[Не заполнили форму]]="","",ROW()-ROW(ФОРМА_ОтъездIПриезд[[#Headers],[Не заполнили форму]]))</f>
        <v/>
      </c>
      <c r="L194" s="153" t="str">
        <f t="array" ref="L194">IFERROR(INDEX(Справочники!B:B,SMALL(IF(ISNUMBER(MATCH(Справочники!$C$2:$C$500,IF(INDEX(+Справочники!$J:$O,MATCH($C$1,Справочники!$I:$I,),)="Да",СПР_Перевахтовка[[#Headers],[В1]:[М/В2]]),)),ROW($2:$500)),ROW(P191)))&amp;"","")</f>
        <v/>
      </c>
      <c r="M194" s="157" t="str">
        <f t="array" ref="M194">IFERROR(INDEX(Справочники!C:C,SMALL(IF(ISNUMBER(MATCH(Справочники!$C$2:$C$500,IF(INDEX(+Справочники!$J:$O,MATCH($C$1,Справочники!$I:$I,),)="Да",СПР_Перевахтовка[[#Headers],[В1]:[М/В2]]),)),ROW($2:$500)),ROW(Q191)))&amp;"","")</f>
        <v/>
      </c>
      <c r="N194" s="157" t="str">
        <f t="array" ref="N194">IFERROR(INDEX(Справочники!D:D,SMALL(IF(ISNUMBER(MATCH(Справочники!$C$2:$C$500,IF(INDEX(+Справочники!$J:$O,MATCH($C$1,Справочники!$I:$I,),)="Да",СПР_Перевахтовка[[#Headers],[В1]:[М/В2]]),)),ROW($2:$500)),ROW(R191)))&amp;"","")</f>
        <v/>
      </c>
      <c r="O194" s="157"/>
    </row>
    <row r="195" spans="11:15" x14ac:dyDescent="0.25">
      <c r="K195" s="156" t="str">
        <f>IF(ФОРМА_ОтъездIПриезд[[#This Row],[Не заполнили форму]]="","",ROW()-ROW(ФОРМА_ОтъездIПриезд[[#Headers],[Не заполнили форму]]))</f>
        <v/>
      </c>
      <c r="L195" s="153" t="str">
        <f t="array" ref="L195">IFERROR(INDEX(Справочники!B:B,SMALL(IF(ISNUMBER(MATCH(Справочники!$C$2:$C$500,IF(INDEX(+Справочники!$J:$O,MATCH($C$1,Справочники!$I:$I,),)="Да",СПР_Перевахтовка[[#Headers],[В1]:[М/В2]]),)),ROW($2:$500)),ROW(P192)))&amp;"","")</f>
        <v/>
      </c>
      <c r="M195" s="157" t="str">
        <f t="array" ref="M195">IFERROR(INDEX(Справочники!C:C,SMALL(IF(ISNUMBER(MATCH(Справочники!$C$2:$C$500,IF(INDEX(+Справочники!$J:$O,MATCH($C$1,Справочники!$I:$I,),)="Да",СПР_Перевахтовка[[#Headers],[В1]:[М/В2]]),)),ROW($2:$500)),ROW(Q192)))&amp;"","")</f>
        <v/>
      </c>
      <c r="N195" s="157" t="str">
        <f t="array" ref="N195">IFERROR(INDEX(Справочники!D:D,SMALL(IF(ISNUMBER(MATCH(Справочники!$C$2:$C$500,IF(INDEX(+Справочники!$J:$O,MATCH($C$1,Справочники!$I:$I,),)="Да",СПР_Перевахтовка[[#Headers],[В1]:[М/В2]]),)),ROW($2:$500)),ROW(R192)))&amp;"","")</f>
        <v/>
      </c>
      <c r="O195" s="157"/>
    </row>
    <row r="196" spans="11:15" x14ac:dyDescent="0.25">
      <c r="K196" s="156" t="str">
        <f>IF(ФОРМА_ОтъездIПриезд[[#This Row],[Не заполнили форму]]="","",ROW()-ROW(ФОРМА_ОтъездIПриезд[[#Headers],[Не заполнили форму]]))</f>
        <v/>
      </c>
      <c r="L196" s="153" t="str">
        <f t="array" ref="L196">IFERROR(INDEX(Справочники!B:B,SMALL(IF(ISNUMBER(MATCH(Справочники!$C$2:$C$500,IF(INDEX(+Справочники!$J:$O,MATCH($C$1,Справочники!$I:$I,),)="Да",СПР_Перевахтовка[[#Headers],[В1]:[М/В2]]),)),ROW($2:$500)),ROW(P193)))&amp;"","")</f>
        <v/>
      </c>
      <c r="M196" s="157" t="str">
        <f t="array" ref="M196">IFERROR(INDEX(Справочники!C:C,SMALL(IF(ISNUMBER(MATCH(Справочники!$C$2:$C$500,IF(INDEX(+Справочники!$J:$O,MATCH($C$1,Справочники!$I:$I,),)="Да",СПР_Перевахтовка[[#Headers],[В1]:[М/В2]]),)),ROW($2:$500)),ROW(Q193)))&amp;"","")</f>
        <v/>
      </c>
      <c r="N196" s="157" t="str">
        <f t="array" ref="N196">IFERROR(INDEX(Справочники!D:D,SMALL(IF(ISNUMBER(MATCH(Справочники!$C$2:$C$500,IF(INDEX(+Справочники!$J:$O,MATCH($C$1,Справочники!$I:$I,),)="Да",СПР_Перевахтовка[[#Headers],[В1]:[М/В2]]),)),ROW($2:$500)),ROW(R193)))&amp;"","")</f>
        <v/>
      </c>
      <c r="O196" s="157"/>
    </row>
    <row r="197" spans="11:15" x14ac:dyDescent="0.25">
      <c r="K197" s="156" t="str">
        <f>IF(ФОРМА_ОтъездIПриезд[[#This Row],[Не заполнили форму]]="","",ROW()-ROW(ФОРМА_ОтъездIПриезд[[#Headers],[Не заполнили форму]]))</f>
        <v/>
      </c>
      <c r="L197" s="153" t="str">
        <f t="array" ref="L197">IFERROR(INDEX(Справочники!B:B,SMALL(IF(ISNUMBER(MATCH(Справочники!$C$2:$C$500,IF(INDEX(+Справочники!$J:$O,MATCH($C$1,Справочники!$I:$I,),)="Да",СПР_Перевахтовка[[#Headers],[В1]:[М/В2]]),)),ROW($2:$500)),ROW(P194)))&amp;"","")</f>
        <v/>
      </c>
      <c r="M197" s="157" t="str">
        <f t="array" ref="M197">IFERROR(INDEX(Справочники!C:C,SMALL(IF(ISNUMBER(MATCH(Справочники!$C$2:$C$500,IF(INDEX(+Справочники!$J:$O,MATCH($C$1,Справочники!$I:$I,),)="Да",СПР_Перевахтовка[[#Headers],[В1]:[М/В2]]),)),ROW($2:$500)),ROW(Q194)))&amp;"","")</f>
        <v/>
      </c>
      <c r="N197" s="157" t="str">
        <f t="array" ref="N197">IFERROR(INDEX(Справочники!D:D,SMALL(IF(ISNUMBER(MATCH(Справочники!$C$2:$C$500,IF(INDEX(+Справочники!$J:$O,MATCH($C$1,Справочники!$I:$I,),)="Да",СПР_Перевахтовка[[#Headers],[В1]:[М/В2]]),)),ROW($2:$500)),ROW(R194)))&amp;"","")</f>
        <v/>
      </c>
      <c r="O197" s="157"/>
    </row>
    <row r="198" spans="11:15" x14ac:dyDescent="0.25">
      <c r="K198" s="156" t="str">
        <f>IF(ФОРМА_ОтъездIПриезд[[#This Row],[Не заполнили форму]]="","",ROW()-ROW(ФОРМА_ОтъездIПриезд[[#Headers],[Не заполнили форму]]))</f>
        <v/>
      </c>
      <c r="L198" s="153" t="str">
        <f t="array" ref="L198">IFERROR(INDEX(Справочники!B:B,SMALL(IF(ISNUMBER(MATCH(Справочники!$C$2:$C$500,IF(INDEX(+Справочники!$J:$O,MATCH($C$1,Справочники!$I:$I,),)="Да",СПР_Перевахтовка[[#Headers],[В1]:[М/В2]]),)),ROW($2:$500)),ROW(P195)))&amp;"","")</f>
        <v/>
      </c>
      <c r="M198" s="157" t="str">
        <f t="array" ref="M198">IFERROR(INDEX(Справочники!C:C,SMALL(IF(ISNUMBER(MATCH(Справочники!$C$2:$C$500,IF(INDEX(+Справочники!$J:$O,MATCH($C$1,Справочники!$I:$I,),)="Да",СПР_Перевахтовка[[#Headers],[В1]:[М/В2]]),)),ROW($2:$500)),ROW(Q195)))&amp;"","")</f>
        <v/>
      </c>
      <c r="N198" s="157" t="str">
        <f t="array" ref="N198">IFERROR(INDEX(Справочники!D:D,SMALL(IF(ISNUMBER(MATCH(Справочники!$C$2:$C$500,IF(INDEX(+Справочники!$J:$O,MATCH($C$1,Справочники!$I:$I,),)="Да",СПР_Перевахтовка[[#Headers],[В1]:[М/В2]]),)),ROW($2:$500)),ROW(R195)))&amp;"","")</f>
        <v/>
      </c>
      <c r="O198" s="157"/>
    </row>
    <row r="199" spans="11:15" x14ac:dyDescent="0.25">
      <c r="K199" s="156" t="str">
        <f>IF(ФОРМА_ОтъездIПриезд[[#This Row],[Не заполнили форму]]="","",ROW()-ROW(ФОРМА_ОтъездIПриезд[[#Headers],[Не заполнили форму]]))</f>
        <v/>
      </c>
      <c r="L199" s="153" t="str">
        <f t="array" ref="L199">IFERROR(INDEX(Справочники!B:B,SMALL(IF(ISNUMBER(MATCH(Справочники!$C$2:$C$500,IF(INDEX(+Справочники!$J:$O,MATCH($C$1,Справочники!$I:$I,),)="Да",СПР_Перевахтовка[[#Headers],[В1]:[М/В2]]),)),ROW($2:$500)),ROW(P196)))&amp;"","")</f>
        <v/>
      </c>
      <c r="M199" s="157" t="str">
        <f t="array" ref="M199">IFERROR(INDEX(Справочники!C:C,SMALL(IF(ISNUMBER(MATCH(Справочники!$C$2:$C$500,IF(INDEX(+Справочники!$J:$O,MATCH($C$1,Справочники!$I:$I,),)="Да",СПР_Перевахтовка[[#Headers],[В1]:[М/В2]]),)),ROW($2:$500)),ROW(Q196)))&amp;"","")</f>
        <v/>
      </c>
      <c r="N199" s="157" t="str">
        <f t="array" ref="N199">IFERROR(INDEX(Справочники!D:D,SMALL(IF(ISNUMBER(MATCH(Справочники!$C$2:$C$500,IF(INDEX(+Справочники!$J:$O,MATCH($C$1,Справочники!$I:$I,),)="Да",СПР_Перевахтовка[[#Headers],[В1]:[М/В2]]),)),ROW($2:$500)),ROW(R196)))&amp;"","")</f>
        <v/>
      </c>
      <c r="O199" s="157"/>
    </row>
    <row r="200" spans="11:15" x14ac:dyDescent="0.25">
      <c r="K200" s="156" t="str">
        <f>IF(ФОРМА_ОтъездIПриезд[[#This Row],[Не заполнили форму]]="","",ROW()-ROW(ФОРМА_ОтъездIПриезд[[#Headers],[Не заполнили форму]]))</f>
        <v/>
      </c>
      <c r="L200" s="153" t="str">
        <f t="array" ref="L200">IFERROR(INDEX(Справочники!B:B,SMALL(IF(ISNUMBER(MATCH(Справочники!$C$2:$C$500,IF(INDEX(+Справочники!$J:$O,MATCH($C$1,Справочники!$I:$I,),)="Да",СПР_Перевахтовка[[#Headers],[В1]:[М/В2]]),)),ROW($2:$500)),ROW(P197)))&amp;"","")</f>
        <v/>
      </c>
      <c r="M200" s="157" t="str">
        <f t="array" ref="M200">IFERROR(INDEX(Справочники!C:C,SMALL(IF(ISNUMBER(MATCH(Справочники!$C$2:$C$500,IF(INDEX(+Справочники!$J:$O,MATCH($C$1,Справочники!$I:$I,),)="Да",СПР_Перевахтовка[[#Headers],[В1]:[М/В2]]),)),ROW($2:$500)),ROW(Q197)))&amp;"","")</f>
        <v/>
      </c>
      <c r="N200" s="157" t="str">
        <f t="array" ref="N200">IFERROR(INDEX(Справочники!D:D,SMALL(IF(ISNUMBER(MATCH(Справочники!$C$2:$C$500,IF(INDEX(+Справочники!$J:$O,MATCH($C$1,Справочники!$I:$I,),)="Да",СПР_Перевахтовка[[#Headers],[В1]:[М/В2]]),)),ROW($2:$500)),ROW(R197)))&amp;"","")</f>
        <v/>
      </c>
      <c r="O200" s="157"/>
    </row>
    <row r="201" spans="11:15" x14ac:dyDescent="0.25">
      <c r="K201" s="156" t="str">
        <f>IF(ФОРМА_ОтъездIПриезд[[#This Row],[Не заполнили форму]]="","",ROW()-ROW(ФОРМА_ОтъездIПриезд[[#Headers],[Не заполнили форму]]))</f>
        <v/>
      </c>
      <c r="L201" s="153" t="str">
        <f t="array" ref="L201">IFERROR(INDEX(Справочники!B:B,SMALL(IF(ISNUMBER(MATCH(Справочники!$C$2:$C$500,IF(INDEX(+Справочники!$J:$O,MATCH($C$1,Справочники!$I:$I,),)="Да",СПР_Перевахтовка[[#Headers],[В1]:[М/В2]]),)),ROW($2:$500)),ROW(P198)))&amp;"","")</f>
        <v/>
      </c>
      <c r="M201" s="157" t="str">
        <f t="array" ref="M201">IFERROR(INDEX(Справочники!C:C,SMALL(IF(ISNUMBER(MATCH(Справочники!$C$2:$C$500,IF(INDEX(+Справочники!$J:$O,MATCH($C$1,Справочники!$I:$I,),)="Да",СПР_Перевахтовка[[#Headers],[В1]:[М/В2]]),)),ROW($2:$500)),ROW(Q198)))&amp;"","")</f>
        <v/>
      </c>
      <c r="N201" s="157" t="str">
        <f t="array" ref="N201">IFERROR(INDEX(Справочники!D:D,SMALL(IF(ISNUMBER(MATCH(Справочники!$C$2:$C$500,IF(INDEX(+Справочники!$J:$O,MATCH($C$1,Справочники!$I:$I,),)="Да",СПР_Перевахтовка[[#Headers],[В1]:[М/В2]]),)),ROW($2:$500)),ROW(R198)))&amp;"","")</f>
        <v/>
      </c>
      <c r="O201" s="157"/>
    </row>
    <row r="202" spans="11:15" x14ac:dyDescent="0.25">
      <c r="K202" s="156" t="str">
        <f>IF(ФОРМА_ОтъездIПриезд[[#This Row],[Не заполнили форму]]="","",ROW()-ROW(ФОРМА_ОтъездIПриезд[[#Headers],[Не заполнили форму]]))</f>
        <v/>
      </c>
      <c r="L202" s="153" t="str">
        <f t="array" ref="L202">IFERROR(INDEX(Справочники!B:B,SMALL(IF(ISNUMBER(MATCH(Справочники!$C$2:$C$500,IF(INDEX(+Справочники!$J:$O,MATCH($C$1,Справочники!$I:$I,),)="Да",СПР_Перевахтовка[[#Headers],[В1]:[М/В2]]),)),ROW($2:$500)),ROW(P199)))&amp;"","")</f>
        <v/>
      </c>
      <c r="M202" s="157" t="str">
        <f t="array" ref="M202">IFERROR(INDEX(Справочники!C:C,SMALL(IF(ISNUMBER(MATCH(Справочники!$C$2:$C$500,IF(INDEX(+Справочники!$J:$O,MATCH($C$1,Справочники!$I:$I,),)="Да",СПР_Перевахтовка[[#Headers],[В1]:[М/В2]]),)),ROW($2:$500)),ROW(Q199)))&amp;"","")</f>
        <v/>
      </c>
      <c r="N202" s="157" t="str">
        <f t="array" ref="N202">IFERROR(INDEX(Справочники!D:D,SMALL(IF(ISNUMBER(MATCH(Справочники!$C$2:$C$500,IF(INDEX(+Справочники!$J:$O,MATCH($C$1,Справочники!$I:$I,),)="Да",СПР_Перевахтовка[[#Headers],[В1]:[М/В2]]),)),ROW($2:$500)),ROW(R199)))&amp;"","")</f>
        <v/>
      </c>
      <c r="O202" s="157"/>
    </row>
    <row r="203" spans="11:15" x14ac:dyDescent="0.25">
      <c r="K203" s="156" t="str">
        <f>IF(ФОРМА_ОтъездIПриезд[[#This Row],[Не заполнили форму]]="","",ROW()-ROW(ФОРМА_ОтъездIПриезд[[#Headers],[Не заполнили форму]]))</f>
        <v/>
      </c>
      <c r="L203" s="153" t="str">
        <f t="array" ref="L203">IFERROR(INDEX(Справочники!B:B,SMALL(IF(ISNUMBER(MATCH(Справочники!$C$2:$C$500,IF(INDEX(+Справочники!$J:$O,MATCH($C$1,Справочники!$I:$I,),)="Да",СПР_Перевахтовка[[#Headers],[В1]:[М/В2]]),)),ROW($2:$500)),ROW(P200)))&amp;"","")</f>
        <v/>
      </c>
      <c r="M203" s="157" t="str">
        <f t="array" ref="M203">IFERROR(INDEX(Справочники!C:C,SMALL(IF(ISNUMBER(MATCH(Справочники!$C$2:$C$500,IF(INDEX(+Справочники!$J:$O,MATCH($C$1,Справочники!$I:$I,),)="Да",СПР_Перевахтовка[[#Headers],[В1]:[М/В2]]),)),ROW($2:$500)),ROW(Q200)))&amp;"","")</f>
        <v/>
      </c>
      <c r="N203" s="157" t="str">
        <f t="array" ref="N203">IFERROR(INDEX(Справочники!D:D,SMALL(IF(ISNUMBER(MATCH(Справочники!$C$2:$C$500,IF(INDEX(+Справочники!$J:$O,MATCH($C$1,Справочники!$I:$I,),)="Да",СПР_Перевахтовка[[#Headers],[В1]:[М/В2]]),)),ROW($2:$500)),ROW(R200)))&amp;"","")</f>
        <v/>
      </c>
      <c r="O203" s="157"/>
    </row>
    <row r="204" spans="11:15" x14ac:dyDescent="0.25">
      <c r="K204" s="156" t="str">
        <f>IF(ФОРМА_ОтъездIПриезд[[#This Row],[Не заполнили форму]]="","",ROW()-ROW(ФОРМА_ОтъездIПриезд[[#Headers],[Не заполнили форму]]))</f>
        <v/>
      </c>
      <c r="L204" s="153" t="str">
        <f t="array" ref="L204">IFERROR(INDEX(Справочники!B:B,SMALL(IF(ISNUMBER(MATCH(Справочники!$C$2:$C$500,IF(INDEX(+Справочники!$J:$O,MATCH($C$1,Справочники!$I:$I,),)="Да",СПР_Перевахтовка[[#Headers],[В1]:[М/В2]]),)),ROW($2:$500)),ROW(P201)))&amp;"","")</f>
        <v/>
      </c>
      <c r="M204" s="157" t="str">
        <f t="array" ref="M204">IFERROR(INDEX(Справочники!C:C,SMALL(IF(ISNUMBER(MATCH(Справочники!$C$2:$C$500,IF(INDEX(+Справочники!$J:$O,MATCH($C$1,Справочники!$I:$I,),)="Да",СПР_Перевахтовка[[#Headers],[В1]:[М/В2]]),)),ROW($2:$500)),ROW(Q201)))&amp;"","")</f>
        <v/>
      </c>
      <c r="N204" s="157" t="str">
        <f t="array" ref="N204">IFERROR(INDEX(Справочники!D:D,SMALL(IF(ISNUMBER(MATCH(Справочники!$C$2:$C$500,IF(INDEX(+Справочники!$J:$O,MATCH($C$1,Справочники!$I:$I,),)="Да",СПР_Перевахтовка[[#Headers],[В1]:[М/В2]]),)),ROW($2:$500)),ROW(R201)))&amp;"","")</f>
        <v/>
      </c>
      <c r="O204" s="157"/>
    </row>
    <row r="205" spans="11:15" x14ac:dyDescent="0.25">
      <c r="K205" s="156" t="str">
        <f>IF(ФОРМА_ОтъездIПриезд[[#This Row],[Не заполнили форму]]="","",ROW()-ROW(ФОРМА_ОтъездIПриезд[[#Headers],[Не заполнили форму]]))</f>
        <v/>
      </c>
      <c r="L205" s="153" t="str">
        <f t="array" ref="L205">IFERROR(INDEX(Справочники!B:B,SMALL(IF(ISNUMBER(MATCH(Справочники!$C$2:$C$500,IF(INDEX(+Справочники!$J:$O,MATCH($C$1,Справочники!$I:$I,),)="Да",СПР_Перевахтовка[[#Headers],[В1]:[М/В2]]),)),ROW($2:$500)),ROW(P202)))&amp;"","")</f>
        <v/>
      </c>
      <c r="M205" s="157" t="str">
        <f t="array" ref="M205">IFERROR(INDEX(Справочники!C:C,SMALL(IF(ISNUMBER(MATCH(Справочники!$C$2:$C$500,IF(INDEX(+Справочники!$J:$O,MATCH($C$1,Справочники!$I:$I,),)="Да",СПР_Перевахтовка[[#Headers],[В1]:[М/В2]]),)),ROW($2:$500)),ROW(Q202)))&amp;"","")</f>
        <v/>
      </c>
      <c r="N205" s="157" t="str">
        <f t="array" ref="N205">IFERROR(INDEX(Справочники!D:D,SMALL(IF(ISNUMBER(MATCH(Справочники!$C$2:$C$500,IF(INDEX(+Справочники!$J:$O,MATCH($C$1,Справочники!$I:$I,),)="Да",СПР_Перевахтовка[[#Headers],[В1]:[М/В2]]),)),ROW($2:$500)),ROW(R202)))&amp;"","")</f>
        <v/>
      </c>
      <c r="O205" s="157"/>
    </row>
    <row r="206" spans="11:15" x14ac:dyDescent="0.25">
      <c r="K206" s="156" t="str">
        <f>IF(ФОРМА_ОтъездIПриезд[[#This Row],[Не заполнили форму]]="","",ROW()-ROW(ФОРМА_ОтъездIПриезд[[#Headers],[Не заполнили форму]]))</f>
        <v/>
      </c>
      <c r="L206" s="153" t="str">
        <f t="array" ref="L206">IFERROR(INDEX(Справочники!B:B,SMALL(IF(ISNUMBER(MATCH(Справочники!$C$2:$C$500,IF(INDEX(+Справочники!$J:$O,MATCH($C$1,Справочники!$I:$I,),)="Да",СПР_Перевахтовка[[#Headers],[В1]:[М/В2]]),)),ROW($2:$500)),ROW(P203)))&amp;"","")</f>
        <v/>
      </c>
      <c r="M206" s="157" t="str">
        <f t="array" ref="M206">IFERROR(INDEX(Справочники!C:C,SMALL(IF(ISNUMBER(MATCH(Справочники!$C$2:$C$500,IF(INDEX(+Справочники!$J:$O,MATCH($C$1,Справочники!$I:$I,),)="Да",СПР_Перевахтовка[[#Headers],[В1]:[М/В2]]),)),ROW($2:$500)),ROW(Q203)))&amp;"","")</f>
        <v/>
      </c>
      <c r="N206" s="157" t="str">
        <f t="array" ref="N206">IFERROR(INDEX(Справочники!D:D,SMALL(IF(ISNUMBER(MATCH(Справочники!$C$2:$C$500,IF(INDEX(+Справочники!$J:$O,MATCH($C$1,Справочники!$I:$I,),)="Да",СПР_Перевахтовка[[#Headers],[В1]:[М/В2]]),)),ROW($2:$500)),ROW(R203)))&amp;"","")</f>
        <v/>
      </c>
      <c r="O206" s="157"/>
    </row>
    <row r="207" spans="11:15" x14ac:dyDescent="0.25">
      <c r="K207" s="156" t="str">
        <f>IF(ФОРМА_ОтъездIПриезд[[#This Row],[Не заполнили форму]]="","",ROW()-ROW(ФОРМА_ОтъездIПриезд[[#Headers],[Не заполнили форму]]))</f>
        <v/>
      </c>
      <c r="L207" s="153" t="str">
        <f t="array" ref="L207">IFERROR(INDEX(Справочники!B:B,SMALL(IF(ISNUMBER(MATCH(Справочники!$C$2:$C$500,IF(INDEX(+Справочники!$J:$O,MATCH($C$1,Справочники!$I:$I,),)="Да",СПР_Перевахтовка[[#Headers],[В1]:[М/В2]]),)),ROW($2:$500)),ROW(P204)))&amp;"","")</f>
        <v/>
      </c>
      <c r="M207" s="157" t="str">
        <f t="array" ref="M207">IFERROR(INDEX(Справочники!C:C,SMALL(IF(ISNUMBER(MATCH(Справочники!$C$2:$C$500,IF(INDEX(+Справочники!$J:$O,MATCH($C$1,Справочники!$I:$I,),)="Да",СПР_Перевахтовка[[#Headers],[В1]:[М/В2]]),)),ROW($2:$500)),ROW(Q204)))&amp;"","")</f>
        <v/>
      </c>
      <c r="N207" s="157" t="str">
        <f t="array" ref="N207">IFERROR(INDEX(Справочники!D:D,SMALL(IF(ISNUMBER(MATCH(Справочники!$C$2:$C$500,IF(INDEX(+Справочники!$J:$O,MATCH($C$1,Справочники!$I:$I,),)="Да",СПР_Перевахтовка[[#Headers],[В1]:[М/В2]]),)),ROW($2:$500)),ROW(R204)))&amp;"","")</f>
        <v/>
      </c>
      <c r="O207" s="157"/>
    </row>
    <row r="208" spans="11:15" x14ac:dyDescent="0.25">
      <c r="K208" s="156" t="str">
        <f>IF(ФОРМА_ОтъездIПриезд[[#This Row],[Не заполнили форму]]="","",ROW()-ROW(ФОРМА_ОтъездIПриезд[[#Headers],[Не заполнили форму]]))</f>
        <v/>
      </c>
      <c r="L208" s="153" t="str">
        <f t="array" ref="L208">IFERROR(INDEX(Справочники!B:B,SMALL(IF(ISNUMBER(MATCH(Справочники!$C$2:$C$500,IF(INDEX(+Справочники!$J:$O,MATCH($C$1,Справочники!$I:$I,),)="Да",СПР_Перевахтовка[[#Headers],[В1]:[М/В2]]),)),ROW($2:$500)),ROW(P205)))&amp;"","")</f>
        <v/>
      </c>
      <c r="M208" s="157" t="str">
        <f t="array" ref="M208">IFERROR(INDEX(Справочники!C:C,SMALL(IF(ISNUMBER(MATCH(Справочники!$C$2:$C$500,IF(INDEX(+Справочники!$J:$O,MATCH($C$1,Справочники!$I:$I,),)="Да",СПР_Перевахтовка[[#Headers],[В1]:[М/В2]]),)),ROW($2:$500)),ROW(Q205)))&amp;"","")</f>
        <v/>
      </c>
      <c r="N208" s="157" t="str">
        <f t="array" ref="N208">IFERROR(INDEX(Справочники!D:D,SMALL(IF(ISNUMBER(MATCH(Справочники!$C$2:$C$500,IF(INDEX(+Справочники!$J:$O,MATCH($C$1,Справочники!$I:$I,),)="Да",СПР_Перевахтовка[[#Headers],[В1]:[М/В2]]),)),ROW($2:$500)),ROW(R205)))&amp;"","")</f>
        <v/>
      </c>
      <c r="O208" s="157"/>
    </row>
    <row r="209" spans="11:15" x14ac:dyDescent="0.25">
      <c r="K209" s="156" t="str">
        <f>IF(ФОРМА_ОтъездIПриезд[[#This Row],[Не заполнили форму]]="","",ROW()-ROW(ФОРМА_ОтъездIПриезд[[#Headers],[Не заполнили форму]]))</f>
        <v/>
      </c>
      <c r="L209" s="153" t="str">
        <f t="array" ref="L209">IFERROR(INDEX(Справочники!B:B,SMALL(IF(ISNUMBER(MATCH(Справочники!$C$2:$C$500,IF(INDEX(+Справочники!$J:$O,MATCH($C$1,Справочники!$I:$I,),)="Да",СПР_Перевахтовка[[#Headers],[В1]:[М/В2]]),)),ROW($2:$500)),ROW(P206)))&amp;"","")</f>
        <v/>
      </c>
      <c r="M209" s="157" t="str">
        <f t="array" ref="M209">IFERROR(INDEX(Справочники!C:C,SMALL(IF(ISNUMBER(MATCH(Справочники!$C$2:$C$500,IF(INDEX(+Справочники!$J:$O,MATCH($C$1,Справочники!$I:$I,),)="Да",СПР_Перевахтовка[[#Headers],[В1]:[М/В2]]),)),ROW($2:$500)),ROW(Q206)))&amp;"","")</f>
        <v/>
      </c>
      <c r="N209" s="157" t="str">
        <f t="array" ref="N209">IFERROR(INDEX(Справочники!D:D,SMALL(IF(ISNUMBER(MATCH(Справочники!$C$2:$C$500,IF(INDEX(+Справочники!$J:$O,MATCH($C$1,Справочники!$I:$I,),)="Да",СПР_Перевахтовка[[#Headers],[В1]:[М/В2]]),)),ROW($2:$500)),ROW(R206)))&amp;"","")</f>
        <v/>
      </c>
      <c r="O209" s="157"/>
    </row>
    <row r="210" spans="11:15" x14ac:dyDescent="0.25">
      <c r="K210" s="156" t="str">
        <f>IF(ФОРМА_ОтъездIПриезд[[#This Row],[Не заполнили форму]]="","",ROW()-ROW(ФОРМА_ОтъездIПриезд[[#Headers],[Не заполнили форму]]))</f>
        <v/>
      </c>
      <c r="L210" s="153" t="str">
        <f t="array" ref="L210">IFERROR(INDEX(Справочники!B:B,SMALL(IF(ISNUMBER(MATCH(Справочники!$C$2:$C$500,IF(INDEX(+Справочники!$J:$O,MATCH($C$1,Справочники!$I:$I,),)="Да",СПР_Перевахтовка[[#Headers],[В1]:[М/В2]]),)),ROW($2:$500)),ROW(P207)))&amp;"","")</f>
        <v/>
      </c>
      <c r="M210" s="157" t="str">
        <f t="array" ref="M210">IFERROR(INDEX(Справочники!C:C,SMALL(IF(ISNUMBER(MATCH(Справочники!$C$2:$C$500,IF(INDEX(+Справочники!$J:$O,MATCH($C$1,Справочники!$I:$I,),)="Да",СПР_Перевахтовка[[#Headers],[В1]:[М/В2]]),)),ROW($2:$500)),ROW(Q207)))&amp;"","")</f>
        <v/>
      </c>
      <c r="N210" s="157" t="str">
        <f t="array" ref="N210">IFERROR(INDEX(Справочники!D:D,SMALL(IF(ISNUMBER(MATCH(Справочники!$C$2:$C$500,IF(INDEX(+Справочники!$J:$O,MATCH($C$1,Справочники!$I:$I,),)="Да",СПР_Перевахтовка[[#Headers],[В1]:[М/В2]]),)),ROW($2:$500)),ROW(R207)))&amp;"","")</f>
        <v/>
      </c>
      <c r="O210" s="157"/>
    </row>
    <row r="211" spans="11:15" x14ac:dyDescent="0.25">
      <c r="K211" s="156" t="str">
        <f>IF(ФОРМА_ОтъездIПриезд[[#This Row],[Не заполнили форму]]="","",ROW()-ROW(ФОРМА_ОтъездIПриезд[[#Headers],[Не заполнили форму]]))</f>
        <v/>
      </c>
      <c r="L211" s="153" t="str">
        <f t="array" ref="L211">IFERROR(INDEX(Справочники!B:B,SMALL(IF(ISNUMBER(MATCH(Справочники!$C$2:$C$500,IF(INDEX(+Справочники!$J:$O,MATCH($C$1,Справочники!$I:$I,),)="Да",СПР_Перевахтовка[[#Headers],[В1]:[М/В2]]),)),ROW($2:$500)),ROW(P208)))&amp;"","")</f>
        <v/>
      </c>
      <c r="M211" s="157" t="str">
        <f t="array" ref="M211">IFERROR(INDEX(Справочники!C:C,SMALL(IF(ISNUMBER(MATCH(Справочники!$C$2:$C$500,IF(INDEX(+Справочники!$J:$O,MATCH($C$1,Справочники!$I:$I,),)="Да",СПР_Перевахтовка[[#Headers],[В1]:[М/В2]]),)),ROW($2:$500)),ROW(Q208)))&amp;"","")</f>
        <v/>
      </c>
      <c r="N211" s="157" t="str">
        <f t="array" ref="N211">IFERROR(INDEX(Справочники!D:D,SMALL(IF(ISNUMBER(MATCH(Справочники!$C$2:$C$500,IF(INDEX(+Справочники!$J:$O,MATCH($C$1,Справочники!$I:$I,),)="Да",СПР_Перевахтовка[[#Headers],[В1]:[М/В2]]),)),ROW($2:$500)),ROW(R208)))&amp;"","")</f>
        <v/>
      </c>
      <c r="O211" s="157"/>
    </row>
    <row r="212" spans="11:15" x14ac:dyDescent="0.25">
      <c r="K212" s="156" t="str">
        <f>IF(ФОРМА_ОтъездIПриезд[[#This Row],[Не заполнили форму]]="","",ROW()-ROW(ФОРМА_ОтъездIПриезд[[#Headers],[Не заполнили форму]]))</f>
        <v/>
      </c>
      <c r="L212" s="153" t="str">
        <f t="array" ref="L212">IFERROR(INDEX(Справочники!B:B,SMALL(IF(ISNUMBER(MATCH(Справочники!$C$2:$C$500,IF(INDEX(+Справочники!$J:$O,MATCH($C$1,Справочники!$I:$I,),)="Да",СПР_Перевахтовка[[#Headers],[В1]:[М/В2]]),)),ROW($2:$500)),ROW(P209)))&amp;"","")</f>
        <v/>
      </c>
      <c r="M212" s="157" t="str">
        <f t="array" ref="M212">IFERROR(INDEX(Справочники!C:C,SMALL(IF(ISNUMBER(MATCH(Справочники!$C$2:$C$500,IF(INDEX(+Справочники!$J:$O,MATCH($C$1,Справочники!$I:$I,),)="Да",СПР_Перевахтовка[[#Headers],[В1]:[М/В2]]),)),ROW($2:$500)),ROW(Q209)))&amp;"","")</f>
        <v/>
      </c>
      <c r="N212" s="157" t="str">
        <f t="array" ref="N212">IFERROR(INDEX(Справочники!D:D,SMALL(IF(ISNUMBER(MATCH(Справочники!$C$2:$C$500,IF(INDEX(+Справочники!$J:$O,MATCH($C$1,Справочники!$I:$I,),)="Да",СПР_Перевахтовка[[#Headers],[В1]:[М/В2]]),)),ROW($2:$500)),ROW(R209)))&amp;"","")</f>
        <v/>
      </c>
      <c r="O212" s="157"/>
    </row>
    <row r="213" spans="11:15" x14ac:dyDescent="0.25">
      <c r="K213" s="156" t="str">
        <f>IF(ФОРМА_ОтъездIПриезд[[#This Row],[Не заполнили форму]]="","",ROW()-ROW(ФОРМА_ОтъездIПриезд[[#Headers],[Не заполнили форму]]))</f>
        <v/>
      </c>
      <c r="L213" s="153" t="str">
        <f t="array" ref="L213">IFERROR(INDEX(Справочники!B:B,SMALL(IF(ISNUMBER(MATCH(Справочники!$C$2:$C$500,IF(INDEX(+Справочники!$J:$O,MATCH($C$1,Справочники!$I:$I,),)="Да",СПР_Перевахтовка[[#Headers],[В1]:[М/В2]]),)),ROW($2:$500)),ROW(P210)))&amp;"","")</f>
        <v/>
      </c>
      <c r="M213" s="157" t="str">
        <f t="array" ref="M213">IFERROR(INDEX(Справочники!C:C,SMALL(IF(ISNUMBER(MATCH(Справочники!$C$2:$C$500,IF(INDEX(+Справочники!$J:$O,MATCH($C$1,Справочники!$I:$I,),)="Да",СПР_Перевахтовка[[#Headers],[В1]:[М/В2]]),)),ROW($2:$500)),ROW(Q210)))&amp;"","")</f>
        <v/>
      </c>
      <c r="N213" s="157" t="str">
        <f t="array" ref="N213">IFERROR(INDEX(Справочники!D:D,SMALL(IF(ISNUMBER(MATCH(Справочники!$C$2:$C$500,IF(INDEX(+Справочники!$J:$O,MATCH($C$1,Справочники!$I:$I,),)="Да",СПР_Перевахтовка[[#Headers],[В1]:[М/В2]]),)),ROW($2:$500)),ROW(R210)))&amp;"","")</f>
        <v/>
      </c>
      <c r="O213" s="157"/>
    </row>
    <row r="214" spans="11:15" x14ac:dyDescent="0.25">
      <c r="K214" s="156" t="str">
        <f>IF(ФОРМА_ОтъездIПриезд[[#This Row],[Не заполнили форму]]="","",ROW()-ROW(ФОРМА_ОтъездIПриезд[[#Headers],[Не заполнили форму]]))</f>
        <v/>
      </c>
      <c r="L214" s="153" t="str">
        <f t="array" ref="L214">IFERROR(INDEX(Справочники!B:B,SMALL(IF(ISNUMBER(MATCH(Справочники!$C$2:$C$500,IF(INDEX(+Справочники!$J:$O,MATCH($C$1,Справочники!$I:$I,),)="Да",СПР_Перевахтовка[[#Headers],[В1]:[М/В2]]),)),ROW($2:$500)),ROW(P211)))&amp;"","")</f>
        <v/>
      </c>
      <c r="M214" s="157" t="str">
        <f t="array" ref="M214">IFERROR(INDEX(Справочники!C:C,SMALL(IF(ISNUMBER(MATCH(Справочники!$C$2:$C$500,IF(INDEX(+Справочники!$J:$O,MATCH($C$1,Справочники!$I:$I,),)="Да",СПР_Перевахтовка[[#Headers],[В1]:[М/В2]]),)),ROW($2:$500)),ROW(Q211)))&amp;"","")</f>
        <v/>
      </c>
      <c r="N214" s="157" t="str">
        <f t="array" ref="N214">IFERROR(INDEX(Справочники!D:D,SMALL(IF(ISNUMBER(MATCH(Справочники!$C$2:$C$500,IF(INDEX(+Справочники!$J:$O,MATCH($C$1,Справочники!$I:$I,),)="Да",СПР_Перевахтовка[[#Headers],[В1]:[М/В2]]),)),ROW($2:$500)),ROW(R211)))&amp;"","")</f>
        <v/>
      </c>
      <c r="O214" s="157"/>
    </row>
    <row r="215" spans="11:15" x14ac:dyDescent="0.25">
      <c r="K215" s="156" t="str">
        <f>IF(ФОРМА_ОтъездIПриезд[[#This Row],[Не заполнили форму]]="","",ROW()-ROW(ФОРМА_ОтъездIПриезд[[#Headers],[Не заполнили форму]]))</f>
        <v/>
      </c>
      <c r="L215" s="153" t="str">
        <f t="array" ref="L215">IFERROR(INDEX(Справочники!B:B,SMALL(IF(ISNUMBER(MATCH(Справочники!$C$2:$C$500,IF(INDEX(+Справочники!$J:$O,MATCH($C$1,Справочники!$I:$I,),)="Да",СПР_Перевахтовка[[#Headers],[В1]:[М/В2]]),)),ROW($2:$500)),ROW(P212)))&amp;"","")</f>
        <v/>
      </c>
      <c r="M215" s="157" t="str">
        <f t="array" ref="M215">IFERROR(INDEX(Справочники!C:C,SMALL(IF(ISNUMBER(MATCH(Справочники!$C$2:$C$500,IF(INDEX(+Справочники!$J:$O,MATCH($C$1,Справочники!$I:$I,),)="Да",СПР_Перевахтовка[[#Headers],[В1]:[М/В2]]),)),ROW($2:$500)),ROW(Q212)))&amp;"","")</f>
        <v/>
      </c>
      <c r="N215" s="157" t="str">
        <f t="array" ref="N215">IFERROR(INDEX(Справочники!D:D,SMALL(IF(ISNUMBER(MATCH(Справочники!$C$2:$C$500,IF(INDEX(+Справочники!$J:$O,MATCH($C$1,Справочники!$I:$I,),)="Да",СПР_Перевахтовка[[#Headers],[В1]:[М/В2]]),)),ROW($2:$500)),ROW(R212)))&amp;"","")</f>
        <v/>
      </c>
      <c r="O215" s="157"/>
    </row>
    <row r="216" spans="11:15" x14ac:dyDescent="0.25">
      <c r="K216" s="156" t="str">
        <f>IF(ФОРМА_ОтъездIПриезд[[#This Row],[Не заполнили форму]]="","",ROW()-ROW(ФОРМА_ОтъездIПриезд[[#Headers],[Не заполнили форму]]))</f>
        <v/>
      </c>
      <c r="L216" s="153" t="str">
        <f t="array" ref="L216">IFERROR(INDEX(Справочники!B:B,SMALL(IF(ISNUMBER(MATCH(Справочники!$C$2:$C$500,IF(INDEX(+Справочники!$J:$O,MATCH($C$1,Справочники!$I:$I,),)="Да",СПР_Перевахтовка[[#Headers],[В1]:[М/В2]]),)),ROW($2:$500)),ROW(P213)))&amp;"","")</f>
        <v/>
      </c>
      <c r="M216" s="157" t="str">
        <f t="array" ref="M216">IFERROR(INDEX(Справочники!C:C,SMALL(IF(ISNUMBER(MATCH(Справочники!$C$2:$C$500,IF(INDEX(+Справочники!$J:$O,MATCH($C$1,Справочники!$I:$I,),)="Да",СПР_Перевахтовка[[#Headers],[В1]:[М/В2]]),)),ROW($2:$500)),ROW(Q213)))&amp;"","")</f>
        <v/>
      </c>
      <c r="N216" s="157" t="str">
        <f t="array" ref="N216">IFERROR(INDEX(Справочники!D:D,SMALL(IF(ISNUMBER(MATCH(Справочники!$C$2:$C$500,IF(INDEX(+Справочники!$J:$O,MATCH($C$1,Справочники!$I:$I,),)="Да",СПР_Перевахтовка[[#Headers],[В1]:[М/В2]]),)),ROW($2:$500)),ROW(R213)))&amp;"","")</f>
        <v/>
      </c>
      <c r="O216" s="157"/>
    </row>
    <row r="217" spans="11:15" x14ac:dyDescent="0.25">
      <c r="K217" s="156" t="str">
        <f>IF(ФОРМА_ОтъездIПриезд[[#This Row],[Не заполнили форму]]="","",ROW()-ROW(ФОРМА_ОтъездIПриезд[[#Headers],[Не заполнили форму]]))</f>
        <v/>
      </c>
      <c r="L217" s="153" t="str">
        <f t="array" ref="L217">IFERROR(INDEX(Справочники!B:B,SMALL(IF(ISNUMBER(MATCH(Справочники!$C$2:$C$500,IF(INDEX(+Справочники!$J:$O,MATCH($C$1,Справочники!$I:$I,),)="Да",СПР_Перевахтовка[[#Headers],[В1]:[М/В2]]),)),ROW($2:$500)),ROW(P214)))&amp;"","")</f>
        <v/>
      </c>
      <c r="M217" s="157" t="str">
        <f t="array" ref="M217">IFERROR(INDEX(Справочники!C:C,SMALL(IF(ISNUMBER(MATCH(Справочники!$C$2:$C$500,IF(INDEX(+Справочники!$J:$O,MATCH($C$1,Справочники!$I:$I,),)="Да",СПР_Перевахтовка[[#Headers],[В1]:[М/В2]]),)),ROW($2:$500)),ROW(Q214)))&amp;"","")</f>
        <v/>
      </c>
      <c r="N217" s="157" t="str">
        <f t="array" ref="N217">IFERROR(INDEX(Справочники!D:D,SMALL(IF(ISNUMBER(MATCH(Справочники!$C$2:$C$500,IF(INDEX(+Справочники!$J:$O,MATCH($C$1,Справочники!$I:$I,),)="Да",СПР_Перевахтовка[[#Headers],[В1]:[М/В2]]),)),ROW($2:$500)),ROW(R214)))&amp;"","")</f>
        <v/>
      </c>
      <c r="O217" s="157"/>
    </row>
    <row r="218" spans="11:15" x14ac:dyDescent="0.25">
      <c r="K218" s="156" t="str">
        <f>IF(ФОРМА_ОтъездIПриезд[[#This Row],[Не заполнили форму]]="","",ROW()-ROW(ФОРМА_ОтъездIПриезд[[#Headers],[Не заполнили форму]]))</f>
        <v/>
      </c>
      <c r="L218" s="153" t="str">
        <f t="array" ref="L218">IFERROR(INDEX(Справочники!B:B,SMALL(IF(ISNUMBER(MATCH(Справочники!$C$2:$C$500,IF(INDEX(+Справочники!$J:$O,MATCH($C$1,Справочники!$I:$I,),)="Да",СПР_Перевахтовка[[#Headers],[В1]:[М/В2]]),)),ROW($2:$500)),ROW(P215)))&amp;"","")</f>
        <v/>
      </c>
      <c r="M218" s="157" t="str">
        <f t="array" ref="M218">IFERROR(INDEX(Справочники!C:C,SMALL(IF(ISNUMBER(MATCH(Справочники!$C$2:$C$500,IF(INDEX(+Справочники!$J:$O,MATCH($C$1,Справочники!$I:$I,),)="Да",СПР_Перевахтовка[[#Headers],[В1]:[М/В2]]),)),ROW($2:$500)),ROW(Q215)))&amp;"","")</f>
        <v/>
      </c>
      <c r="N218" s="157" t="str">
        <f t="array" ref="N218">IFERROR(INDEX(Справочники!D:D,SMALL(IF(ISNUMBER(MATCH(Справочники!$C$2:$C$500,IF(INDEX(+Справочники!$J:$O,MATCH($C$1,Справочники!$I:$I,),)="Да",СПР_Перевахтовка[[#Headers],[В1]:[М/В2]]),)),ROW($2:$500)),ROW(R215)))&amp;"","")</f>
        <v/>
      </c>
      <c r="O218" s="157"/>
    </row>
    <row r="219" spans="11:15" x14ac:dyDescent="0.25">
      <c r="K219" s="156" t="str">
        <f>IF(ФОРМА_ОтъездIПриезд[[#This Row],[Не заполнили форму]]="","",ROW()-ROW(ФОРМА_ОтъездIПриезд[[#Headers],[Не заполнили форму]]))</f>
        <v/>
      </c>
      <c r="L219" s="153" t="str">
        <f t="array" ref="L219">IFERROR(INDEX(Справочники!B:B,SMALL(IF(ISNUMBER(MATCH(Справочники!$C$2:$C$500,IF(INDEX(+Справочники!$J:$O,MATCH($C$1,Справочники!$I:$I,),)="Да",СПР_Перевахтовка[[#Headers],[В1]:[М/В2]]),)),ROW($2:$500)),ROW(P216)))&amp;"","")</f>
        <v/>
      </c>
      <c r="M219" s="157" t="str">
        <f t="array" ref="M219">IFERROR(INDEX(Справочники!C:C,SMALL(IF(ISNUMBER(MATCH(Справочники!$C$2:$C$500,IF(INDEX(+Справочники!$J:$O,MATCH($C$1,Справочники!$I:$I,),)="Да",СПР_Перевахтовка[[#Headers],[В1]:[М/В2]]),)),ROW($2:$500)),ROW(Q216)))&amp;"","")</f>
        <v/>
      </c>
      <c r="N219" s="157" t="str">
        <f t="array" ref="N219">IFERROR(INDEX(Справочники!D:D,SMALL(IF(ISNUMBER(MATCH(Справочники!$C$2:$C$500,IF(INDEX(+Справочники!$J:$O,MATCH($C$1,Справочники!$I:$I,),)="Да",СПР_Перевахтовка[[#Headers],[В1]:[М/В2]]),)),ROW($2:$500)),ROW(R216)))&amp;"","")</f>
        <v/>
      </c>
      <c r="O219" s="157"/>
    </row>
    <row r="220" spans="11:15" x14ac:dyDescent="0.25">
      <c r="K220" s="156" t="str">
        <f>IF(ФОРМА_ОтъездIПриезд[[#This Row],[Не заполнили форму]]="","",ROW()-ROW(ФОРМА_ОтъездIПриезд[[#Headers],[Не заполнили форму]]))</f>
        <v/>
      </c>
      <c r="L220" s="153" t="str">
        <f t="array" ref="L220">IFERROR(INDEX(Справочники!B:B,SMALL(IF(ISNUMBER(MATCH(Справочники!$C$2:$C$500,IF(INDEX(+Справочники!$J:$O,MATCH($C$1,Справочники!$I:$I,),)="Да",СПР_Перевахтовка[[#Headers],[В1]:[М/В2]]),)),ROW($2:$500)),ROW(P217)))&amp;"","")</f>
        <v/>
      </c>
      <c r="M220" s="157" t="str">
        <f t="array" ref="M220">IFERROR(INDEX(Справочники!C:C,SMALL(IF(ISNUMBER(MATCH(Справочники!$C$2:$C$500,IF(INDEX(+Справочники!$J:$O,MATCH($C$1,Справочники!$I:$I,),)="Да",СПР_Перевахтовка[[#Headers],[В1]:[М/В2]]),)),ROW($2:$500)),ROW(Q217)))&amp;"","")</f>
        <v/>
      </c>
      <c r="N220" s="157" t="str">
        <f t="array" ref="N220">IFERROR(INDEX(Справочники!D:D,SMALL(IF(ISNUMBER(MATCH(Справочники!$C$2:$C$500,IF(INDEX(+Справочники!$J:$O,MATCH($C$1,Справочники!$I:$I,),)="Да",СПР_Перевахтовка[[#Headers],[В1]:[М/В2]]),)),ROW($2:$500)),ROW(R217)))&amp;"","")</f>
        <v/>
      </c>
      <c r="O220" s="157"/>
    </row>
    <row r="221" spans="11:15" x14ac:dyDescent="0.25">
      <c r="K221" s="156" t="str">
        <f>IF(ФОРМА_ОтъездIПриезд[[#This Row],[Не заполнили форму]]="","",ROW()-ROW(ФОРМА_ОтъездIПриезд[[#Headers],[Не заполнили форму]]))</f>
        <v/>
      </c>
      <c r="L221" s="153" t="str">
        <f t="array" ref="L221">IFERROR(INDEX(Справочники!B:B,SMALL(IF(ISNUMBER(MATCH(Справочники!$C$2:$C$500,IF(INDEX(+Справочники!$J:$O,MATCH($C$1,Справочники!$I:$I,),)="Да",СПР_Перевахтовка[[#Headers],[В1]:[М/В2]]),)),ROW($2:$500)),ROW(P218)))&amp;"","")</f>
        <v/>
      </c>
      <c r="M221" s="157" t="str">
        <f t="array" ref="M221">IFERROR(INDEX(Справочники!C:C,SMALL(IF(ISNUMBER(MATCH(Справочники!$C$2:$C$500,IF(INDEX(+Справочники!$J:$O,MATCH($C$1,Справочники!$I:$I,),)="Да",СПР_Перевахтовка[[#Headers],[В1]:[М/В2]]),)),ROW($2:$500)),ROW(Q218)))&amp;"","")</f>
        <v/>
      </c>
      <c r="N221" s="157" t="str">
        <f t="array" ref="N221">IFERROR(INDEX(Справочники!D:D,SMALL(IF(ISNUMBER(MATCH(Справочники!$C$2:$C$500,IF(INDEX(+Справочники!$J:$O,MATCH($C$1,Справочники!$I:$I,),)="Да",СПР_Перевахтовка[[#Headers],[В1]:[М/В2]]),)),ROW($2:$500)),ROW(R218)))&amp;"","")</f>
        <v/>
      </c>
      <c r="O221" s="157"/>
    </row>
    <row r="222" spans="11:15" x14ac:dyDescent="0.25">
      <c r="K222" s="156" t="str">
        <f>IF(ФОРМА_ОтъездIПриезд[[#This Row],[Не заполнили форму]]="","",ROW()-ROW(ФОРМА_ОтъездIПриезд[[#Headers],[Не заполнили форму]]))</f>
        <v/>
      </c>
      <c r="L222" s="153" t="str">
        <f t="array" ref="L222">IFERROR(INDEX(Справочники!B:B,SMALL(IF(ISNUMBER(MATCH(Справочники!$C$2:$C$500,IF(INDEX(+Справочники!$J:$O,MATCH($C$1,Справочники!$I:$I,),)="Да",СПР_Перевахтовка[[#Headers],[В1]:[М/В2]]),)),ROW($2:$500)),ROW(P219)))&amp;"","")</f>
        <v/>
      </c>
      <c r="M222" s="157" t="str">
        <f t="array" ref="M222">IFERROR(INDEX(Справочники!C:C,SMALL(IF(ISNUMBER(MATCH(Справочники!$C$2:$C$500,IF(INDEX(+Справочники!$J:$O,MATCH($C$1,Справочники!$I:$I,),)="Да",СПР_Перевахтовка[[#Headers],[В1]:[М/В2]]),)),ROW($2:$500)),ROW(Q219)))&amp;"","")</f>
        <v/>
      </c>
      <c r="N222" s="157" t="str">
        <f t="array" ref="N222">IFERROR(INDEX(Справочники!D:D,SMALL(IF(ISNUMBER(MATCH(Справочники!$C$2:$C$500,IF(INDEX(+Справочники!$J:$O,MATCH($C$1,Справочники!$I:$I,),)="Да",СПР_Перевахтовка[[#Headers],[В1]:[М/В2]]),)),ROW($2:$500)),ROW(R219)))&amp;"","")</f>
        <v/>
      </c>
      <c r="O222" s="157"/>
    </row>
    <row r="223" spans="11:15" x14ac:dyDescent="0.25">
      <c r="K223" s="156" t="str">
        <f>IF(ФОРМА_ОтъездIПриезд[[#This Row],[Не заполнили форму]]="","",ROW()-ROW(ФОРМА_ОтъездIПриезд[[#Headers],[Не заполнили форму]]))</f>
        <v/>
      </c>
      <c r="L223" s="153" t="str">
        <f t="array" ref="L223">IFERROR(INDEX(Справочники!B:B,SMALL(IF(ISNUMBER(MATCH(Справочники!$C$2:$C$500,IF(INDEX(+Справочники!$J:$O,MATCH($C$1,Справочники!$I:$I,),)="Да",СПР_Перевахтовка[[#Headers],[В1]:[М/В2]]),)),ROW($2:$500)),ROW(P220)))&amp;"","")</f>
        <v/>
      </c>
      <c r="M223" s="157" t="str">
        <f t="array" ref="M223">IFERROR(INDEX(Справочники!C:C,SMALL(IF(ISNUMBER(MATCH(Справочники!$C$2:$C$500,IF(INDEX(+Справочники!$J:$O,MATCH($C$1,Справочники!$I:$I,),)="Да",СПР_Перевахтовка[[#Headers],[В1]:[М/В2]]),)),ROW($2:$500)),ROW(Q220)))&amp;"","")</f>
        <v/>
      </c>
      <c r="N223" s="157" t="str">
        <f t="array" ref="N223">IFERROR(INDEX(Справочники!D:D,SMALL(IF(ISNUMBER(MATCH(Справочники!$C$2:$C$500,IF(INDEX(+Справочники!$J:$O,MATCH($C$1,Справочники!$I:$I,),)="Да",СПР_Перевахтовка[[#Headers],[В1]:[М/В2]]),)),ROW($2:$500)),ROW(R220)))&amp;"","")</f>
        <v/>
      </c>
      <c r="O223" s="157"/>
    </row>
    <row r="224" spans="11:15" x14ac:dyDescent="0.25">
      <c r="K224" s="156" t="str">
        <f>IF(ФОРМА_ОтъездIПриезд[[#This Row],[Не заполнили форму]]="","",ROW()-ROW(ФОРМА_ОтъездIПриезд[[#Headers],[Не заполнили форму]]))</f>
        <v/>
      </c>
      <c r="L224" s="153" t="str">
        <f t="array" ref="L224">IFERROR(INDEX(Справочники!B:B,SMALL(IF(ISNUMBER(MATCH(Справочники!$C$2:$C$500,IF(INDEX(+Справочники!$J:$O,MATCH($C$1,Справочники!$I:$I,),)="Да",СПР_Перевахтовка[[#Headers],[В1]:[М/В2]]),)),ROW($2:$500)),ROW(P221)))&amp;"","")</f>
        <v/>
      </c>
      <c r="M224" s="157" t="str">
        <f t="array" ref="M224">IFERROR(INDEX(Справочники!C:C,SMALL(IF(ISNUMBER(MATCH(Справочники!$C$2:$C$500,IF(INDEX(+Справочники!$J:$O,MATCH($C$1,Справочники!$I:$I,),)="Да",СПР_Перевахтовка[[#Headers],[В1]:[М/В2]]),)),ROW($2:$500)),ROW(Q221)))&amp;"","")</f>
        <v/>
      </c>
      <c r="N224" s="157" t="str">
        <f t="array" ref="N224">IFERROR(INDEX(Справочники!D:D,SMALL(IF(ISNUMBER(MATCH(Справочники!$C$2:$C$500,IF(INDEX(+Справочники!$J:$O,MATCH($C$1,Справочники!$I:$I,),)="Да",СПР_Перевахтовка[[#Headers],[В1]:[М/В2]]),)),ROW($2:$500)),ROW(R221)))&amp;"","")</f>
        <v/>
      </c>
      <c r="O224" s="157"/>
    </row>
    <row r="225" spans="11:15" x14ac:dyDescent="0.25">
      <c r="K225" s="156" t="str">
        <f>IF(ФОРМА_ОтъездIПриезд[[#This Row],[Не заполнили форму]]="","",ROW()-ROW(ФОРМА_ОтъездIПриезд[[#Headers],[Не заполнили форму]]))</f>
        <v/>
      </c>
      <c r="L225" s="153" t="str">
        <f t="array" ref="L225">IFERROR(INDEX(Справочники!B:B,SMALL(IF(ISNUMBER(MATCH(Справочники!$C$2:$C$500,IF(INDEX(+Справочники!$J:$O,MATCH($C$1,Справочники!$I:$I,),)="Да",СПР_Перевахтовка[[#Headers],[В1]:[М/В2]]),)),ROW($2:$500)),ROW(P222)))&amp;"","")</f>
        <v/>
      </c>
      <c r="M225" s="157" t="str">
        <f t="array" ref="M225">IFERROR(INDEX(Справочники!C:C,SMALL(IF(ISNUMBER(MATCH(Справочники!$C$2:$C$500,IF(INDEX(+Справочники!$J:$O,MATCH($C$1,Справочники!$I:$I,),)="Да",СПР_Перевахтовка[[#Headers],[В1]:[М/В2]]),)),ROW($2:$500)),ROW(Q222)))&amp;"","")</f>
        <v/>
      </c>
      <c r="N225" s="157" t="str">
        <f t="array" ref="N225">IFERROR(INDEX(Справочники!D:D,SMALL(IF(ISNUMBER(MATCH(Справочники!$C$2:$C$500,IF(INDEX(+Справочники!$J:$O,MATCH($C$1,Справочники!$I:$I,),)="Да",СПР_Перевахтовка[[#Headers],[В1]:[М/В2]]),)),ROW($2:$500)),ROW(R222)))&amp;"","")</f>
        <v/>
      </c>
      <c r="O225" s="157"/>
    </row>
    <row r="226" spans="11:15" x14ac:dyDescent="0.25">
      <c r="K226" s="156" t="str">
        <f>IF(ФОРМА_ОтъездIПриезд[[#This Row],[Не заполнили форму]]="","",ROW()-ROW(ФОРМА_ОтъездIПриезд[[#Headers],[Не заполнили форму]]))</f>
        <v/>
      </c>
      <c r="L226" s="153" t="str">
        <f t="array" ref="L226">IFERROR(INDEX(Справочники!B:B,SMALL(IF(ISNUMBER(MATCH(Справочники!$C$2:$C$500,IF(INDEX(+Справочники!$J:$O,MATCH($C$1,Справочники!$I:$I,),)="Да",СПР_Перевахтовка[[#Headers],[В1]:[М/В2]]),)),ROW($2:$500)),ROW(P223)))&amp;"","")</f>
        <v/>
      </c>
      <c r="M226" s="157" t="str">
        <f t="array" ref="M226">IFERROR(INDEX(Справочники!C:C,SMALL(IF(ISNUMBER(MATCH(Справочники!$C$2:$C$500,IF(INDEX(+Справочники!$J:$O,MATCH($C$1,Справочники!$I:$I,),)="Да",СПР_Перевахтовка[[#Headers],[В1]:[М/В2]]),)),ROW($2:$500)),ROW(Q223)))&amp;"","")</f>
        <v/>
      </c>
      <c r="N226" s="157" t="str">
        <f t="array" ref="N226">IFERROR(INDEX(Справочники!D:D,SMALL(IF(ISNUMBER(MATCH(Справочники!$C$2:$C$500,IF(INDEX(+Справочники!$J:$O,MATCH($C$1,Справочники!$I:$I,),)="Да",СПР_Перевахтовка[[#Headers],[В1]:[М/В2]]),)),ROW($2:$500)),ROW(R223)))&amp;"","")</f>
        <v/>
      </c>
      <c r="O226" s="157"/>
    </row>
    <row r="227" spans="11:15" x14ac:dyDescent="0.25">
      <c r="K227" s="156" t="str">
        <f>IF(ФОРМА_ОтъездIПриезд[[#This Row],[Не заполнили форму]]="","",ROW()-ROW(ФОРМА_ОтъездIПриезд[[#Headers],[Не заполнили форму]]))</f>
        <v/>
      </c>
      <c r="L227" s="153" t="str">
        <f t="array" ref="L227">IFERROR(INDEX(Справочники!B:B,SMALL(IF(ISNUMBER(MATCH(Справочники!$C$2:$C$500,IF(INDEX(+Справочники!$J:$O,MATCH($C$1,Справочники!$I:$I,),)="Да",СПР_Перевахтовка[[#Headers],[В1]:[М/В2]]),)),ROW($2:$500)),ROW(P224)))&amp;"","")</f>
        <v/>
      </c>
      <c r="M227" s="157" t="str">
        <f t="array" ref="M227">IFERROR(INDEX(Справочники!C:C,SMALL(IF(ISNUMBER(MATCH(Справочники!$C$2:$C$500,IF(INDEX(+Справочники!$J:$O,MATCH($C$1,Справочники!$I:$I,),)="Да",СПР_Перевахтовка[[#Headers],[В1]:[М/В2]]),)),ROW($2:$500)),ROW(Q224)))&amp;"","")</f>
        <v/>
      </c>
      <c r="N227" s="157" t="str">
        <f t="array" ref="N227">IFERROR(INDEX(Справочники!D:D,SMALL(IF(ISNUMBER(MATCH(Справочники!$C$2:$C$500,IF(INDEX(+Справочники!$J:$O,MATCH($C$1,Справочники!$I:$I,),)="Да",СПР_Перевахтовка[[#Headers],[В1]:[М/В2]]),)),ROW($2:$500)),ROW(R224)))&amp;"","")</f>
        <v/>
      </c>
      <c r="O227" s="157"/>
    </row>
    <row r="228" spans="11:15" x14ac:dyDescent="0.25">
      <c r="K228" s="156" t="str">
        <f>IF(ФОРМА_ОтъездIПриезд[[#This Row],[Не заполнили форму]]="","",ROW()-ROW(ФОРМА_ОтъездIПриезд[[#Headers],[Не заполнили форму]]))</f>
        <v/>
      </c>
      <c r="L228" s="153" t="str">
        <f t="array" ref="L228">IFERROR(INDEX(Справочники!B:B,SMALL(IF(ISNUMBER(MATCH(Справочники!$C$2:$C$500,IF(INDEX(+Справочники!$J:$O,MATCH($C$1,Справочники!$I:$I,),)="Да",СПР_Перевахтовка[[#Headers],[В1]:[М/В2]]),)),ROW($2:$500)),ROW(P225)))&amp;"","")</f>
        <v/>
      </c>
      <c r="M228" s="157" t="str">
        <f t="array" ref="M228">IFERROR(INDEX(Справочники!C:C,SMALL(IF(ISNUMBER(MATCH(Справочники!$C$2:$C$500,IF(INDEX(+Справочники!$J:$O,MATCH($C$1,Справочники!$I:$I,),)="Да",СПР_Перевахтовка[[#Headers],[В1]:[М/В2]]),)),ROW($2:$500)),ROW(Q225)))&amp;"","")</f>
        <v/>
      </c>
      <c r="N228" s="157" t="str">
        <f t="array" ref="N228">IFERROR(INDEX(Справочники!D:D,SMALL(IF(ISNUMBER(MATCH(Справочники!$C$2:$C$500,IF(INDEX(+Справочники!$J:$O,MATCH($C$1,Справочники!$I:$I,),)="Да",СПР_Перевахтовка[[#Headers],[В1]:[М/В2]]),)),ROW($2:$500)),ROW(R225)))&amp;"","")</f>
        <v/>
      </c>
      <c r="O228" s="157"/>
    </row>
    <row r="229" spans="11:15" x14ac:dyDescent="0.25">
      <c r="K229" s="156" t="str">
        <f>IF(ФОРМА_ОтъездIПриезд[[#This Row],[Не заполнили форму]]="","",ROW()-ROW(ФОРМА_ОтъездIПриезд[[#Headers],[Не заполнили форму]]))</f>
        <v/>
      </c>
      <c r="L229" s="153" t="str">
        <f t="array" ref="L229">IFERROR(INDEX(Справочники!B:B,SMALL(IF(ISNUMBER(MATCH(Справочники!$C$2:$C$500,IF(INDEX(+Справочники!$J:$O,MATCH($C$1,Справочники!$I:$I,),)="Да",СПР_Перевахтовка[[#Headers],[В1]:[М/В2]]),)),ROW($2:$500)),ROW(P226)))&amp;"","")</f>
        <v/>
      </c>
      <c r="M229" s="157" t="str">
        <f t="array" ref="M229">IFERROR(INDEX(Справочники!C:C,SMALL(IF(ISNUMBER(MATCH(Справочники!$C$2:$C$500,IF(INDEX(+Справочники!$J:$O,MATCH($C$1,Справочники!$I:$I,),)="Да",СПР_Перевахтовка[[#Headers],[В1]:[М/В2]]),)),ROW($2:$500)),ROW(Q226)))&amp;"","")</f>
        <v/>
      </c>
      <c r="N229" s="157" t="str">
        <f t="array" ref="N229">IFERROR(INDEX(Справочники!D:D,SMALL(IF(ISNUMBER(MATCH(Справочники!$C$2:$C$500,IF(INDEX(+Справочники!$J:$O,MATCH($C$1,Справочники!$I:$I,),)="Да",СПР_Перевахтовка[[#Headers],[В1]:[М/В2]]),)),ROW($2:$500)),ROW(R226)))&amp;"","")</f>
        <v/>
      </c>
      <c r="O229" s="157"/>
    </row>
    <row r="230" spans="11:15" x14ac:dyDescent="0.25">
      <c r="K230" s="156" t="str">
        <f>IF(ФОРМА_ОтъездIПриезд[[#This Row],[Не заполнили форму]]="","",ROW()-ROW(ФОРМА_ОтъездIПриезд[[#Headers],[Не заполнили форму]]))</f>
        <v/>
      </c>
      <c r="L230" s="153" t="str">
        <f t="array" ref="L230">IFERROR(INDEX(Справочники!B:B,SMALL(IF(ISNUMBER(MATCH(Справочники!$C$2:$C$500,IF(INDEX(+Справочники!$J:$O,MATCH($C$1,Справочники!$I:$I,),)="Да",СПР_Перевахтовка[[#Headers],[В1]:[М/В2]]),)),ROW($2:$500)),ROW(P227)))&amp;"","")</f>
        <v/>
      </c>
      <c r="M230" s="157" t="str">
        <f t="array" ref="M230">IFERROR(INDEX(Справочники!C:C,SMALL(IF(ISNUMBER(MATCH(Справочники!$C$2:$C$500,IF(INDEX(+Справочники!$J:$O,MATCH($C$1,Справочники!$I:$I,),)="Да",СПР_Перевахтовка[[#Headers],[В1]:[М/В2]]),)),ROW($2:$500)),ROW(Q227)))&amp;"","")</f>
        <v/>
      </c>
      <c r="N230" s="157" t="str">
        <f t="array" ref="N230">IFERROR(INDEX(Справочники!D:D,SMALL(IF(ISNUMBER(MATCH(Справочники!$C$2:$C$500,IF(INDEX(+Справочники!$J:$O,MATCH($C$1,Справочники!$I:$I,),)="Да",СПР_Перевахтовка[[#Headers],[В1]:[М/В2]]),)),ROW($2:$500)),ROW(R227)))&amp;"","")</f>
        <v/>
      </c>
      <c r="O230" s="157"/>
    </row>
    <row r="231" spans="11:15" x14ac:dyDescent="0.25">
      <c r="K231" s="156" t="str">
        <f>IF(ФОРМА_ОтъездIПриезд[[#This Row],[Не заполнили форму]]="","",ROW()-ROW(ФОРМА_ОтъездIПриезд[[#Headers],[Не заполнили форму]]))</f>
        <v/>
      </c>
      <c r="L231" s="153" t="str">
        <f t="array" ref="L231">IFERROR(INDEX(Справочники!B:B,SMALL(IF(ISNUMBER(MATCH(Справочники!$C$2:$C$500,IF(INDEX(+Справочники!$J:$O,MATCH($C$1,Справочники!$I:$I,),)="Да",СПР_Перевахтовка[[#Headers],[В1]:[М/В2]]),)),ROW($2:$500)),ROW(P228)))&amp;"","")</f>
        <v/>
      </c>
      <c r="M231" s="157" t="str">
        <f t="array" ref="M231">IFERROR(INDEX(Справочники!C:C,SMALL(IF(ISNUMBER(MATCH(Справочники!$C$2:$C$500,IF(INDEX(+Справочники!$J:$O,MATCH($C$1,Справочники!$I:$I,),)="Да",СПР_Перевахтовка[[#Headers],[В1]:[М/В2]]),)),ROW($2:$500)),ROW(Q228)))&amp;"","")</f>
        <v/>
      </c>
      <c r="N231" s="157" t="str">
        <f t="array" ref="N231">IFERROR(INDEX(Справочники!D:D,SMALL(IF(ISNUMBER(MATCH(Справочники!$C$2:$C$500,IF(INDEX(+Справочники!$J:$O,MATCH($C$1,Справочники!$I:$I,),)="Да",СПР_Перевахтовка[[#Headers],[В1]:[М/В2]]),)),ROW($2:$500)),ROW(R228)))&amp;"","")</f>
        <v/>
      </c>
      <c r="O231" s="157"/>
    </row>
    <row r="232" spans="11:15" x14ac:dyDescent="0.25">
      <c r="K232" s="156" t="str">
        <f>IF(ФОРМА_ОтъездIПриезд[[#This Row],[Не заполнили форму]]="","",ROW()-ROW(ФОРМА_ОтъездIПриезд[[#Headers],[Не заполнили форму]]))</f>
        <v/>
      </c>
      <c r="L232" s="153" t="str">
        <f t="array" ref="L232">IFERROR(INDEX(Справочники!B:B,SMALL(IF(ISNUMBER(MATCH(Справочники!$C$2:$C$500,IF(INDEX(+Справочники!$J:$O,MATCH($C$1,Справочники!$I:$I,),)="Да",СПР_Перевахтовка[[#Headers],[В1]:[М/В2]]),)),ROW($2:$500)),ROW(P229)))&amp;"","")</f>
        <v/>
      </c>
      <c r="M232" s="157" t="str">
        <f t="array" ref="M232">IFERROR(INDEX(Справочники!C:C,SMALL(IF(ISNUMBER(MATCH(Справочники!$C$2:$C$500,IF(INDEX(+Справочники!$J:$O,MATCH($C$1,Справочники!$I:$I,),)="Да",СПР_Перевахтовка[[#Headers],[В1]:[М/В2]]),)),ROW($2:$500)),ROW(Q229)))&amp;"","")</f>
        <v/>
      </c>
      <c r="N232" s="157" t="str">
        <f t="array" ref="N232">IFERROR(INDEX(Справочники!D:D,SMALL(IF(ISNUMBER(MATCH(Справочники!$C$2:$C$500,IF(INDEX(+Справочники!$J:$O,MATCH($C$1,Справочники!$I:$I,),)="Да",СПР_Перевахтовка[[#Headers],[В1]:[М/В2]]),)),ROW($2:$500)),ROW(R229)))&amp;"","")</f>
        <v/>
      </c>
      <c r="O232" s="157"/>
    </row>
    <row r="233" spans="11:15" x14ac:dyDescent="0.25">
      <c r="K233" s="156" t="str">
        <f>IF(ФОРМА_ОтъездIПриезд[[#This Row],[Не заполнили форму]]="","",ROW()-ROW(ФОРМА_ОтъездIПриезд[[#Headers],[Не заполнили форму]]))</f>
        <v/>
      </c>
      <c r="L233" s="153" t="str">
        <f t="array" ref="L233">IFERROR(INDEX(Справочники!B:B,SMALL(IF(ISNUMBER(MATCH(Справочники!$C$2:$C$500,IF(INDEX(+Справочники!$J:$O,MATCH($C$1,Справочники!$I:$I,),)="Да",СПР_Перевахтовка[[#Headers],[В1]:[М/В2]]),)),ROW($2:$500)),ROW(P230)))&amp;"","")</f>
        <v/>
      </c>
      <c r="M233" s="157" t="str">
        <f t="array" ref="M233">IFERROR(INDEX(Справочники!C:C,SMALL(IF(ISNUMBER(MATCH(Справочники!$C$2:$C$500,IF(INDEX(+Справочники!$J:$O,MATCH($C$1,Справочники!$I:$I,),)="Да",СПР_Перевахтовка[[#Headers],[В1]:[М/В2]]),)),ROW($2:$500)),ROW(Q230)))&amp;"","")</f>
        <v/>
      </c>
      <c r="N233" s="157" t="str">
        <f t="array" ref="N233">IFERROR(INDEX(Справочники!D:D,SMALL(IF(ISNUMBER(MATCH(Справочники!$C$2:$C$500,IF(INDEX(+Справочники!$J:$O,MATCH($C$1,Справочники!$I:$I,),)="Да",СПР_Перевахтовка[[#Headers],[В1]:[М/В2]]),)),ROW($2:$500)),ROW(R230)))&amp;"","")</f>
        <v/>
      </c>
      <c r="O233" s="157"/>
    </row>
    <row r="234" spans="11:15" x14ac:dyDescent="0.25">
      <c r="K234" s="156" t="str">
        <f>IF(ФОРМА_ОтъездIПриезд[[#This Row],[Не заполнили форму]]="","",ROW()-ROW(ФОРМА_ОтъездIПриезд[[#Headers],[Не заполнили форму]]))</f>
        <v/>
      </c>
      <c r="L234" s="153" t="str">
        <f t="array" ref="L234">IFERROR(INDEX(Справочники!B:B,SMALL(IF(ISNUMBER(MATCH(Справочники!$C$2:$C$500,IF(INDEX(+Справочники!$J:$O,MATCH($C$1,Справочники!$I:$I,),)="Да",СПР_Перевахтовка[[#Headers],[В1]:[М/В2]]),)),ROW($2:$500)),ROW(P231)))&amp;"","")</f>
        <v/>
      </c>
      <c r="M234" s="157" t="str">
        <f t="array" ref="M234">IFERROR(INDEX(Справочники!C:C,SMALL(IF(ISNUMBER(MATCH(Справочники!$C$2:$C$500,IF(INDEX(+Справочники!$J:$O,MATCH($C$1,Справочники!$I:$I,),)="Да",СПР_Перевахтовка[[#Headers],[В1]:[М/В2]]),)),ROW($2:$500)),ROW(Q231)))&amp;"","")</f>
        <v/>
      </c>
      <c r="N234" s="157" t="str">
        <f t="array" ref="N234">IFERROR(INDEX(Справочники!D:D,SMALL(IF(ISNUMBER(MATCH(Справочники!$C$2:$C$500,IF(INDEX(+Справочники!$J:$O,MATCH($C$1,Справочники!$I:$I,),)="Да",СПР_Перевахтовка[[#Headers],[В1]:[М/В2]]),)),ROW($2:$500)),ROW(R231)))&amp;"","")</f>
        <v/>
      </c>
      <c r="O234" s="157"/>
    </row>
    <row r="235" spans="11:15" x14ac:dyDescent="0.25">
      <c r="K235" s="156" t="str">
        <f>IF(ФОРМА_ОтъездIПриезд[[#This Row],[Не заполнили форму]]="","",ROW()-ROW(ФОРМА_ОтъездIПриезд[[#Headers],[Не заполнили форму]]))</f>
        <v/>
      </c>
      <c r="L235" s="153" t="str">
        <f t="array" ref="L235">IFERROR(INDEX(Справочники!B:B,SMALL(IF(ISNUMBER(MATCH(Справочники!$C$2:$C$500,IF(INDEX(+Справочники!$J:$O,MATCH($C$1,Справочники!$I:$I,),)="Да",СПР_Перевахтовка[[#Headers],[В1]:[М/В2]]),)),ROW($2:$500)),ROW(P232)))&amp;"","")</f>
        <v/>
      </c>
      <c r="M235" s="157" t="str">
        <f t="array" ref="M235">IFERROR(INDEX(Справочники!C:C,SMALL(IF(ISNUMBER(MATCH(Справочники!$C$2:$C$500,IF(INDEX(+Справочники!$J:$O,MATCH($C$1,Справочники!$I:$I,),)="Да",СПР_Перевахтовка[[#Headers],[В1]:[М/В2]]),)),ROW($2:$500)),ROW(Q232)))&amp;"","")</f>
        <v/>
      </c>
      <c r="N235" s="157" t="str">
        <f t="array" ref="N235">IFERROR(INDEX(Справочники!D:D,SMALL(IF(ISNUMBER(MATCH(Справочники!$C$2:$C$500,IF(INDEX(+Справочники!$J:$O,MATCH($C$1,Справочники!$I:$I,),)="Да",СПР_Перевахтовка[[#Headers],[В1]:[М/В2]]),)),ROW($2:$500)),ROW(R232)))&amp;"","")</f>
        <v/>
      </c>
      <c r="O235" s="157"/>
    </row>
    <row r="236" spans="11:15" x14ac:dyDescent="0.25">
      <c r="K236" s="156" t="str">
        <f>IF(ФОРМА_ОтъездIПриезд[[#This Row],[Не заполнили форму]]="","",ROW()-ROW(ФОРМА_ОтъездIПриезд[[#Headers],[Не заполнили форму]]))</f>
        <v/>
      </c>
      <c r="L236" s="153" t="str">
        <f t="array" ref="L236">IFERROR(INDEX(Справочники!B:B,SMALL(IF(ISNUMBER(MATCH(Справочники!$C$2:$C$500,IF(INDEX(+Справочники!$J:$O,MATCH($C$1,Справочники!$I:$I,),)="Да",СПР_Перевахтовка[[#Headers],[В1]:[М/В2]]),)),ROW($2:$500)),ROW(P233)))&amp;"","")</f>
        <v/>
      </c>
      <c r="M236" s="157" t="str">
        <f t="array" ref="M236">IFERROR(INDEX(Справочники!C:C,SMALL(IF(ISNUMBER(MATCH(Справочники!$C$2:$C$500,IF(INDEX(+Справочники!$J:$O,MATCH($C$1,Справочники!$I:$I,),)="Да",СПР_Перевахтовка[[#Headers],[В1]:[М/В2]]),)),ROW($2:$500)),ROW(Q233)))&amp;"","")</f>
        <v/>
      </c>
      <c r="N236" s="157" t="str">
        <f t="array" ref="N236">IFERROR(INDEX(Справочники!D:D,SMALL(IF(ISNUMBER(MATCH(Справочники!$C$2:$C$500,IF(INDEX(+Справочники!$J:$O,MATCH($C$1,Справочники!$I:$I,),)="Да",СПР_Перевахтовка[[#Headers],[В1]:[М/В2]]),)),ROW($2:$500)),ROW(R233)))&amp;"","")</f>
        <v/>
      </c>
      <c r="O236" s="157"/>
    </row>
    <row r="237" spans="11:15" x14ac:dyDescent="0.25">
      <c r="K237" s="156" t="str">
        <f>IF(ФОРМА_ОтъездIПриезд[[#This Row],[Не заполнили форму]]="","",ROW()-ROW(ФОРМА_ОтъездIПриезд[[#Headers],[Не заполнили форму]]))</f>
        <v/>
      </c>
      <c r="L237" s="153" t="str">
        <f t="array" ref="L237">IFERROR(INDEX(Справочники!B:B,SMALL(IF(ISNUMBER(MATCH(Справочники!$C$2:$C$500,IF(INDEX(+Справочники!$J:$O,MATCH($C$1,Справочники!$I:$I,),)="Да",СПР_Перевахтовка[[#Headers],[В1]:[М/В2]]),)),ROW($2:$500)),ROW(P234)))&amp;"","")</f>
        <v/>
      </c>
      <c r="M237" s="157" t="str">
        <f t="array" ref="M237">IFERROR(INDEX(Справочники!C:C,SMALL(IF(ISNUMBER(MATCH(Справочники!$C$2:$C$500,IF(INDEX(+Справочники!$J:$O,MATCH($C$1,Справочники!$I:$I,),)="Да",СПР_Перевахтовка[[#Headers],[В1]:[М/В2]]),)),ROW($2:$500)),ROW(Q234)))&amp;"","")</f>
        <v/>
      </c>
      <c r="N237" s="157" t="str">
        <f t="array" ref="N237">IFERROR(INDEX(Справочники!D:D,SMALL(IF(ISNUMBER(MATCH(Справочники!$C$2:$C$500,IF(INDEX(+Справочники!$J:$O,MATCH($C$1,Справочники!$I:$I,),)="Да",СПР_Перевахтовка[[#Headers],[В1]:[М/В2]]),)),ROW($2:$500)),ROW(R234)))&amp;"","")</f>
        <v/>
      </c>
      <c r="O237" s="157"/>
    </row>
    <row r="238" spans="11:15" x14ac:dyDescent="0.25">
      <c r="K238" s="156" t="str">
        <f>IF(ФОРМА_ОтъездIПриезд[[#This Row],[Не заполнили форму]]="","",ROW()-ROW(ФОРМА_ОтъездIПриезд[[#Headers],[Не заполнили форму]]))</f>
        <v/>
      </c>
      <c r="L238" s="153" t="str">
        <f t="array" ref="L238">IFERROR(INDEX(Справочники!B:B,SMALL(IF(ISNUMBER(MATCH(Справочники!$C$2:$C$500,IF(INDEX(+Справочники!$J:$O,MATCH($C$1,Справочники!$I:$I,),)="Да",СПР_Перевахтовка[[#Headers],[В1]:[М/В2]]),)),ROW($2:$500)),ROW(P235)))&amp;"","")</f>
        <v/>
      </c>
      <c r="M238" s="157" t="str">
        <f t="array" ref="M238">IFERROR(INDEX(Справочники!C:C,SMALL(IF(ISNUMBER(MATCH(Справочники!$C$2:$C$500,IF(INDEX(+Справочники!$J:$O,MATCH($C$1,Справочники!$I:$I,),)="Да",СПР_Перевахтовка[[#Headers],[В1]:[М/В2]]),)),ROW($2:$500)),ROW(Q235)))&amp;"","")</f>
        <v/>
      </c>
      <c r="N238" s="157" t="str">
        <f t="array" ref="N238">IFERROR(INDEX(Справочники!D:D,SMALL(IF(ISNUMBER(MATCH(Справочники!$C$2:$C$500,IF(INDEX(+Справочники!$J:$O,MATCH($C$1,Справочники!$I:$I,),)="Да",СПР_Перевахтовка[[#Headers],[В1]:[М/В2]]),)),ROW($2:$500)),ROW(R235)))&amp;"","")</f>
        <v/>
      </c>
      <c r="O238" s="157"/>
    </row>
    <row r="239" spans="11:15" x14ac:dyDescent="0.25">
      <c r="K239" s="156" t="str">
        <f>IF(ФОРМА_ОтъездIПриезд[[#This Row],[Не заполнили форму]]="","",ROW()-ROW(ФОРМА_ОтъездIПриезд[[#Headers],[Не заполнили форму]]))</f>
        <v/>
      </c>
      <c r="L239" s="153" t="str">
        <f t="array" ref="L239">IFERROR(INDEX(Справочники!B:B,SMALL(IF(ISNUMBER(MATCH(Справочники!$C$2:$C$500,IF(INDEX(+Справочники!$J:$O,MATCH($C$1,Справочники!$I:$I,),)="Да",СПР_Перевахтовка[[#Headers],[В1]:[М/В2]]),)),ROW($2:$500)),ROW(P236)))&amp;"","")</f>
        <v/>
      </c>
      <c r="M239" s="157" t="str">
        <f t="array" ref="M239">IFERROR(INDEX(Справочники!C:C,SMALL(IF(ISNUMBER(MATCH(Справочники!$C$2:$C$500,IF(INDEX(+Справочники!$J:$O,MATCH($C$1,Справочники!$I:$I,),)="Да",СПР_Перевахтовка[[#Headers],[В1]:[М/В2]]),)),ROW($2:$500)),ROW(Q236)))&amp;"","")</f>
        <v/>
      </c>
      <c r="N239" s="157" t="str">
        <f t="array" ref="N239">IFERROR(INDEX(Справочники!D:D,SMALL(IF(ISNUMBER(MATCH(Справочники!$C$2:$C$500,IF(INDEX(+Справочники!$J:$O,MATCH($C$1,Справочники!$I:$I,),)="Да",СПР_Перевахтовка[[#Headers],[В1]:[М/В2]]),)),ROW($2:$500)),ROW(R236)))&amp;"","")</f>
        <v/>
      </c>
      <c r="O239" s="157"/>
    </row>
    <row r="240" spans="11:15" x14ac:dyDescent="0.25">
      <c r="K240" s="156" t="str">
        <f>IF(ФОРМА_ОтъездIПриезд[[#This Row],[Не заполнили форму]]="","",ROW()-ROW(ФОРМА_ОтъездIПриезд[[#Headers],[Не заполнили форму]]))</f>
        <v/>
      </c>
      <c r="L240" s="153" t="str">
        <f t="array" ref="L240">IFERROR(INDEX(Справочники!B:B,SMALL(IF(ISNUMBER(MATCH(Справочники!$C$2:$C$500,IF(INDEX(+Справочники!$J:$O,MATCH($C$1,Справочники!$I:$I,),)="Да",СПР_Перевахтовка[[#Headers],[В1]:[М/В2]]),)),ROW($2:$500)),ROW(P237)))&amp;"","")</f>
        <v/>
      </c>
      <c r="M240" s="157" t="str">
        <f t="array" ref="M240">IFERROR(INDEX(Справочники!C:C,SMALL(IF(ISNUMBER(MATCH(Справочники!$C$2:$C$500,IF(INDEX(+Справочники!$J:$O,MATCH($C$1,Справочники!$I:$I,),)="Да",СПР_Перевахтовка[[#Headers],[В1]:[М/В2]]),)),ROW($2:$500)),ROW(Q237)))&amp;"","")</f>
        <v/>
      </c>
      <c r="N240" s="157" t="str">
        <f t="array" ref="N240">IFERROR(INDEX(Справочники!D:D,SMALL(IF(ISNUMBER(MATCH(Справочники!$C$2:$C$500,IF(INDEX(+Справочники!$J:$O,MATCH($C$1,Справочники!$I:$I,),)="Да",СПР_Перевахтовка[[#Headers],[В1]:[М/В2]]),)),ROW($2:$500)),ROW(R237)))&amp;"","")</f>
        <v/>
      </c>
      <c r="O240" s="157"/>
    </row>
    <row r="241" spans="11:15" x14ac:dyDescent="0.25">
      <c r="K241" s="156" t="str">
        <f>IF(ФОРМА_ОтъездIПриезд[[#This Row],[Не заполнили форму]]="","",ROW()-ROW(ФОРМА_ОтъездIПриезд[[#Headers],[Не заполнили форму]]))</f>
        <v/>
      </c>
      <c r="L241" s="153" t="str">
        <f t="array" ref="L241">IFERROR(INDEX(Справочники!B:B,SMALL(IF(ISNUMBER(MATCH(Справочники!$C$2:$C$500,IF(INDEX(+Справочники!$J:$O,MATCH($C$1,Справочники!$I:$I,),)="Да",СПР_Перевахтовка[[#Headers],[В1]:[М/В2]]),)),ROW($2:$500)),ROW(P238)))&amp;"","")</f>
        <v/>
      </c>
      <c r="M241" s="157" t="str">
        <f t="array" ref="M241">IFERROR(INDEX(Справочники!C:C,SMALL(IF(ISNUMBER(MATCH(Справочники!$C$2:$C$500,IF(INDEX(+Справочники!$J:$O,MATCH($C$1,Справочники!$I:$I,),)="Да",СПР_Перевахтовка[[#Headers],[В1]:[М/В2]]),)),ROW($2:$500)),ROW(Q238)))&amp;"","")</f>
        <v/>
      </c>
      <c r="N241" s="157" t="str">
        <f t="array" ref="N241">IFERROR(INDEX(Справочники!D:D,SMALL(IF(ISNUMBER(MATCH(Справочники!$C$2:$C$500,IF(INDEX(+Справочники!$J:$O,MATCH($C$1,Справочники!$I:$I,),)="Да",СПР_Перевахтовка[[#Headers],[В1]:[М/В2]]),)),ROW($2:$500)),ROW(R238)))&amp;"","")</f>
        <v/>
      </c>
      <c r="O241" s="157"/>
    </row>
    <row r="242" spans="11:15" x14ac:dyDescent="0.25">
      <c r="K242" s="156" t="str">
        <f>IF(ФОРМА_ОтъездIПриезд[[#This Row],[Не заполнили форму]]="","",ROW()-ROW(ФОРМА_ОтъездIПриезд[[#Headers],[Не заполнили форму]]))</f>
        <v/>
      </c>
      <c r="L242" s="153" t="str">
        <f t="array" ref="L242">IFERROR(INDEX(Справочники!B:B,SMALL(IF(ISNUMBER(MATCH(Справочники!$C$2:$C$500,IF(INDEX(+Справочники!$J:$O,MATCH($C$1,Справочники!$I:$I,),)="Да",СПР_Перевахтовка[[#Headers],[В1]:[М/В2]]),)),ROW($2:$500)),ROW(P239)))&amp;"","")</f>
        <v/>
      </c>
      <c r="M242" s="157" t="str">
        <f t="array" ref="M242">IFERROR(INDEX(Справочники!C:C,SMALL(IF(ISNUMBER(MATCH(Справочники!$C$2:$C$500,IF(INDEX(+Справочники!$J:$O,MATCH($C$1,Справочники!$I:$I,),)="Да",СПР_Перевахтовка[[#Headers],[В1]:[М/В2]]),)),ROW($2:$500)),ROW(Q239)))&amp;"","")</f>
        <v/>
      </c>
      <c r="N242" s="157" t="str">
        <f t="array" ref="N242">IFERROR(INDEX(Справочники!D:D,SMALL(IF(ISNUMBER(MATCH(Справочники!$C$2:$C$500,IF(INDEX(+Справочники!$J:$O,MATCH($C$1,Справочники!$I:$I,),)="Да",СПР_Перевахтовка[[#Headers],[В1]:[М/В2]]),)),ROW($2:$500)),ROW(R239)))&amp;"","")</f>
        <v/>
      </c>
      <c r="O242" s="157"/>
    </row>
    <row r="243" spans="11:15" x14ac:dyDescent="0.25">
      <c r="K243" s="156" t="str">
        <f>IF(ФОРМА_ОтъездIПриезд[[#This Row],[Не заполнили форму]]="","",ROW()-ROW(ФОРМА_ОтъездIПриезд[[#Headers],[Не заполнили форму]]))</f>
        <v/>
      </c>
      <c r="L243" s="153" t="str">
        <f t="array" ref="L243">IFERROR(INDEX(Справочники!B:B,SMALL(IF(ISNUMBER(MATCH(Справочники!$C$2:$C$500,IF(INDEX(+Справочники!$J:$O,MATCH($C$1,Справочники!$I:$I,),)="Да",СПР_Перевахтовка[[#Headers],[В1]:[М/В2]]),)),ROW($2:$500)),ROW(P240)))&amp;"","")</f>
        <v/>
      </c>
      <c r="M243" s="157" t="str">
        <f t="array" ref="M243">IFERROR(INDEX(Справочники!C:C,SMALL(IF(ISNUMBER(MATCH(Справочники!$C$2:$C$500,IF(INDEX(+Справочники!$J:$O,MATCH($C$1,Справочники!$I:$I,),)="Да",СПР_Перевахтовка[[#Headers],[В1]:[М/В2]]),)),ROW($2:$500)),ROW(Q240)))&amp;"","")</f>
        <v/>
      </c>
      <c r="N243" s="157" t="str">
        <f t="array" ref="N243">IFERROR(INDEX(Справочники!D:D,SMALL(IF(ISNUMBER(MATCH(Справочники!$C$2:$C$500,IF(INDEX(+Справочники!$J:$O,MATCH($C$1,Справочники!$I:$I,),)="Да",СПР_Перевахтовка[[#Headers],[В1]:[М/В2]]),)),ROW($2:$500)),ROW(R240)))&amp;"","")</f>
        <v/>
      </c>
      <c r="O243" s="157"/>
    </row>
    <row r="244" spans="11:15" x14ac:dyDescent="0.25">
      <c r="K244" s="156" t="str">
        <f>IF(ФОРМА_ОтъездIПриезд[[#This Row],[Не заполнили форму]]="","",ROW()-ROW(ФОРМА_ОтъездIПриезд[[#Headers],[Не заполнили форму]]))</f>
        <v/>
      </c>
      <c r="L244" s="153" t="str">
        <f t="array" ref="L244">IFERROR(INDEX(Справочники!B:B,SMALL(IF(ISNUMBER(MATCH(Справочники!$C$2:$C$500,IF(INDEX(+Справочники!$J:$O,MATCH($C$1,Справочники!$I:$I,),)="Да",СПР_Перевахтовка[[#Headers],[В1]:[М/В2]]),)),ROW($2:$500)),ROW(P241)))&amp;"","")</f>
        <v/>
      </c>
      <c r="M244" s="157" t="str">
        <f t="array" ref="M244">IFERROR(INDEX(Справочники!C:C,SMALL(IF(ISNUMBER(MATCH(Справочники!$C$2:$C$500,IF(INDEX(+Справочники!$J:$O,MATCH($C$1,Справочники!$I:$I,),)="Да",СПР_Перевахтовка[[#Headers],[В1]:[М/В2]]),)),ROW($2:$500)),ROW(Q241)))&amp;"","")</f>
        <v/>
      </c>
      <c r="N244" s="157" t="str">
        <f t="array" ref="N244">IFERROR(INDEX(Справочники!D:D,SMALL(IF(ISNUMBER(MATCH(Справочники!$C$2:$C$500,IF(INDEX(+Справочники!$J:$O,MATCH($C$1,Справочники!$I:$I,),)="Да",СПР_Перевахтовка[[#Headers],[В1]:[М/В2]]),)),ROW($2:$500)),ROW(R241)))&amp;"","")</f>
        <v/>
      </c>
      <c r="O244" s="157"/>
    </row>
    <row r="245" spans="11:15" x14ac:dyDescent="0.25">
      <c r="K245" s="156" t="str">
        <f>IF(ФОРМА_ОтъездIПриезд[[#This Row],[Не заполнили форму]]="","",ROW()-ROW(ФОРМА_ОтъездIПриезд[[#Headers],[Не заполнили форму]]))</f>
        <v/>
      </c>
      <c r="L245" s="153" t="str">
        <f t="array" ref="L245">IFERROR(INDEX(Справочники!B:B,SMALL(IF(ISNUMBER(MATCH(Справочники!$C$2:$C$500,IF(INDEX(+Справочники!$J:$O,MATCH($C$1,Справочники!$I:$I,),)="Да",СПР_Перевахтовка[[#Headers],[В1]:[М/В2]]),)),ROW($2:$500)),ROW(P242)))&amp;"","")</f>
        <v/>
      </c>
      <c r="M245" s="157" t="str">
        <f t="array" ref="M245">IFERROR(INDEX(Справочники!C:C,SMALL(IF(ISNUMBER(MATCH(Справочники!$C$2:$C$500,IF(INDEX(+Справочники!$J:$O,MATCH($C$1,Справочники!$I:$I,),)="Да",СПР_Перевахтовка[[#Headers],[В1]:[М/В2]]),)),ROW($2:$500)),ROW(Q242)))&amp;"","")</f>
        <v/>
      </c>
      <c r="N245" s="157" t="str">
        <f t="array" ref="N245">IFERROR(INDEX(Справочники!D:D,SMALL(IF(ISNUMBER(MATCH(Справочники!$C$2:$C$500,IF(INDEX(+Справочники!$J:$O,MATCH($C$1,Справочники!$I:$I,),)="Да",СПР_Перевахтовка[[#Headers],[В1]:[М/В2]]),)),ROW($2:$500)),ROW(R242)))&amp;"","")</f>
        <v/>
      </c>
      <c r="O245" s="157"/>
    </row>
    <row r="246" spans="11:15" x14ac:dyDescent="0.25">
      <c r="K246" s="156" t="str">
        <f>IF(ФОРМА_ОтъездIПриезд[[#This Row],[Не заполнили форму]]="","",ROW()-ROW(ФОРМА_ОтъездIПриезд[[#Headers],[Не заполнили форму]]))</f>
        <v/>
      </c>
      <c r="L246" s="153" t="str">
        <f t="array" ref="L246">IFERROR(INDEX(Справочники!B:B,SMALL(IF(ISNUMBER(MATCH(Справочники!$C$2:$C$500,IF(INDEX(+Справочники!$J:$O,MATCH($C$1,Справочники!$I:$I,),)="Да",СПР_Перевахтовка[[#Headers],[В1]:[М/В2]]),)),ROW($2:$500)),ROW(P243)))&amp;"","")</f>
        <v/>
      </c>
      <c r="M246" s="157" t="str">
        <f t="array" ref="M246">IFERROR(INDEX(Справочники!C:C,SMALL(IF(ISNUMBER(MATCH(Справочники!$C$2:$C$500,IF(INDEX(+Справочники!$J:$O,MATCH($C$1,Справочники!$I:$I,),)="Да",СПР_Перевахтовка[[#Headers],[В1]:[М/В2]]),)),ROW($2:$500)),ROW(Q243)))&amp;"","")</f>
        <v/>
      </c>
      <c r="N246" s="157" t="str">
        <f t="array" ref="N246">IFERROR(INDEX(Справочники!D:D,SMALL(IF(ISNUMBER(MATCH(Справочники!$C$2:$C$500,IF(INDEX(+Справочники!$J:$O,MATCH($C$1,Справочники!$I:$I,),)="Да",СПР_Перевахтовка[[#Headers],[В1]:[М/В2]]),)),ROW($2:$500)),ROW(R243)))&amp;"","")</f>
        <v/>
      </c>
      <c r="O246" s="157"/>
    </row>
    <row r="247" spans="11:15" x14ac:dyDescent="0.25">
      <c r="K247" s="156" t="str">
        <f>IF(ФОРМА_ОтъездIПриезд[[#This Row],[Не заполнили форму]]="","",ROW()-ROW(ФОРМА_ОтъездIПриезд[[#Headers],[Не заполнили форму]]))</f>
        <v/>
      </c>
      <c r="L247" s="153" t="str">
        <f t="array" ref="L247">IFERROR(INDEX(Справочники!B:B,SMALL(IF(ISNUMBER(MATCH(Справочники!$C$2:$C$500,IF(INDEX(+Справочники!$J:$O,MATCH($C$1,Справочники!$I:$I,),)="Да",СПР_Перевахтовка[[#Headers],[В1]:[М/В2]]),)),ROW($2:$500)),ROW(P244)))&amp;"","")</f>
        <v/>
      </c>
      <c r="M247" s="157" t="str">
        <f t="array" ref="M247">IFERROR(INDEX(Справочники!C:C,SMALL(IF(ISNUMBER(MATCH(Справочники!$C$2:$C$500,IF(INDEX(+Справочники!$J:$O,MATCH($C$1,Справочники!$I:$I,),)="Да",СПР_Перевахтовка[[#Headers],[В1]:[М/В2]]),)),ROW($2:$500)),ROW(Q244)))&amp;"","")</f>
        <v/>
      </c>
      <c r="N247" s="157" t="str">
        <f t="array" ref="N247">IFERROR(INDEX(Справочники!D:D,SMALL(IF(ISNUMBER(MATCH(Справочники!$C$2:$C$500,IF(INDEX(+Справочники!$J:$O,MATCH($C$1,Справочники!$I:$I,),)="Да",СПР_Перевахтовка[[#Headers],[В1]:[М/В2]]),)),ROW($2:$500)),ROW(R244)))&amp;"","")</f>
        <v/>
      </c>
      <c r="O247" s="157"/>
    </row>
    <row r="248" spans="11:15" x14ac:dyDescent="0.25">
      <c r="K248" s="156" t="str">
        <f>IF(ФОРМА_ОтъездIПриезд[[#This Row],[Не заполнили форму]]="","",ROW()-ROW(ФОРМА_ОтъездIПриезд[[#Headers],[Не заполнили форму]]))</f>
        <v/>
      </c>
      <c r="L248" s="153" t="str">
        <f t="array" ref="L248">IFERROR(INDEX(Справочники!B:B,SMALL(IF(ISNUMBER(MATCH(Справочники!$C$2:$C$500,IF(INDEX(+Справочники!$J:$O,MATCH($C$1,Справочники!$I:$I,),)="Да",СПР_Перевахтовка[[#Headers],[В1]:[М/В2]]),)),ROW($2:$500)),ROW(P245)))&amp;"","")</f>
        <v/>
      </c>
      <c r="M248" s="157" t="str">
        <f t="array" ref="M248">IFERROR(INDEX(Справочники!C:C,SMALL(IF(ISNUMBER(MATCH(Справочники!$C$2:$C$500,IF(INDEX(+Справочники!$J:$O,MATCH($C$1,Справочники!$I:$I,),)="Да",СПР_Перевахтовка[[#Headers],[В1]:[М/В2]]),)),ROW($2:$500)),ROW(Q245)))&amp;"","")</f>
        <v/>
      </c>
      <c r="N248" s="157" t="str">
        <f t="array" ref="N248">IFERROR(INDEX(Справочники!D:D,SMALL(IF(ISNUMBER(MATCH(Справочники!$C$2:$C$500,IF(INDEX(+Справочники!$J:$O,MATCH($C$1,Справочники!$I:$I,),)="Да",СПР_Перевахтовка[[#Headers],[В1]:[М/В2]]),)),ROW($2:$500)),ROW(R245)))&amp;"","")</f>
        <v/>
      </c>
      <c r="O248" s="157"/>
    </row>
    <row r="249" spans="11:15" x14ac:dyDescent="0.25">
      <c r="K249" s="156" t="str">
        <f>IF(ФОРМА_ОтъездIПриезд[[#This Row],[Не заполнили форму]]="","",ROW()-ROW(ФОРМА_ОтъездIПриезд[[#Headers],[Не заполнили форму]]))</f>
        <v/>
      </c>
      <c r="L249" s="153" t="str">
        <f t="array" ref="L249">IFERROR(INDEX(Справочники!B:B,SMALL(IF(ISNUMBER(MATCH(Справочники!$C$2:$C$500,IF(INDEX(+Справочники!$J:$O,MATCH($C$1,Справочники!$I:$I,),)="Да",СПР_Перевахтовка[[#Headers],[В1]:[М/В2]]),)),ROW($2:$500)),ROW(P246)))&amp;"","")</f>
        <v/>
      </c>
      <c r="M249" s="157" t="str">
        <f t="array" ref="M249">IFERROR(INDEX(Справочники!C:C,SMALL(IF(ISNUMBER(MATCH(Справочники!$C$2:$C$500,IF(INDEX(+Справочники!$J:$O,MATCH($C$1,Справочники!$I:$I,),)="Да",СПР_Перевахтовка[[#Headers],[В1]:[М/В2]]),)),ROW($2:$500)),ROW(Q246)))&amp;"","")</f>
        <v/>
      </c>
      <c r="N249" s="157" t="str">
        <f t="array" ref="N249">IFERROR(INDEX(Справочники!D:D,SMALL(IF(ISNUMBER(MATCH(Справочники!$C$2:$C$500,IF(INDEX(+Справочники!$J:$O,MATCH($C$1,Справочники!$I:$I,),)="Да",СПР_Перевахтовка[[#Headers],[В1]:[М/В2]]),)),ROW($2:$500)),ROW(R246)))&amp;"","")</f>
        <v/>
      </c>
      <c r="O249" s="157"/>
    </row>
    <row r="250" spans="11:15" x14ac:dyDescent="0.25">
      <c r="K250" s="156" t="str">
        <f>IF(ФОРМА_ОтъездIПриезд[[#This Row],[Не заполнили форму]]="","",ROW()-ROW(ФОРМА_ОтъездIПриезд[[#Headers],[Не заполнили форму]]))</f>
        <v/>
      </c>
      <c r="L250" s="153" t="str">
        <f t="array" ref="L250">IFERROR(INDEX(Справочники!B:B,SMALL(IF(ISNUMBER(MATCH(Справочники!$C$2:$C$500,IF(INDEX(+Справочники!$J:$O,MATCH($C$1,Справочники!$I:$I,),)="Да",СПР_Перевахтовка[[#Headers],[В1]:[М/В2]]),)),ROW($2:$500)),ROW(P247)))&amp;"","")</f>
        <v/>
      </c>
      <c r="M250" s="157" t="str">
        <f t="array" ref="M250">IFERROR(INDEX(Справочники!C:C,SMALL(IF(ISNUMBER(MATCH(Справочники!$C$2:$C$500,IF(INDEX(+Справочники!$J:$O,MATCH($C$1,Справочники!$I:$I,),)="Да",СПР_Перевахтовка[[#Headers],[В1]:[М/В2]]),)),ROW($2:$500)),ROW(Q247)))&amp;"","")</f>
        <v/>
      </c>
      <c r="N250" s="157" t="str">
        <f t="array" ref="N250">IFERROR(INDEX(Справочники!D:D,SMALL(IF(ISNUMBER(MATCH(Справочники!$C$2:$C$500,IF(INDEX(+Справочники!$J:$O,MATCH($C$1,Справочники!$I:$I,),)="Да",СПР_Перевахтовка[[#Headers],[В1]:[М/В2]]),)),ROW($2:$500)),ROW(R247)))&amp;"","")</f>
        <v/>
      </c>
      <c r="O250" s="157"/>
    </row>
    <row r="251" spans="11:15" x14ac:dyDescent="0.25">
      <c r="K251" s="156" t="str">
        <f>IF(ФОРМА_ОтъездIПриезд[[#This Row],[Не заполнили форму]]="","",ROW()-ROW(ФОРМА_ОтъездIПриезд[[#Headers],[Не заполнили форму]]))</f>
        <v/>
      </c>
      <c r="L251" s="153" t="str">
        <f t="array" ref="L251">IFERROR(INDEX(Справочники!B:B,SMALL(IF(ISNUMBER(MATCH(Справочники!$C$2:$C$500,IF(INDEX(+Справочники!$J:$O,MATCH($C$1,Справочники!$I:$I,),)="Да",СПР_Перевахтовка[[#Headers],[В1]:[М/В2]]),)),ROW($2:$500)),ROW(P248)))&amp;"","")</f>
        <v/>
      </c>
      <c r="M251" s="157" t="str">
        <f t="array" ref="M251">IFERROR(INDEX(Справочники!C:C,SMALL(IF(ISNUMBER(MATCH(Справочники!$C$2:$C$500,IF(INDEX(+Справочники!$J:$O,MATCH($C$1,Справочники!$I:$I,),)="Да",СПР_Перевахтовка[[#Headers],[В1]:[М/В2]]),)),ROW($2:$500)),ROW(Q248)))&amp;"","")</f>
        <v/>
      </c>
      <c r="N251" s="157" t="str">
        <f t="array" ref="N251">IFERROR(INDEX(Справочники!D:D,SMALL(IF(ISNUMBER(MATCH(Справочники!$C$2:$C$500,IF(INDEX(+Справочники!$J:$O,MATCH($C$1,Справочники!$I:$I,),)="Да",СПР_Перевахтовка[[#Headers],[В1]:[М/В2]]),)),ROW($2:$500)),ROW(R248)))&amp;"","")</f>
        <v/>
      </c>
      <c r="O251" s="157"/>
    </row>
    <row r="252" spans="11:15" x14ac:dyDescent="0.25">
      <c r="K252" s="156" t="str">
        <f>IF(ФОРМА_ОтъездIПриезд[[#This Row],[Не заполнили форму]]="","",ROW()-ROW(ФОРМА_ОтъездIПриезд[[#Headers],[Не заполнили форму]]))</f>
        <v/>
      </c>
      <c r="L252" s="153" t="str">
        <f t="array" ref="L252">IFERROR(INDEX(Справочники!B:B,SMALL(IF(ISNUMBER(MATCH(Справочники!$C$2:$C$500,IF(INDEX(+Справочники!$J:$O,MATCH($C$1,Справочники!$I:$I,),)="Да",СПР_Перевахтовка[[#Headers],[В1]:[М/В2]]),)),ROW($2:$500)),ROW(P249)))&amp;"","")</f>
        <v/>
      </c>
      <c r="M252" s="157" t="str">
        <f t="array" ref="M252">IFERROR(INDEX(Справочники!C:C,SMALL(IF(ISNUMBER(MATCH(Справочники!$C$2:$C$500,IF(INDEX(+Справочники!$J:$O,MATCH($C$1,Справочники!$I:$I,),)="Да",СПР_Перевахтовка[[#Headers],[В1]:[М/В2]]),)),ROW($2:$500)),ROW(Q249)))&amp;"","")</f>
        <v/>
      </c>
      <c r="N252" s="157" t="str">
        <f t="array" ref="N252">IFERROR(INDEX(Справочники!D:D,SMALL(IF(ISNUMBER(MATCH(Справочники!$C$2:$C$500,IF(INDEX(+Справочники!$J:$O,MATCH($C$1,Справочники!$I:$I,),)="Да",СПР_Перевахтовка[[#Headers],[В1]:[М/В2]]),)),ROW($2:$500)),ROW(R249)))&amp;"","")</f>
        <v/>
      </c>
      <c r="O252" s="157"/>
    </row>
    <row r="253" spans="11:15" x14ac:dyDescent="0.25">
      <c r="K253" s="156" t="str">
        <f>IF(ФОРМА_ОтъездIПриезд[[#This Row],[Не заполнили форму]]="","",ROW()-ROW(ФОРМА_ОтъездIПриезд[[#Headers],[Не заполнили форму]]))</f>
        <v/>
      </c>
      <c r="L253" s="153" t="str">
        <f t="array" ref="L253">IFERROR(INDEX(Справочники!B:B,SMALL(IF(ISNUMBER(MATCH(Справочники!$C$2:$C$500,IF(INDEX(+Справочники!$J:$O,MATCH($C$1,Справочники!$I:$I,),)="Да",СПР_Перевахтовка[[#Headers],[В1]:[М/В2]]),)),ROW($2:$500)),ROW(P250)))&amp;"","")</f>
        <v/>
      </c>
      <c r="M253" s="157" t="str">
        <f t="array" ref="M253">IFERROR(INDEX(Справочники!C:C,SMALL(IF(ISNUMBER(MATCH(Справочники!$C$2:$C$500,IF(INDEX(+Справочники!$J:$O,MATCH($C$1,Справочники!$I:$I,),)="Да",СПР_Перевахтовка[[#Headers],[В1]:[М/В2]]),)),ROW($2:$500)),ROW(Q250)))&amp;"","")</f>
        <v/>
      </c>
      <c r="N253" s="157" t="str">
        <f t="array" ref="N253">IFERROR(INDEX(Справочники!D:D,SMALL(IF(ISNUMBER(MATCH(Справочники!$C$2:$C$500,IF(INDEX(+Справочники!$J:$O,MATCH($C$1,Справочники!$I:$I,),)="Да",СПР_Перевахтовка[[#Headers],[В1]:[М/В2]]),)),ROW($2:$500)),ROW(R250)))&amp;"","")</f>
        <v/>
      </c>
      <c r="O253" s="157"/>
    </row>
    <row r="254" spans="11:15" x14ac:dyDescent="0.25">
      <c r="K254" s="156" t="str">
        <f>IF(ФОРМА_ОтъездIПриезд[[#This Row],[Не заполнили форму]]="","",ROW()-ROW(ФОРМА_ОтъездIПриезд[[#Headers],[Не заполнили форму]]))</f>
        <v/>
      </c>
      <c r="L254" s="153" t="str">
        <f t="array" ref="L254">IFERROR(INDEX(Справочники!B:B,SMALL(IF(ISNUMBER(MATCH(Справочники!$C$2:$C$500,IF(INDEX(+Справочники!$J:$O,MATCH($C$1,Справочники!$I:$I,),)="Да",СПР_Перевахтовка[[#Headers],[В1]:[М/В2]]),)),ROW($2:$500)),ROW(P251)))&amp;"","")</f>
        <v/>
      </c>
      <c r="M254" s="157" t="str">
        <f t="array" ref="M254">IFERROR(INDEX(Справочники!C:C,SMALL(IF(ISNUMBER(MATCH(Справочники!$C$2:$C$500,IF(INDEX(+Справочники!$J:$O,MATCH($C$1,Справочники!$I:$I,),)="Да",СПР_Перевахтовка[[#Headers],[В1]:[М/В2]]),)),ROW($2:$500)),ROW(Q251)))&amp;"","")</f>
        <v/>
      </c>
      <c r="N254" s="157" t="str">
        <f t="array" ref="N254">IFERROR(INDEX(Справочники!D:D,SMALL(IF(ISNUMBER(MATCH(Справочники!$C$2:$C$500,IF(INDEX(+Справочники!$J:$O,MATCH($C$1,Справочники!$I:$I,),)="Да",СПР_Перевахтовка[[#Headers],[В1]:[М/В2]]),)),ROW($2:$500)),ROW(R251)))&amp;"","")</f>
        <v/>
      </c>
      <c r="O254" s="157"/>
    </row>
    <row r="255" spans="11:15" x14ac:dyDescent="0.25">
      <c r="K255" s="156" t="str">
        <f>IF(ФОРМА_ОтъездIПриезд[[#This Row],[Не заполнили форму]]="","",ROW()-ROW(ФОРМА_ОтъездIПриезд[[#Headers],[Не заполнили форму]]))</f>
        <v/>
      </c>
      <c r="L255" s="153" t="str">
        <f t="array" ref="L255">IFERROR(INDEX(Справочники!B:B,SMALL(IF(ISNUMBER(MATCH(Справочники!$C$2:$C$500,IF(INDEX(+Справочники!$J:$O,MATCH($C$1,Справочники!$I:$I,),)="Да",СПР_Перевахтовка[[#Headers],[В1]:[М/В2]]),)),ROW($2:$500)),ROW(P252)))&amp;"","")</f>
        <v/>
      </c>
      <c r="M255" s="157" t="str">
        <f t="array" ref="M255">IFERROR(INDEX(Справочники!C:C,SMALL(IF(ISNUMBER(MATCH(Справочники!$C$2:$C$500,IF(INDEX(+Справочники!$J:$O,MATCH($C$1,Справочники!$I:$I,),)="Да",СПР_Перевахтовка[[#Headers],[В1]:[М/В2]]),)),ROW($2:$500)),ROW(Q252)))&amp;"","")</f>
        <v/>
      </c>
      <c r="N255" s="157" t="str">
        <f t="array" ref="N255">IFERROR(INDEX(Справочники!D:D,SMALL(IF(ISNUMBER(MATCH(Справочники!$C$2:$C$500,IF(INDEX(+Справочники!$J:$O,MATCH($C$1,Справочники!$I:$I,),)="Да",СПР_Перевахтовка[[#Headers],[В1]:[М/В2]]),)),ROW($2:$500)),ROW(R252)))&amp;"","")</f>
        <v/>
      </c>
      <c r="O255" s="157"/>
    </row>
    <row r="256" spans="11:15" x14ac:dyDescent="0.25">
      <c r="K256" s="156" t="str">
        <f>IF(ФОРМА_ОтъездIПриезд[[#This Row],[Не заполнили форму]]="","",ROW()-ROW(ФОРМА_ОтъездIПриезд[[#Headers],[Не заполнили форму]]))</f>
        <v/>
      </c>
      <c r="L256" s="153" t="str">
        <f t="array" ref="L256">IFERROR(INDEX(Справочники!B:B,SMALL(IF(ISNUMBER(MATCH(Справочники!$C$2:$C$500,IF(INDEX(+Справочники!$J:$O,MATCH($C$1,Справочники!$I:$I,),)="Да",СПР_Перевахтовка[[#Headers],[В1]:[М/В2]]),)),ROW($2:$500)),ROW(P253)))&amp;"","")</f>
        <v/>
      </c>
      <c r="M256" s="157" t="str">
        <f t="array" ref="M256">IFERROR(INDEX(Справочники!C:C,SMALL(IF(ISNUMBER(MATCH(Справочники!$C$2:$C$500,IF(INDEX(+Справочники!$J:$O,MATCH($C$1,Справочники!$I:$I,),)="Да",СПР_Перевахтовка[[#Headers],[В1]:[М/В2]]),)),ROW($2:$500)),ROW(Q253)))&amp;"","")</f>
        <v/>
      </c>
      <c r="N256" s="157" t="str">
        <f t="array" ref="N256">IFERROR(INDEX(Справочники!D:D,SMALL(IF(ISNUMBER(MATCH(Справочники!$C$2:$C$500,IF(INDEX(+Справочники!$J:$O,MATCH($C$1,Справочники!$I:$I,),)="Да",СПР_Перевахтовка[[#Headers],[В1]:[М/В2]]),)),ROW($2:$500)),ROW(R253)))&amp;"","")</f>
        <v/>
      </c>
      <c r="O256" s="157"/>
    </row>
    <row r="257" spans="11:15" x14ac:dyDescent="0.25">
      <c r="K257" s="156" t="str">
        <f>IF(ФОРМА_ОтъездIПриезд[[#This Row],[Не заполнили форму]]="","",ROW()-ROW(ФОРМА_ОтъездIПриезд[[#Headers],[Не заполнили форму]]))</f>
        <v/>
      </c>
      <c r="L257" s="153" t="str">
        <f t="array" ref="L257">IFERROR(INDEX(Справочники!B:B,SMALL(IF(ISNUMBER(MATCH(Справочники!$C$2:$C$500,IF(INDEX(+Справочники!$J:$O,MATCH($C$1,Справочники!$I:$I,),)="Да",СПР_Перевахтовка[[#Headers],[В1]:[М/В2]]),)),ROW($2:$500)),ROW(P254)))&amp;"","")</f>
        <v/>
      </c>
      <c r="M257" s="157" t="str">
        <f t="array" ref="M257">IFERROR(INDEX(Справочники!C:C,SMALL(IF(ISNUMBER(MATCH(Справочники!$C$2:$C$500,IF(INDEX(+Справочники!$J:$O,MATCH($C$1,Справочники!$I:$I,),)="Да",СПР_Перевахтовка[[#Headers],[В1]:[М/В2]]),)),ROW($2:$500)),ROW(Q254)))&amp;"","")</f>
        <v/>
      </c>
      <c r="N257" s="157" t="str">
        <f t="array" ref="N257">IFERROR(INDEX(Справочники!D:D,SMALL(IF(ISNUMBER(MATCH(Справочники!$C$2:$C$500,IF(INDEX(+Справочники!$J:$O,MATCH($C$1,Справочники!$I:$I,),)="Да",СПР_Перевахтовка[[#Headers],[В1]:[М/В2]]),)),ROW($2:$500)),ROW(R254)))&amp;"","")</f>
        <v/>
      </c>
      <c r="O257" s="157"/>
    </row>
    <row r="258" spans="11:15" x14ac:dyDescent="0.25">
      <c r="K258" s="156" t="str">
        <f>IF(ФОРМА_ОтъездIПриезд[[#This Row],[Не заполнили форму]]="","",ROW()-ROW(ФОРМА_ОтъездIПриезд[[#Headers],[Не заполнили форму]]))</f>
        <v/>
      </c>
      <c r="L258" s="153" t="str">
        <f t="array" ref="L258">IFERROR(INDEX(Справочники!B:B,SMALL(IF(ISNUMBER(MATCH(Справочники!$C$2:$C$500,IF(INDEX(+Справочники!$J:$O,MATCH($C$1,Справочники!$I:$I,),)="Да",СПР_Перевахтовка[[#Headers],[В1]:[М/В2]]),)),ROW($2:$500)),ROW(P255)))&amp;"","")</f>
        <v/>
      </c>
      <c r="M258" s="157" t="str">
        <f t="array" ref="M258">IFERROR(INDEX(Справочники!C:C,SMALL(IF(ISNUMBER(MATCH(Справочники!$C$2:$C$500,IF(INDEX(+Справочники!$J:$O,MATCH($C$1,Справочники!$I:$I,),)="Да",СПР_Перевахтовка[[#Headers],[В1]:[М/В2]]),)),ROW($2:$500)),ROW(Q255)))&amp;"","")</f>
        <v/>
      </c>
      <c r="N258" s="157" t="str">
        <f t="array" ref="N258">IFERROR(INDEX(Справочники!D:D,SMALL(IF(ISNUMBER(MATCH(Справочники!$C$2:$C$500,IF(INDEX(+Справочники!$J:$O,MATCH($C$1,Справочники!$I:$I,),)="Да",СПР_Перевахтовка[[#Headers],[В1]:[М/В2]]),)),ROW($2:$500)),ROW(R255)))&amp;"","")</f>
        <v/>
      </c>
      <c r="O258" s="157"/>
    </row>
    <row r="259" spans="11:15" x14ac:dyDescent="0.25">
      <c r="K259" s="156" t="str">
        <f>IF(ФОРМА_ОтъездIПриезд[[#This Row],[Не заполнили форму]]="","",ROW()-ROW(ФОРМА_ОтъездIПриезд[[#Headers],[Не заполнили форму]]))</f>
        <v/>
      </c>
      <c r="L259" s="153" t="str">
        <f t="array" ref="L259">IFERROR(INDEX(Справочники!B:B,SMALL(IF(ISNUMBER(MATCH(Справочники!$C$2:$C$500,IF(INDEX(+Справочники!$J:$O,MATCH($C$1,Справочники!$I:$I,),)="Да",СПР_Перевахтовка[[#Headers],[В1]:[М/В2]]),)),ROW($2:$500)),ROW(P256)))&amp;"","")</f>
        <v/>
      </c>
      <c r="M259" s="157" t="str">
        <f t="array" ref="M259">IFERROR(INDEX(Справочники!C:C,SMALL(IF(ISNUMBER(MATCH(Справочники!$C$2:$C$500,IF(INDEX(+Справочники!$J:$O,MATCH($C$1,Справочники!$I:$I,),)="Да",СПР_Перевахтовка[[#Headers],[В1]:[М/В2]]),)),ROW($2:$500)),ROW(Q256)))&amp;"","")</f>
        <v/>
      </c>
      <c r="N259" s="157" t="str">
        <f t="array" ref="N259">IFERROR(INDEX(Справочники!D:D,SMALL(IF(ISNUMBER(MATCH(Справочники!$C$2:$C$500,IF(INDEX(+Справочники!$J:$O,MATCH($C$1,Справочники!$I:$I,),)="Да",СПР_Перевахтовка[[#Headers],[В1]:[М/В2]]),)),ROW($2:$500)),ROW(R256)))&amp;"","")</f>
        <v/>
      </c>
      <c r="O259" s="157"/>
    </row>
    <row r="260" spans="11:15" x14ac:dyDescent="0.25">
      <c r="K260" s="156" t="str">
        <f>IF(ФОРМА_ОтъездIПриезд[[#This Row],[Не заполнили форму]]="","",ROW()-ROW(ФОРМА_ОтъездIПриезд[[#Headers],[Не заполнили форму]]))</f>
        <v/>
      </c>
      <c r="L260" s="153" t="str">
        <f t="array" ref="L260">IFERROR(INDEX(Справочники!B:B,SMALL(IF(ISNUMBER(MATCH(Справочники!$C$2:$C$500,IF(INDEX(+Справочники!$J:$O,MATCH($C$1,Справочники!$I:$I,),)="Да",СПР_Перевахтовка[[#Headers],[В1]:[М/В2]]),)),ROW($2:$500)),ROW(P257)))&amp;"","")</f>
        <v/>
      </c>
      <c r="M260" s="157" t="str">
        <f t="array" ref="M260">IFERROR(INDEX(Справочники!C:C,SMALL(IF(ISNUMBER(MATCH(Справочники!$C$2:$C$500,IF(INDEX(+Справочники!$J:$O,MATCH($C$1,Справочники!$I:$I,),)="Да",СПР_Перевахтовка[[#Headers],[В1]:[М/В2]]),)),ROW($2:$500)),ROW(Q257)))&amp;"","")</f>
        <v/>
      </c>
      <c r="N260" s="157" t="str">
        <f t="array" ref="N260">IFERROR(INDEX(Справочники!D:D,SMALL(IF(ISNUMBER(MATCH(Справочники!$C$2:$C$500,IF(INDEX(+Справочники!$J:$O,MATCH($C$1,Справочники!$I:$I,),)="Да",СПР_Перевахтовка[[#Headers],[В1]:[М/В2]]),)),ROW($2:$500)),ROW(R257)))&amp;"","")</f>
        <v/>
      </c>
      <c r="O260" s="157"/>
    </row>
    <row r="261" spans="11:15" x14ac:dyDescent="0.25">
      <c r="K261" s="156" t="str">
        <f>IF(ФОРМА_ОтъездIПриезд[[#This Row],[Не заполнили форму]]="","",ROW()-ROW(ФОРМА_ОтъездIПриезд[[#Headers],[Не заполнили форму]]))</f>
        <v/>
      </c>
      <c r="L261" s="153" t="str">
        <f t="array" ref="L261">IFERROR(INDEX(Справочники!B:B,SMALL(IF(ISNUMBER(MATCH(Справочники!$C$2:$C$500,IF(INDEX(+Справочники!$J:$O,MATCH($C$1,Справочники!$I:$I,),)="Да",СПР_Перевахтовка[[#Headers],[В1]:[М/В2]]),)),ROW($2:$500)),ROW(P258)))&amp;"","")</f>
        <v/>
      </c>
      <c r="M261" s="157" t="str">
        <f t="array" ref="M261">IFERROR(INDEX(Справочники!C:C,SMALL(IF(ISNUMBER(MATCH(Справочники!$C$2:$C$500,IF(INDEX(+Справочники!$J:$O,MATCH($C$1,Справочники!$I:$I,),)="Да",СПР_Перевахтовка[[#Headers],[В1]:[М/В2]]),)),ROW($2:$500)),ROW(Q258)))&amp;"","")</f>
        <v/>
      </c>
      <c r="N261" s="157" t="str">
        <f t="array" ref="N261">IFERROR(INDEX(Справочники!D:D,SMALL(IF(ISNUMBER(MATCH(Справочники!$C$2:$C$500,IF(INDEX(+Справочники!$J:$O,MATCH($C$1,Справочники!$I:$I,),)="Да",СПР_Перевахтовка[[#Headers],[В1]:[М/В2]]),)),ROW($2:$500)),ROW(R258)))&amp;"","")</f>
        <v/>
      </c>
      <c r="O261" s="157"/>
    </row>
    <row r="262" spans="11:15" x14ac:dyDescent="0.25">
      <c r="K262" s="156" t="str">
        <f>IF(ФОРМА_ОтъездIПриезд[[#This Row],[Не заполнили форму]]="","",ROW()-ROW(ФОРМА_ОтъездIПриезд[[#Headers],[Не заполнили форму]]))</f>
        <v/>
      </c>
      <c r="L262" s="153" t="str">
        <f t="array" ref="L262">IFERROR(INDEX(Справочники!B:B,SMALL(IF(ISNUMBER(MATCH(Справочники!$C$2:$C$500,IF(INDEX(+Справочники!$J:$O,MATCH($C$1,Справочники!$I:$I,),)="Да",СПР_Перевахтовка[[#Headers],[В1]:[М/В2]]),)),ROW($2:$500)),ROW(P259)))&amp;"","")</f>
        <v/>
      </c>
      <c r="M262" s="157" t="str">
        <f t="array" ref="M262">IFERROR(INDEX(Справочники!C:C,SMALL(IF(ISNUMBER(MATCH(Справочники!$C$2:$C$500,IF(INDEX(+Справочники!$J:$O,MATCH($C$1,Справочники!$I:$I,),)="Да",СПР_Перевахтовка[[#Headers],[В1]:[М/В2]]),)),ROW($2:$500)),ROW(Q259)))&amp;"","")</f>
        <v/>
      </c>
      <c r="N262" s="157" t="str">
        <f t="array" ref="N262">IFERROR(INDEX(Справочники!D:D,SMALL(IF(ISNUMBER(MATCH(Справочники!$C$2:$C$500,IF(INDEX(+Справочники!$J:$O,MATCH($C$1,Справочники!$I:$I,),)="Да",СПР_Перевахтовка[[#Headers],[В1]:[М/В2]]),)),ROW($2:$500)),ROW(R259)))&amp;"","")</f>
        <v/>
      </c>
      <c r="O262" s="157"/>
    </row>
    <row r="263" spans="11:15" x14ac:dyDescent="0.25">
      <c r="K263" s="156" t="str">
        <f>IF(ФОРМА_ОтъездIПриезд[[#This Row],[Не заполнили форму]]="","",ROW()-ROW(ФОРМА_ОтъездIПриезд[[#Headers],[Не заполнили форму]]))</f>
        <v/>
      </c>
      <c r="L263" s="153" t="str">
        <f t="array" ref="L263">IFERROR(INDEX(Справочники!B:B,SMALL(IF(ISNUMBER(MATCH(Справочники!$C$2:$C$500,IF(INDEX(+Справочники!$J:$O,MATCH($C$1,Справочники!$I:$I,),)="Да",СПР_Перевахтовка[[#Headers],[В1]:[М/В2]]),)),ROW($2:$500)),ROW(P260)))&amp;"","")</f>
        <v/>
      </c>
      <c r="M263" s="157" t="str">
        <f t="array" ref="M263">IFERROR(INDEX(Справочники!C:C,SMALL(IF(ISNUMBER(MATCH(Справочники!$C$2:$C$500,IF(INDEX(+Справочники!$J:$O,MATCH($C$1,Справочники!$I:$I,),)="Да",СПР_Перевахтовка[[#Headers],[В1]:[М/В2]]),)),ROW($2:$500)),ROW(Q260)))&amp;"","")</f>
        <v/>
      </c>
      <c r="N263" s="157" t="str">
        <f t="array" ref="N263">IFERROR(INDEX(Справочники!D:D,SMALL(IF(ISNUMBER(MATCH(Справочники!$C$2:$C$500,IF(INDEX(+Справочники!$J:$O,MATCH($C$1,Справочники!$I:$I,),)="Да",СПР_Перевахтовка[[#Headers],[В1]:[М/В2]]),)),ROW($2:$500)),ROW(R260)))&amp;"","")</f>
        <v/>
      </c>
      <c r="O263" s="157"/>
    </row>
    <row r="264" spans="11:15" x14ac:dyDescent="0.25">
      <c r="K264" s="156" t="str">
        <f>IF(ФОРМА_ОтъездIПриезд[[#This Row],[Не заполнили форму]]="","",ROW()-ROW(ФОРМА_ОтъездIПриезд[[#Headers],[Не заполнили форму]]))</f>
        <v/>
      </c>
      <c r="L264" s="153" t="str">
        <f t="array" ref="L264">IFERROR(INDEX(Справочники!B:B,SMALL(IF(ISNUMBER(MATCH(Справочники!$C$2:$C$500,IF(INDEX(+Справочники!$J:$O,MATCH($C$1,Справочники!$I:$I,),)="Да",СПР_Перевахтовка[[#Headers],[В1]:[М/В2]]),)),ROW($2:$500)),ROW(P261)))&amp;"","")</f>
        <v/>
      </c>
      <c r="M264" s="157" t="str">
        <f t="array" ref="M264">IFERROR(INDEX(Справочники!C:C,SMALL(IF(ISNUMBER(MATCH(Справочники!$C$2:$C$500,IF(INDEX(+Справочники!$J:$O,MATCH($C$1,Справочники!$I:$I,),)="Да",СПР_Перевахтовка[[#Headers],[В1]:[М/В2]]),)),ROW($2:$500)),ROW(Q261)))&amp;"","")</f>
        <v/>
      </c>
      <c r="N264" s="157" t="str">
        <f t="array" ref="N264">IFERROR(INDEX(Справочники!D:D,SMALL(IF(ISNUMBER(MATCH(Справочники!$C$2:$C$500,IF(INDEX(+Справочники!$J:$O,MATCH($C$1,Справочники!$I:$I,),)="Да",СПР_Перевахтовка[[#Headers],[В1]:[М/В2]]),)),ROW($2:$500)),ROW(R261)))&amp;"","")</f>
        <v/>
      </c>
      <c r="O264" s="157"/>
    </row>
    <row r="265" spans="11:15" x14ac:dyDescent="0.25">
      <c r="K265" s="156" t="str">
        <f>IF(ФОРМА_ОтъездIПриезд[[#This Row],[Не заполнили форму]]="","",ROW()-ROW(ФОРМА_ОтъездIПриезд[[#Headers],[Не заполнили форму]]))</f>
        <v/>
      </c>
      <c r="L265" s="153" t="str">
        <f t="array" ref="L265">IFERROR(INDEX(Справочники!B:B,SMALL(IF(ISNUMBER(MATCH(Справочники!$C$2:$C$500,IF(INDEX(+Справочники!$J:$O,MATCH($C$1,Справочники!$I:$I,),)="Да",СПР_Перевахтовка[[#Headers],[В1]:[М/В2]]),)),ROW($2:$500)),ROW(P262)))&amp;"","")</f>
        <v/>
      </c>
      <c r="M265" s="157" t="str">
        <f t="array" ref="M265">IFERROR(INDEX(Справочники!C:C,SMALL(IF(ISNUMBER(MATCH(Справочники!$C$2:$C$500,IF(INDEX(+Справочники!$J:$O,MATCH($C$1,Справочники!$I:$I,),)="Да",СПР_Перевахтовка[[#Headers],[В1]:[М/В2]]),)),ROW($2:$500)),ROW(Q262)))&amp;"","")</f>
        <v/>
      </c>
      <c r="N265" s="157" t="str">
        <f t="array" ref="N265">IFERROR(INDEX(Справочники!D:D,SMALL(IF(ISNUMBER(MATCH(Справочники!$C$2:$C$500,IF(INDEX(+Справочники!$J:$O,MATCH($C$1,Справочники!$I:$I,),)="Да",СПР_Перевахтовка[[#Headers],[В1]:[М/В2]]),)),ROW($2:$500)),ROW(R262)))&amp;"","")</f>
        <v/>
      </c>
      <c r="O265" s="157"/>
    </row>
    <row r="266" spans="11:15" x14ac:dyDescent="0.25">
      <c r="K266" s="156" t="str">
        <f>IF(ФОРМА_ОтъездIПриезд[[#This Row],[Не заполнили форму]]="","",ROW()-ROW(ФОРМА_ОтъездIПриезд[[#Headers],[Не заполнили форму]]))</f>
        <v/>
      </c>
      <c r="L266" s="153" t="str">
        <f t="array" ref="L266">IFERROR(INDEX(Справочники!B:B,SMALL(IF(ISNUMBER(MATCH(Справочники!$C$2:$C$500,IF(INDEX(+Справочники!$J:$O,MATCH($C$1,Справочники!$I:$I,),)="Да",СПР_Перевахтовка[[#Headers],[В1]:[М/В2]]),)),ROW($2:$500)),ROW(P263)))&amp;"","")</f>
        <v/>
      </c>
      <c r="M266" s="157" t="str">
        <f t="array" ref="M266">IFERROR(INDEX(Справочники!C:C,SMALL(IF(ISNUMBER(MATCH(Справочники!$C$2:$C$500,IF(INDEX(+Справочники!$J:$O,MATCH($C$1,Справочники!$I:$I,),)="Да",СПР_Перевахтовка[[#Headers],[В1]:[М/В2]]),)),ROW($2:$500)),ROW(Q263)))&amp;"","")</f>
        <v/>
      </c>
      <c r="N266" s="157" t="str">
        <f t="array" ref="N266">IFERROR(INDEX(Справочники!D:D,SMALL(IF(ISNUMBER(MATCH(Справочники!$C$2:$C$500,IF(INDEX(+Справочники!$J:$O,MATCH($C$1,Справочники!$I:$I,),)="Да",СПР_Перевахтовка[[#Headers],[В1]:[М/В2]]),)),ROW($2:$500)),ROW(R263)))&amp;"","")</f>
        <v/>
      </c>
      <c r="O266" s="157"/>
    </row>
    <row r="267" spans="11:15" x14ac:dyDescent="0.25">
      <c r="K267" s="156" t="str">
        <f>IF(ФОРМА_ОтъездIПриезд[[#This Row],[Не заполнили форму]]="","",ROW()-ROW(ФОРМА_ОтъездIПриезд[[#Headers],[Не заполнили форму]]))</f>
        <v/>
      </c>
      <c r="L267" s="153" t="str">
        <f t="array" ref="L267">IFERROR(INDEX(Справочники!B:B,SMALL(IF(ISNUMBER(MATCH(Справочники!$C$2:$C$500,IF(INDEX(+Справочники!$J:$O,MATCH($C$1,Справочники!$I:$I,),)="Да",СПР_Перевахтовка[[#Headers],[В1]:[М/В2]]),)),ROW($2:$500)),ROW(P264)))&amp;"","")</f>
        <v/>
      </c>
      <c r="M267" s="157" t="str">
        <f t="array" ref="M267">IFERROR(INDEX(Справочники!C:C,SMALL(IF(ISNUMBER(MATCH(Справочники!$C$2:$C$500,IF(INDEX(+Справочники!$J:$O,MATCH($C$1,Справочники!$I:$I,),)="Да",СПР_Перевахтовка[[#Headers],[В1]:[М/В2]]),)),ROW($2:$500)),ROW(Q264)))&amp;"","")</f>
        <v/>
      </c>
      <c r="N267" s="157" t="str">
        <f t="array" ref="N267">IFERROR(INDEX(Справочники!D:D,SMALL(IF(ISNUMBER(MATCH(Справочники!$C$2:$C$500,IF(INDEX(+Справочники!$J:$O,MATCH($C$1,Справочники!$I:$I,),)="Да",СПР_Перевахтовка[[#Headers],[В1]:[М/В2]]),)),ROW($2:$500)),ROW(R264)))&amp;"","")</f>
        <v/>
      </c>
      <c r="O267" s="157"/>
    </row>
    <row r="268" spans="11:15" x14ac:dyDescent="0.25">
      <c r="K268" s="156" t="str">
        <f>IF(ФОРМА_ОтъездIПриезд[[#This Row],[Не заполнили форму]]="","",ROW()-ROW(ФОРМА_ОтъездIПриезд[[#Headers],[Не заполнили форму]]))</f>
        <v/>
      </c>
      <c r="L268" s="153" t="str">
        <f t="array" ref="L268">IFERROR(INDEX(Справочники!B:B,SMALL(IF(ISNUMBER(MATCH(Справочники!$C$2:$C$500,IF(INDEX(+Справочники!$J:$O,MATCH($C$1,Справочники!$I:$I,),)="Да",СПР_Перевахтовка[[#Headers],[В1]:[М/В2]]),)),ROW($2:$500)),ROW(P265)))&amp;"","")</f>
        <v/>
      </c>
      <c r="M268" s="157" t="str">
        <f t="array" ref="M268">IFERROR(INDEX(Справочники!C:C,SMALL(IF(ISNUMBER(MATCH(Справочники!$C$2:$C$500,IF(INDEX(+Справочники!$J:$O,MATCH($C$1,Справочники!$I:$I,),)="Да",СПР_Перевахтовка[[#Headers],[В1]:[М/В2]]),)),ROW($2:$500)),ROW(Q265)))&amp;"","")</f>
        <v/>
      </c>
      <c r="N268" s="157" t="str">
        <f t="array" ref="N268">IFERROR(INDEX(Справочники!D:D,SMALL(IF(ISNUMBER(MATCH(Справочники!$C$2:$C$500,IF(INDEX(+Справочники!$J:$O,MATCH($C$1,Справочники!$I:$I,),)="Да",СПР_Перевахтовка[[#Headers],[В1]:[М/В2]]),)),ROW($2:$500)),ROW(R265)))&amp;"","")</f>
        <v/>
      </c>
      <c r="O268" s="157"/>
    </row>
    <row r="269" spans="11:15" x14ac:dyDescent="0.25">
      <c r="K269" s="156" t="str">
        <f>IF(ФОРМА_ОтъездIПриезд[[#This Row],[Не заполнили форму]]="","",ROW()-ROW(ФОРМА_ОтъездIПриезд[[#Headers],[Не заполнили форму]]))</f>
        <v/>
      </c>
      <c r="L269" s="153" t="str">
        <f t="array" ref="L269">IFERROR(INDEX(Справочники!B:B,SMALL(IF(ISNUMBER(MATCH(Справочники!$C$2:$C$500,IF(INDEX(+Справочники!$J:$O,MATCH($C$1,Справочники!$I:$I,),)="Да",СПР_Перевахтовка[[#Headers],[В1]:[М/В2]]),)),ROW($2:$500)),ROW(P266)))&amp;"","")</f>
        <v/>
      </c>
      <c r="M269" s="157" t="str">
        <f t="array" ref="M269">IFERROR(INDEX(Справочники!C:C,SMALL(IF(ISNUMBER(MATCH(Справочники!$C$2:$C$500,IF(INDEX(+Справочники!$J:$O,MATCH($C$1,Справочники!$I:$I,),)="Да",СПР_Перевахтовка[[#Headers],[В1]:[М/В2]]),)),ROW($2:$500)),ROW(Q266)))&amp;"","")</f>
        <v/>
      </c>
      <c r="N269" s="157" t="str">
        <f t="array" ref="N269">IFERROR(INDEX(Справочники!D:D,SMALL(IF(ISNUMBER(MATCH(Справочники!$C$2:$C$500,IF(INDEX(+Справочники!$J:$O,MATCH($C$1,Справочники!$I:$I,),)="Да",СПР_Перевахтовка[[#Headers],[В1]:[М/В2]]),)),ROW($2:$500)),ROW(R266)))&amp;"","")</f>
        <v/>
      </c>
      <c r="O269" s="157"/>
    </row>
    <row r="270" spans="11:15" x14ac:dyDescent="0.25">
      <c r="K270" s="156" t="str">
        <f>IF(ФОРМА_ОтъездIПриезд[[#This Row],[Не заполнили форму]]="","",ROW()-ROW(ФОРМА_ОтъездIПриезд[[#Headers],[Не заполнили форму]]))</f>
        <v/>
      </c>
      <c r="L270" s="153" t="str">
        <f t="array" ref="L270">IFERROR(INDEX(Справочники!B:B,SMALL(IF(ISNUMBER(MATCH(Справочники!$C$2:$C$500,IF(INDEX(+Справочники!$J:$O,MATCH($C$1,Справочники!$I:$I,),)="Да",СПР_Перевахтовка[[#Headers],[В1]:[М/В2]]),)),ROW($2:$500)),ROW(P267)))&amp;"","")</f>
        <v/>
      </c>
      <c r="M270" s="157" t="str">
        <f t="array" ref="M270">IFERROR(INDEX(Справочники!C:C,SMALL(IF(ISNUMBER(MATCH(Справочники!$C$2:$C$500,IF(INDEX(+Справочники!$J:$O,MATCH($C$1,Справочники!$I:$I,),)="Да",СПР_Перевахтовка[[#Headers],[В1]:[М/В2]]),)),ROW($2:$500)),ROW(Q267)))&amp;"","")</f>
        <v/>
      </c>
      <c r="N270" s="157" t="str">
        <f t="array" ref="N270">IFERROR(INDEX(Справочники!D:D,SMALL(IF(ISNUMBER(MATCH(Справочники!$C$2:$C$500,IF(INDEX(+Справочники!$J:$O,MATCH($C$1,Справочники!$I:$I,),)="Да",СПР_Перевахтовка[[#Headers],[В1]:[М/В2]]),)),ROW($2:$500)),ROW(R267)))&amp;"","")</f>
        <v/>
      </c>
      <c r="O270" s="157"/>
    </row>
    <row r="271" spans="11:15" x14ac:dyDescent="0.25">
      <c r="K271" s="156" t="str">
        <f>IF(ФОРМА_ОтъездIПриезд[[#This Row],[Не заполнили форму]]="","",ROW()-ROW(ФОРМА_ОтъездIПриезд[[#Headers],[Не заполнили форму]]))</f>
        <v/>
      </c>
      <c r="L271" s="153" t="str">
        <f t="array" ref="L271">IFERROR(INDEX(Справочники!B:B,SMALL(IF(ISNUMBER(MATCH(Справочники!$C$2:$C$500,IF(INDEX(+Справочники!$J:$O,MATCH($C$1,Справочники!$I:$I,),)="Да",СПР_Перевахтовка[[#Headers],[В1]:[М/В2]]),)),ROW($2:$500)),ROW(P268)))&amp;"","")</f>
        <v/>
      </c>
      <c r="M271" s="157" t="str">
        <f t="array" ref="M271">IFERROR(INDEX(Справочники!C:C,SMALL(IF(ISNUMBER(MATCH(Справочники!$C$2:$C$500,IF(INDEX(+Справочники!$J:$O,MATCH($C$1,Справочники!$I:$I,),)="Да",СПР_Перевахтовка[[#Headers],[В1]:[М/В2]]),)),ROW($2:$500)),ROW(Q268)))&amp;"","")</f>
        <v/>
      </c>
      <c r="N271" s="157" t="str">
        <f t="array" ref="N271">IFERROR(INDEX(Справочники!D:D,SMALL(IF(ISNUMBER(MATCH(Справочники!$C$2:$C$500,IF(INDEX(+Справочники!$J:$O,MATCH($C$1,Справочники!$I:$I,),)="Да",СПР_Перевахтовка[[#Headers],[В1]:[М/В2]]),)),ROW($2:$500)),ROW(R268)))&amp;"","")</f>
        <v/>
      </c>
      <c r="O271" s="157"/>
    </row>
    <row r="272" spans="11:15" x14ac:dyDescent="0.25">
      <c r="K272" s="156" t="str">
        <f>IF(ФОРМА_ОтъездIПриезд[[#This Row],[Не заполнили форму]]="","",ROW()-ROW(ФОРМА_ОтъездIПриезд[[#Headers],[Не заполнили форму]]))</f>
        <v/>
      </c>
      <c r="L272" s="153" t="str">
        <f t="array" ref="L272">IFERROR(INDEX(Справочники!B:B,SMALL(IF(ISNUMBER(MATCH(Справочники!$C$2:$C$500,IF(INDEX(+Справочники!$J:$O,MATCH($C$1,Справочники!$I:$I,),)="Да",СПР_Перевахтовка[[#Headers],[В1]:[М/В2]]),)),ROW($2:$500)),ROW(P269)))&amp;"","")</f>
        <v/>
      </c>
      <c r="M272" s="157" t="str">
        <f t="array" ref="M272">IFERROR(INDEX(Справочники!C:C,SMALL(IF(ISNUMBER(MATCH(Справочники!$C$2:$C$500,IF(INDEX(+Справочники!$J:$O,MATCH($C$1,Справочники!$I:$I,),)="Да",СПР_Перевахтовка[[#Headers],[В1]:[М/В2]]),)),ROW($2:$500)),ROW(Q269)))&amp;"","")</f>
        <v/>
      </c>
      <c r="N272" s="157" t="str">
        <f t="array" ref="N272">IFERROR(INDEX(Справочники!D:D,SMALL(IF(ISNUMBER(MATCH(Справочники!$C$2:$C$500,IF(INDEX(+Справочники!$J:$O,MATCH($C$1,Справочники!$I:$I,),)="Да",СПР_Перевахтовка[[#Headers],[В1]:[М/В2]]),)),ROW($2:$500)),ROW(R269)))&amp;"","")</f>
        <v/>
      </c>
      <c r="O272" s="157"/>
    </row>
    <row r="273" spans="11:15" x14ac:dyDescent="0.25">
      <c r="K273" s="156" t="str">
        <f>IF(ФОРМА_ОтъездIПриезд[[#This Row],[Не заполнили форму]]="","",ROW()-ROW(ФОРМА_ОтъездIПриезд[[#Headers],[Не заполнили форму]]))</f>
        <v/>
      </c>
      <c r="L273" s="153" t="str">
        <f t="array" ref="L273">IFERROR(INDEX(Справочники!B:B,SMALL(IF(ISNUMBER(MATCH(Справочники!$C$2:$C$500,IF(INDEX(+Справочники!$J:$O,MATCH($C$1,Справочники!$I:$I,),)="Да",СПР_Перевахтовка[[#Headers],[В1]:[М/В2]]),)),ROW($2:$500)),ROW(P270)))&amp;"","")</f>
        <v/>
      </c>
      <c r="M273" s="157" t="str">
        <f t="array" ref="M273">IFERROR(INDEX(Справочники!C:C,SMALL(IF(ISNUMBER(MATCH(Справочники!$C$2:$C$500,IF(INDEX(+Справочники!$J:$O,MATCH($C$1,Справочники!$I:$I,),)="Да",СПР_Перевахтовка[[#Headers],[В1]:[М/В2]]),)),ROW($2:$500)),ROW(Q270)))&amp;"","")</f>
        <v/>
      </c>
      <c r="N273" s="157" t="str">
        <f t="array" ref="N273">IFERROR(INDEX(Справочники!D:D,SMALL(IF(ISNUMBER(MATCH(Справочники!$C$2:$C$500,IF(INDEX(+Справочники!$J:$O,MATCH($C$1,Справочники!$I:$I,),)="Да",СПР_Перевахтовка[[#Headers],[В1]:[М/В2]]),)),ROW($2:$500)),ROW(R270)))&amp;"","")</f>
        <v/>
      </c>
      <c r="O273" s="157"/>
    </row>
    <row r="274" spans="11:15" x14ac:dyDescent="0.25">
      <c r="K274" s="156" t="str">
        <f>IF(ФОРМА_ОтъездIПриезд[[#This Row],[Не заполнили форму]]="","",ROW()-ROW(ФОРМА_ОтъездIПриезд[[#Headers],[Не заполнили форму]]))</f>
        <v/>
      </c>
      <c r="L274" s="153" t="str">
        <f t="array" ref="L274">IFERROR(INDEX(Справочники!B:B,SMALL(IF(ISNUMBER(MATCH(Справочники!$C$2:$C$500,IF(INDEX(+Справочники!$J:$O,MATCH($C$1,Справочники!$I:$I,),)="Да",СПР_Перевахтовка[[#Headers],[В1]:[М/В2]]),)),ROW($2:$500)),ROW(P271)))&amp;"","")</f>
        <v/>
      </c>
      <c r="M274" s="157" t="str">
        <f t="array" ref="M274">IFERROR(INDEX(Справочники!C:C,SMALL(IF(ISNUMBER(MATCH(Справочники!$C$2:$C$500,IF(INDEX(+Справочники!$J:$O,MATCH($C$1,Справочники!$I:$I,),)="Да",СПР_Перевахтовка[[#Headers],[В1]:[М/В2]]),)),ROW($2:$500)),ROW(Q271)))&amp;"","")</f>
        <v/>
      </c>
      <c r="N274" s="157" t="str">
        <f t="array" ref="N274">IFERROR(INDEX(Справочники!D:D,SMALL(IF(ISNUMBER(MATCH(Справочники!$C$2:$C$500,IF(INDEX(+Справочники!$J:$O,MATCH($C$1,Справочники!$I:$I,),)="Да",СПР_Перевахтовка[[#Headers],[В1]:[М/В2]]),)),ROW($2:$500)),ROW(R271)))&amp;"","")</f>
        <v/>
      </c>
      <c r="O274" s="157"/>
    </row>
    <row r="275" spans="11:15" x14ac:dyDescent="0.25">
      <c r="K275" s="156" t="str">
        <f>IF(ФОРМА_ОтъездIПриезд[[#This Row],[Не заполнили форму]]="","",ROW()-ROW(ФОРМА_ОтъездIПриезд[[#Headers],[Не заполнили форму]]))</f>
        <v/>
      </c>
      <c r="L275" s="153" t="str">
        <f t="array" ref="L275">IFERROR(INDEX(Справочники!B:B,SMALL(IF(ISNUMBER(MATCH(Справочники!$C$2:$C$500,IF(INDEX(+Справочники!$J:$O,MATCH($C$1,Справочники!$I:$I,),)="Да",СПР_Перевахтовка[[#Headers],[В1]:[М/В2]]),)),ROW($2:$500)),ROW(P272)))&amp;"","")</f>
        <v/>
      </c>
      <c r="M275" s="157" t="str">
        <f t="array" ref="M275">IFERROR(INDEX(Справочники!C:C,SMALL(IF(ISNUMBER(MATCH(Справочники!$C$2:$C$500,IF(INDEX(+Справочники!$J:$O,MATCH($C$1,Справочники!$I:$I,),)="Да",СПР_Перевахтовка[[#Headers],[В1]:[М/В2]]),)),ROW($2:$500)),ROW(Q272)))&amp;"","")</f>
        <v/>
      </c>
      <c r="N275" s="157" t="str">
        <f t="array" ref="N275">IFERROR(INDEX(Справочники!D:D,SMALL(IF(ISNUMBER(MATCH(Справочники!$C$2:$C$500,IF(INDEX(+Справочники!$J:$O,MATCH($C$1,Справочники!$I:$I,),)="Да",СПР_Перевахтовка[[#Headers],[В1]:[М/В2]]),)),ROW($2:$500)),ROW(R272)))&amp;"","")</f>
        <v/>
      </c>
      <c r="O275" s="157"/>
    </row>
    <row r="276" spans="11:15" x14ac:dyDescent="0.25">
      <c r="K276" s="156" t="str">
        <f>IF(ФОРМА_ОтъездIПриезд[[#This Row],[Не заполнили форму]]="","",ROW()-ROW(ФОРМА_ОтъездIПриезд[[#Headers],[Не заполнили форму]]))</f>
        <v/>
      </c>
      <c r="L276" s="153" t="str">
        <f t="array" ref="L276">IFERROR(INDEX(Справочники!B:B,SMALL(IF(ISNUMBER(MATCH(Справочники!$C$2:$C$500,IF(INDEX(+Справочники!$J:$O,MATCH($C$1,Справочники!$I:$I,),)="Да",СПР_Перевахтовка[[#Headers],[В1]:[М/В2]]),)),ROW($2:$500)),ROW(P273)))&amp;"","")</f>
        <v/>
      </c>
      <c r="M276" s="157" t="str">
        <f t="array" ref="M276">IFERROR(INDEX(Справочники!C:C,SMALL(IF(ISNUMBER(MATCH(Справочники!$C$2:$C$500,IF(INDEX(+Справочники!$J:$O,MATCH($C$1,Справочники!$I:$I,),)="Да",СПР_Перевахтовка[[#Headers],[В1]:[М/В2]]),)),ROW($2:$500)),ROW(Q273)))&amp;"","")</f>
        <v/>
      </c>
      <c r="N276" s="157" t="str">
        <f t="array" ref="N276">IFERROR(INDEX(Справочники!D:D,SMALL(IF(ISNUMBER(MATCH(Справочники!$C$2:$C$500,IF(INDEX(+Справочники!$J:$O,MATCH($C$1,Справочники!$I:$I,),)="Да",СПР_Перевахтовка[[#Headers],[В1]:[М/В2]]),)),ROW($2:$500)),ROW(R273)))&amp;"","")</f>
        <v/>
      </c>
      <c r="O276" s="157"/>
    </row>
    <row r="277" spans="11:15" x14ac:dyDescent="0.25">
      <c r="K277" s="156" t="str">
        <f>IF(ФОРМА_ОтъездIПриезд[[#This Row],[Не заполнили форму]]="","",ROW()-ROW(ФОРМА_ОтъездIПриезд[[#Headers],[Не заполнили форму]]))</f>
        <v/>
      </c>
      <c r="L277" s="153" t="str">
        <f t="array" ref="L277">IFERROR(INDEX(Справочники!B:B,SMALL(IF(ISNUMBER(MATCH(Справочники!$C$2:$C$500,IF(INDEX(+Справочники!$J:$O,MATCH($C$1,Справочники!$I:$I,),)="Да",СПР_Перевахтовка[[#Headers],[В1]:[М/В2]]),)),ROW($2:$500)),ROW(P274)))&amp;"","")</f>
        <v/>
      </c>
      <c r="M277" s="157" t="str">
        <f t="array" ref="M277">IFERROR(INDEX(Справочники!C:C,SMALL(IF(ISNUMBER(MATCH(Справочники!$C$2:$C$500,IF(INDEX(+Справочники!$J:$O,MATCH($C$1,Справочники!$I:$I,),)="Да",СПР_Перевахтовка[[#Headers],[В1]:[М/В2]]),)),ROW($2:$500)),ROW(Q274)))&amp;"","")</f>
        <v/>
      </c>
      <c r="N277" s="157" t="str">
        <f t="array" ref="N277">IFERROR(INDEX(Справочники!D:D,SMALL(IF(ISNUMBER(MATCH(Справочники!$C$2:$C$500,IF(INDEX(+Справочники!$J:$O,MATCH($C$1,Справочники!$I:$I,),)="Да",СПР_Перевахтовка[[#Headers],[В1]:[М/В2]]),)),ROW($2:$500)),ROW(R274)))&amp;"","")</f>
        <v/>
      </c>
      <c r="O277" s="157"/>
    </row>
    <row r="278" spans="11:15" x14ac:dyDescent="0.25">
      <c r="K278" s="156" t="str">
        <f>IF(ФОРМА_ОтъездIПриезд[[#This Row],[Не заполнили форму]]="","",ROW()-ROW(ФОРМА_ОтъездIПриезд[[#Headers],[Не заполнили форму]]))</f>
        <v/>
      </c>
      <c r="L278" s="153" t="str">
        <f t="array" ref="L278">IFERROR(INDEX(Справочники!B:B,SMALL(IF(ISNUMBER(MATCH(Справочники!$C$2:$C$500,IF(INDEX(+Справочники!$J:$O,MATCH($C$1,Справочники!$I:$I,),)="Да",СПР_Перевахтовка[[#Headers],[В1]:[М/В2]]),)),ROW($2:$500)),ROW(P275)))&amp;"","")</f>
        <v/>
      </c>
      <c r="M278" s="157" t="str">
        <f t="array" ref="M278">IFERROR(INDEX(Справочники!C:C,SMALL(IF(ISNUMBER(MATCH(Справочники!$C$2:$C$500,IF(INDEX(+Справочники!$J:$O,MATCH($C$1,Справочники!$I:$I,),)="Да",СПР_Перевахтовка[[#Headers],[В1]:[М/В2]]),)),ROW($2:$500)),ROW(Q275)))&amp;"","")</f>
        <v/>
      </c>
      <c r="N278" s="157" t="str">
        <f t="array" ref="N278">IFERROR(INDEX(Справочники!D:D,SMALL(IF(ISNUMBER(MATCH(Справочники!$C$2:$C$500,IF(INDEX(+Справочники!$J:$O,MATCH($C$1,Справочники!$I:$I,),)="Да",СПР_Перевахтовка[[#Headers],[В1]:[М/В2]]),)),ROW($2:$500)),ROW(R275)))&amp;"","")</f>
        <v/>
      </c>
      <c r="O278" s="157"/>
    </row>
    <row r="279" spans="11:15" x14ac:dyDescent="0.25">
      <c r="K279" s="156" t="str">
        <f>IF(ФОРМА_ОтъездIПриезд[[#This Row],[Не заполнили форму]]="","",ROW()-ROW(ФОРМА_ОтъездIПриезд[[#Headers],[Не заполнили форму]]))</f>
        <v/>
      </c>
      <c r="L279" s="153" t="str">
        <f t="array" ref="L279">IFERROR(INDEX(Справочники!B:B,SMALL(IF(ISNUMBER(MATCH(Справочники!$C$2:$C$500,IF(INDEX(+Справочники!$J:$O,MATCH($C$1,Справочники!$I:$I,),)="Да",СПР_Перевахтовка[[#Headers],[В1]:[М/В2]]),)),ROW($2:$500)),ROW(P276)))&amp;"","")</f>
        <v/>
      </c>
      <c r="M279" s="157" t="str">
        <f t="array" ref="M279">IFERROR(INDEX(Справочники!C:C,SMALL(IF(ISNUMBER(MATCH(Справочники!$C$2:$C$500,IF(INDEX(+Справочники!$J:$O,MATCH($C$1,Справочники!$I:$I,),)="Да",СПР_Перевахтовка[[#Headers],[В1]:[М/В2]]),)),ROW($2:$500)),ROW(Q276)))&amp;"","")</f>
        <v/>
      </c>
      <c r="N279" s="157" t="str">
        <f t="array" ref="N279">IFERROR(INDEX(Справочники!D:D,SMALL(IF(ISNUMBER(MATCH(Справочники!$C$2:$C$500,IF(INDEX(+Справочники!$J:$O,MATCH($C$1,Справочники!$I:$I,),)="Да",СПР_Перевахтовка[[#Headers],[В1]:[М/В2]]),)),ROW($2:$500)),ROW(R276)))&amp;"","")</f>
        <v/>
      </c>
      <c r="O279" s="157"/>
    </row>
    <row r="280" spans="11:15" x14ac:dyDescent="0.25">
      <c r="K280" s="156" t="str">
        <f>IF(ФОРМА_ОтъездIПриезд[[#This Row],[Не заполнили форму]]="","",ROW()-ROW(ФОРМА_ОтъездIПриезд[[#Headers],[Не заполнили форму]]))</f>
        <v/>
      </c>
      <c r="L280" s="153" t="str">
        <f t="array" ref="L280">IFERROR(INDEX(Справочники!B:B,SMALL(IF(ISNUMBER(MATCH(Справочники!$C$2:$C$500,IF(INDEX(+Справочники!$J:$O,MATCH($C$1,Справочники!$I:$I,),)="Да",СПР_Перевахтовка[[#Headers],[В1]:[М/В2]]),)),ROW($2:$500)),ROW(P277)))&amp;"","")</f>
        <v/>
      </c>
      <c r="M280" s="157" t="str">
        <f t="array" ref="M280">IFERROR(INDEX(Справочники!C:C,SMALL(IF(ISNUMBER(MATCH(Справочники!$C$2:$C$500,IF(INDEX(+Справочники!$J:$O,MATCH($C$1,Справочники!$I:$I,),)="Да",СПР_Перевахтовка[[#Headers],[В1]:[М/В2]]),)),ROW($2:$500)),ROW(Q277)))&amp;"","")</f>
        <v/>
      </c>
      <c r="N280" s="157" t="str">
        <f t="array" ref="N280">IFERROR(INDEX(Справочники!D:D,SMALL(IF(ISNUMBER(MATCH(Справочники!$C$2:$C$500,IF(INDEX(+Справочники!$J:$O,MATCH($C$1,Справочники!$I:$I,),)="Да",СПР_Перевахтовка[[#Headers],[В1]:[М/В2]]),)),ROW($2:$500)),ROW(R277)))&amp;"","")</f>
        <v/>
      </c>
      <c r="O280" s="157"/>
    </row>
    <row r="281" spans="11:15" x14ac:dyDescent="0.25">
      <c r="K281" s="156" t="str">
        <f>IF(ФОРМА_ОтъездIПриезд[[#This Row],[Не заполнили форму]]="","",ROW()-ROW(ФОРМА_ОтъездIПриезд[[#Headers],[Не заполнили форму]]))</f>
        <v/>
      </c>
      <c r="L281" s="153" t="str">
        <f t="array" ref="L281">IFERROR(INDEX(Справочники!B:B,SMALL(IF(ISNUMBER(MATCH(Справочники!$C$2:$C$500,IF(INDEX(+Справочники!$J:$O,MATCH($C$1,Справочники!$I:$I,),)="Да",СПР_Перевахтовка[[#Headers],[В1]:[М/В2]]),)),ROW($2:$500)),ROW(P278)))&amp;"","")</f>
        <v/>
      </c>
      <c r="M281" s="157" t="str">
        <f t="array" ref="M281">IFERROR(INDEX(Справочники!C:C,SMALL(IF(ISNUMBER(MATCH(Справочники!$C$2:$C$500,IF(INDEX(+Справочники!$J:$O,MATCH($C$1,Справочники!$I:$I,),)="Да",СПР_Перевахтовка[[#Headers],[В1]:[М/В2]]),)),ROW($2:$500)),ROW(Q278)))&amp;"","")</f>
        <v/>
      </c>
      <c r="N281" s="157" t="str">
        <f t="array" ref="N281">IFERROR(INDEX(Справочники!D:D,SMALL(IF(ISNUMBER(MATCH(Справочники!$C$2:$C$500,IF(INDEX(+Справочники!$J:$O,MATCH($C$1,Справочники!$I:$I,),)="Да",СПР_Перевахтовка[[#Headers],[В1]:[М/В2]]),)),ROW($2:$500)),ROW(R278)))&amp;"","")</f>
        <v/>
      </c>
      <c r="O281" s="157"/>
    </row>
    <row r="282" spans="11:15" x14ac:dyDescent="0.25">
      <c r="K282" s="156" t="str">
        <f>IF(ФОРМА_ОтъездIПриезд[[#This Row],[Не заполнили форму]]="","",ROW()-ROW(ФОРМА_ОтъездIПриезд[[#Headers],[Не заполнили форму]]))</f>
        <v/>
      </c>
      <c r="L282" s="153" t="str">
        <f t="array" ref="L282">IFERROR(INDEX(Справочники!B:B,SMALL(IF(ISNUMBER(MATCH(Справочники!$C$2:$C$500,IF(INDEX(+Справочники!$J:$O,MATCH($C$1,Справочники!$I:$I,),)="Да",СПР_Перевахтовка[[#Headers],[В1]:[М/В2]]),)),ROW($2:$500)),ROW(P279)))&amp;"","")</f>
        <v/>
      </c>
      <c r="M282" s="157" t="str">
        <f t="array" ref="M282">IFERROR(INDEX(Справочники!C:C,SMALL(IF(ISNUMBER(MATCH(Справочники!$C$2:$C$500,IF(INDEX(+Справочники!$J:$O,MATCH($C$1,Справочники!$I:$I,),)="Да",СПР_Перевахтовка[[#Headers],[В1]:[М/В2]]),)),ROW($2:$500)),ROW(Q279)))&amp;"","")</f>
        <v/>
      </c>
      <c r="N282" s="157" t="str">
        <f t="array" ref="N282">IFERROR(INDEX(Справочники!D:D,SMALL(IF(ISNUMBER(MATCH(Справочники!$C$2:$C$500,IF(INDEX(+Справочники!$J:$O,MATCH($C$1,Справочники!$I:$I,),)="Да",СПР_Перевахтовка[[#Headers],[В1]:[М/В2]]),)),ROW($2:$500)),ROW(R279)))&amp;"","")</f>
        <v/>
      </c>
      <c r="O282" s="157"/>
    </row>
    <row r="283" spans="11:15" x14ac:dyDescent="0.25">
      <c r="K283" s="156" t="str">
        <f>IF(ФОРМА_ОтъездIПриезд[[#This Row],[Не заполнили форму]]="","",ROW()-ROW(ФОРМА_ОтъездIПриезд[[#Headers],[Не заполнили форму]]))</f>
        <v/>
      </c>
      <c r="L283" s="153" t="str">
        <f t="array" ref="L283">IFERROR(INDEX(Справочники!B:B,SMALL(IF(ISNUMBER(MATCH(Справочники!$C$2:$C$500,IF(INDEX(+Справочники!$J:$O,MATCH($C$1,Справочники!$I:$I,),)="Да",СПР_Перевахтовка[[#Headers],[В1]:[М/В2]]),)),ROW($2:$500)),ROW(P280)))&amp;"","")</f>
        <v/>
      </c>
      <c r="M283" s="157" t="str">
        <f t="array" ref="M283">IFERROR(INDEX(Справочники!C:C,SMALL(IF(ISNUMBER(MATCH(Справочники!$C$2:$C$500,IF(INDEX(+Справочники!$J:$O,MATCH($C$1,Справочники!$I:$I,),)="Да",СПР_Перевахтовка[[#Headers],[В1]:[М/В2]]),)),ROW($2:$500)),ROW(Q280)))&amp;"","")</f>
        <v/>
      </c>
      <c r="N283" s="157" t="str">
        <f t="array" ref="N283">IFERROR(INDEX(Справочники!D:D,SMALL(IF(ISNUMBER(MATCH(Справочники!$C$2:$C$500,IF(INDEX(+Справочники!$J:$O,MATCH($C$1,Справочники!$I:$I,),)="Да",СПР_Перевахтовка[[#Headers],[В1]:[М/В2]]),)),ROW($2:$500)),ROW(R280)))&amp;"","")</f>
        <v/>
      </c>
      <c r="O283" s="157"/>
    </row>
    <row r="284" spans="11:15" x14ac:dyDescent="0.25">
      <c r="K284" s="156" t="str">
        <f>IF(ФОРМА_ОтъездIПриезд[[#This Row],[Не заполнили форму]]="","",ROW()-ROW(ФОРМА_ОтъездIПриезд[[#Headers],[Не заполнили форму]]))</f>
        <v/>
      </c>
      <c r="L284" s="153" t="str">
        <f t="array" ref="L284">IFERROR(INDEX(Справочники!B:B,SMALL(IF(ISNUMBER(MATCH(Справочники!$C$2:$C$500,IF(INDEX(+Справочники!$J:$O,MATCH($C$1,Справочники!$I:$I,),)="Да",СПР_Перевахтовка[[#Headers],[В1]:[М/В2]]),)),ROW($2:$500)),ROW(P281)))&amp;"","")</f>
        <v/>
      </c>
      <c r="M284" s="157" t="str">
        <f t="array" ref="M284">IFERROR(INDEX(Справочники!C:C,SMALL(IF(ISNUMBER(MATCH(Справочники!$C$2:$C$500,IF(INDEX(+Справочники!$J:$O,MATCH($C$1,Справочники!$I:$I,),)="Да",СПР_Перевахтовка[[#Headers],[В1]:[М/В2]]),)),ROW($2:$500)),ROW(Q281)))&amp;"","")</f>
        <v/>
      </c>
      <c r="N284" s="157" t="str">
        <f t="array" ref="N284">IFERROR(INDEX(Справочники!D:D,SMALL(IF(ISNUMBER(MATCH(Справочники!$C$2:$C$500,IF(INDEX(+Справочники!$J:$O,MATCH($C$1,Справочники!$I:$I,),)="Да",СПР_Перевахтовка[[#Headers],[В1]:[М/В2]]),)),ROW($2:$500)),ROW(R281)))&amp;"","")</f>
        <v/>
      </c>
      <c r="O284" s="157"/>
    </row>
    <row r="285" spans="11:15" x14ac:dyDescent="0.25">
      <c r="K285" s="156" t="str">
        <f>IF(ФОРМА_ОтъездIПриезд[[#This Row],[Не заполнили форму]]="","",ROW()-ROW(ФОРМА_ОтъездIПриезд[[#Headers],[Не заполнили форму]]))</f>
        <v/>
      </c>
      <c r="L285" s="153" t="str">
        <f t="array" ref="L285">IFERROR(INDEX(Справочники!B:B,SMALL(IF(ISNUMBER(MATCH(Справочники!$C$2:$C$500,IF(INDEX(+Справочники!$J:$O,MATCH($C$1,Справочники!$I:$I,),)="Да",СПР_Перевахтовка[[#Headers],[В1]:[М/В2]]),)),ROW($2:$500)),ROW(P282)))&amp;"","")</f>
        <v/>
      </c>
      <c r="M285" s="157" t="str">
        <f t="array" ref="M285">IFERROR(INDEX(Справочники!C:C,SMALL(IF(ISNUMBER(MATCH(Справочники!$C$2:$C$500,IF(INDEX(+Справочники!$J:$O,MATCH($C$1,Справочники!$I:$I,),)="Да",СПР_Перевахтовка[[#Headers],[В1]:[М/В2]]),)),ROW($2:$500)),ROW(Q282)))&amp;"","")</f>
        <v/>
      </c>
      <c r="N285" s="157" t="str">
        <f t="array" ref="N285">IFERROR(INDEX(Справочники!D:D,SMALL(IF(ISNUMBER(MATCH(Справочники!$C$2:$C$500,IF(INDEX(+Справочники!$J:$O,MATCH($C$1,Справочники!$I:$I,),)="Да",СПР_Перевахтовка[[#Headers],[В1]:[М/В2]]),)),ROW($2:$500)),ROW(R282)))&amp;"","")</f>
        <v/>
      </c>
      <c r="O285" s="157"/>
    </row>
    <row r="286" spans="11:15" x14ac:dyDescent="0.25">
      <c r="K286" s="156" t="str">
        <f>IF(ФОРМА_ОтъездIПриезд[[#This Row],[Не заполнили форму]]="","",ROW()-ROW(ФОРМА_ОтъездIПриезд[[#Headers],[Не заполнили форму]]))</f>
        <v/>
      </c>
      <c r="L286" s="153" t="str">
        <f t="array" ref="L286">IFERROR(INDEX(Справочники!B:B,SMALL(IF(ISNUMBER(MATCH(Справочники!$C$2:$C$500,IF(INDEX(+Справочники!$J:$O,MATCH($C$1,Справочники!$I:$I,),)="Да",СПР_Перевахтовка[[#Headers],[В1]:[М/В2]]),)),ROW($2:$500)),ROW(P283)))&amp;"","")</f>
        <v/>
      </c>
      <c r="M286" s="157" t="str">
        <f t="array" ref="M286">IFERROR(INDEX(Справочники!C:C,SMALL(IF(ISNUMBER(MATCH(Справочники!$C$2:$C$500,IF(INDEX(+Справочники!$J:$O,MATCH($C$1,Справочники!$I:$I,),)="Да",СПР_Перевахтовка[[#Headers],[В1]:[М/В2]]),)),ROW($2:$500)),ROW(Q283)))&amp;"","")</f>
        <v/>
      </c>
      <c r="N286" s="157" t="str">
        <f t="array" ref="N286">IFERROR(INDEX(Справочники!D:D,SMALL(IF(ISNUMBER(MATCH(Справочники!$C$2:$C$500,IF(INDEX(+Справочники!$J:$O,MATCH($C$1,Справочники!$I:$I,),)="Да",СПР_Перевахтовка[[#Headers],[В1]:[М/В2]]),)),ROW($2:$500)),ROW(R283)))&amp;"","")</f>
        <v/>
      </c>
      <c r="O286" s="157"/>
    </row>
    <row r="287" spans="11:15" x14ac:dyDescent="0.25">
      <c r="K287" s="156" t="str">
        <f>IF(ФОРМА_ОтъездIПриезд[[#This Row],[Не заполнили форму]]="","",ROW()-ROW(ФОРМА_ОтъездIПриезд[[#Headers],[Не заполнили форму]]))</f>
        <v/>
      </c>
      <c r="L287" s="153" t="str">
        <f t="array" ref="L287">IFERROR(INDEX(Справочники!B:B,SMALL(IF(ISNUMBER(MATCH(Справочники!$C$2:$C$500,IF(INDEX(+Справочники!$J:$O,MATCH($C$1,Справочники!$I:$I,),)="Да",СПР_Перевахтовка[[#Headers],[В1]:[М/В2]]),)),ROW($2:$500)),ROW(P284)))&amp;"","")</f>
        <v/>
      </c>
      <c r="M287" s="157" t="str">
        <f t="array" ref="M287">IFERROR(INDEX(Справочники!C:C,SMALL(IF(ISNUMBER(MATCH(Справочники!$C$2:$C$500,IF(INDEX(+Справочники!$J:$O,MATCH($C$1,Справочники!$I:$I,),)="Да",СПР_Перевахтовка[[#Headers],[В1]:[М/В2]]),)),ROW($2:$500)),ROW(Q284)))&amp;"","")</f>
        <v/>
      </c>
      <c r="N287" s="157" t="str">
        <f t="array" ref="N287">IFERROR(INDEX(Справочники!D:D,SMALL(IF(ISNUMBER(MATCH(Справочники!$C$2:$C$500,IF(INDEX(+Справочники!$J:$O,MATCH($C$1,Справочники!$I:$I,),)="Да",СПР_Перевахтовка[[#Headers],[В1]:[М/В2]]),)),ROW($2:$500)),ROW(R284)))&amp;"","")</f>
        <v/>
      </c>
      <c r="O287" s="157"/>
    </row>
    <row r="288" spans="11:15" x14ac:dyDescent="0.25">
      <c r="K288" s="156" t="str">
        <f>IF(ФОРМА_ОтъездIПриезд[[#This Row],[Не заполнили форму]]="","",ROW()-ROW(ФОРМА_ОтъездIПриезд[[#Headers],[Не заполнили форму]]))</f>
        <v/>
      </c>
      <c r="L288" s="153" t="str">
        <f t="array" ref="L288">IFERROR(INDEX(Справочники!B:B,SMALL(IF(ISNUMBER(MATCH(Справочники!$C$2:$C$500,IF(INDEX(+Справочники!$J:$O,MATCH($C$1,Справочники!$I:$I,),)="Да",СПР_Перевахтовка[[#Headers],[В1]:[М/В2]]),)),ROW($2:$500)),ROW(P285)))&amp;"","")</f>
        <v/>
      </c>
      <c r="M288" s="157" t="str">
        <f t="array" ref="M288">IFERROR(INDEX(Справочники!C:C,SMALL(IF(ISNUMBER(MATCH(Справочники!$C$2:$C$500,IF(INDEX(+Справочники!$J:$O,MATCH($C$1,Справочники!$I:$I,),)="Да",СПР_Перевахтовка[[#Headers],[В1]:[М/В2]]),)),ROW($2:$500)),ROW(Q285)))&amp;"","")</f>
        <v/>
      </c>
      <c r="N288" s="157" t="str">
        <f t="array" ref="N288">IFERROR(INDEX(Справочники!D:D,SMALL(IF(ISNUMBER(MATCH(Справочники!$C$2:$C$500,IF(INDEX(+Справочники!$J:$O,MATCH($C$1,Справочники!$I:$I,),)="Да",СПР_Перевахтовка[[#Headers],[В1]:[М/В2]]),)),ROW($2:$500)),ROW(R285)))&amp;"","")</f>
        <v/>
      </c>
      <c r="O288" s="157"/>
    </row>
    <row r="289" spans="11:15" x14ac:dyDescent="0.25">
      <c r="K289" s="156" t="str">
        <f>IF(ФОРМА_ОтъездIПриезд[[#This Row],[Не заполнили форму]]="","",ROW()-ROW(ФОРМА_ОтъездIПриезд[[#Headers],[Не заполнили форму]]))</f>
        <v/>
      </c>
      <c r="L289" s="153" t="str">
        <f t="array" ref="L289">IFERROR(INDEX(Справочники!B:B,SMALL(IF(ISNUMBER(MATCH(Справочники!$C$2:$C$500,IF(INDEX(+Справочники!$J:$O,MATCH($C$1,Справочники!$I:$I,),)="Да",СПР_Перевахтовка[[#Headers],[В1]:[М/В2]]),)),ROW($2:$500)),ROW(P286)))&amp;"","")</f>
        <v/>
      </c>
      <c r="M289" s="157" t="str">
        <f t="array" ref="M289">IFERROR(INDEX(Справочники!C:C,SMALL(IF(ISNUMBER(MATCH(Справочники!$C$2:$C$500,IF(INDEX(+Справочники!$J:$O,MATCH($C$1,Справочники!$I:$I,),)="Да",СПР_Перевахтовка[[#Headers],[В1]:[М/В2]]),)),ROW($2:$500)),ROW(Q286)))&amp;"","")</f>
        <v/>
      </c>
      <c r="N289" s="157" t="str">
        <f t="array" ref="N289">IFERROR(INDEX(Справочники!D:D,SMALL(IF(ISNUMBER(MATCH(Справочники!$C$2:$C$500,IF(INDEX(+Справочники!$J:$O,MATCH($C$1,Справочники!$I:$I,),)="Да",СПР_Перевахтовка[[#Headers],[В1]:[М/В2]]),)),ROW($2:$500)),ROW(R286)))&amp;"","")</f>
        <v/>
      </c>
      <c r="O289" s="157"/>
    </row>
    <row r="290" spans="11:15" x14ac:dyDescent="0.25">
      <c r="K290" s="156" t="str">
        <f>IF(ФОРМА_ОтъездIПриезд[[#This Row],[Не заполнили форму]]="","",ROW()-ROW(ФОРМА_ОтъездIПриезд[[#Headers],[Не заполнили форму]]))</f>
        <v/>
      </c>
      <c r="L290" s="153" t="str">
        <f t="array" ref="L290">IFERROR(INDEX(Справочники!B:B,SMALL(IF(ISNUMBER(MATCH(Справочники!$C$2:$C$500,IF(INDEX(+Справочники!$J:$O,MATCH($C$1,Справочники!$I:$I,),)="Да",СПР_Перевахтовка[[#Headers],[В1]:[М/В2]]),)),ROW($2:$500)),ROW(P287)))&amp;"","")</f>
        <v/>
      </c>
      <c r="M290" s="157" t="str">
        <f t="array" ref="M290">IFERROR(INDEX(Справочники!C:C,SMALL(IF(ISNUMBER(MATCH(Справочники!$C$2:$C$500,IF(INDEX(+Справочники!$J:$O,MATCH($C$1,Справочники!$I:$I,),)="Да",СПР_Перевахтовка[[#Headers],[В1]:[М/В2]]),)),ROW($2:$500)),ROW(Q287)))&amp;"","")</f>
        <v/>
      </c>
      <c r="N290" s="157" t="str">
        <f t="array" ref="N290">IFERROR(INDEX(Справочники!D:D,SMALL(IF(ISNUMBER(MATCH(Справочники!$C$2:$C$500,IF(INDEX(+Справочники!$J:$O,MATCH($C$1,Справочники!$I:$I,),)="Да",СПР_Перевахтовка[[#Headers],[В1]:[М/В2]]),)),ROW($2:$500)),ROW(R287)))&amp;"","")</f>
        <v/>
      </c>
      <c r="O290" s="157"/>
    </row>
    <row r="291" spans="11:15" x14ac:dyDescent="0.25">
      <c r="K291" s="156" t="str">
        <f>IF(ФОРМА_ОтъездIПриезд[[#This Row],[Не заполнили форму]]="","",ROW()-ROW(ФОРМА_ОтъездIПриезд[[#Headers],[Не заполнили форму]]))</f>
        <v/>
      </c>
      <c r="L291" s="153" t="str">
        <f t="array" ref="L291">IFERROR(INDEX(Справочники!B:B,SMALL(IF(ISNUMBER(MATCH(Справочники!$C$2:$C$500,IF(INDEX(+Справочники!$J:$O,MATCH($C$1,Справочники!$I:$I,),)="Да",СПР_Перевахтовка[[#Headers],[В1]:[М/В2]]),)),ROW($2:$500)),ROW(P288)))&amp;"","")</f>
        <v/>
      </c>
      <c r="M291" s="157" t="str">
        <f t="array" ref="M291">IFERROR(INDEX(Справочники!C:C,SMALL(IF(ISNUMBER(MATCH(Справочники!$C$2:$C$500,IF(INDEX(+Справочники!$J:$O,MATCH($C$1,Справочники!$I:$I,),)="Да",СПР_Перевахтовка[[#Headers],[В1]:[М/В2]]),)),ROW($2:$500)),ROW(Q288)))&amp;"","")</f>
        <v/>
      </c>
      <c r="N291" s="157" t="str">
        <f t="array" ref="N291">IFERROR(INDEX(Справочники!D:D,SMALL(IF(ISNUMBER(MATCH(Справочники!$C$2:$C$500,IF(INDEX(+Справочники!$J:$O,MATCH($C$1,Справочники!$I:$I,),)="Да",СПР_Перевахтовка[[#Headers],[В1]:[М/В2]]),)),ROW($2:$500)),ROW(R288)))&amp;"","")</f>
        <v/>
      </c>
      <c r="O291" s="157"/>
    </row>
    <row r="292" spans="11:15" x14ac:dyDescent="0.25">
      <c r="K292" s="156" t="str">
        <f>IF(ФОРМА_ОтъездIПриезд[[#This Row],[Не заполнили форму]]="","",ROW()-ROW(ФОРМА_ОтъездIПриезд[[#Headers],[Не заполнили форму]]))</f>
        <v/>
      </c>
      <c r="L292" s="153" t="str">
        <f t="array" ref="L292">IFERROR(INDEX(Справочники!B:B,SMALL(IF(ISNUMBER(MATCH(Справочники!$C$2:$C$500,IF(INDEX(+Справочники!$J:$O,MATCH($C$1,Справочники!$I:$I,),)="Да",СПР_Перевахтовка[[#Headers],[В1]:[М/В2]]),)),ROW($2:$500)),ROW(P289)))&amp;"","")</f>
        <v/>
      </c>
      <c r="M292" s="157" t="str">
        <f t="array" ref="M292">IFERROR(INDEX(Справочники!C:C,SMALL(IF(ISNUMBER(MATCH(Справочники!$C$2:$C$500,IF(INDEX(+Справочники!$J:$O,MATCH($C$1,Справочники!$I:$I,),)="Да",СПР_Перевахтовка[[#Headers],[В1]:[М/В2]]),)),ROW($2:$500)),ROW(Q289)))&amp;"","")</f>
        <v/>
      </c>
      <c r="N292" s="157" t="str">
        <f t="array" ref="N292">IFERROR(INDEX(Справочники!D:D,SMALL(IF(ISNUMBER(MATCH(Справочники!$C$2:$C$500,IF(INDEX(+Справочники!$J:$O,MATCH($C$1,Справочники!$I:$I,),)="Да",СПР_Перевахтовка[[#Headers],[В1]:[М/В2]]),)),ROW($2:$500)),ROW(R289)))&amp;"","")</f>
        <v/>
      </c>
      <c r="O292" s="157"/>
    </row>
    <row r="293" spans="11:15" x14ac:dyDescent="0.25">
      <c r="K293" s="156" t="str">
        <f>IF(ФОРМА_ОтъездIПриезд[[#This Row],[Не заполнили форму]]="","",ROW()-ROW(ФОРМА_ОтъездIПриезд[[#Headers],[Не заполнили форму]]))</f>
        <v/>
      </c>
      <c r="L293" s="153" t="str">
        <f t="array" ref="L293">IFERROR(INDEX(Справочники!B:B,SMALL(IF(ISNUMBER(MATCH(Справочники!$C$2:$C$500,IF(INDEX(+Справочники!$J:$O,MATCH($C$1,Справочники!$I:$I,),)="Да",СПР_Перевахтовка[[#Headers],[В1]:[М/В2]]),)),ROW($2:$500)),ROW(P290)))&amp;"","")</f>
        <v/>
      </c>
      <c r="M293" s="157" t="str">
        <f t="array" ref="M293">IFERROR(INDEX(Справочники!C:C,SMALL(IF(ISNUMBER(MATCH(Справочники!$C$2:$C$500,IF(INDEX(+Справочники!$J:$O,MATCH($C$1,Справочники!$I:$I,),)="Да",СПР_Перевахтовка[[#Headers],[В1]:[М/В2]]),)),ROW($2:$500)),ROW(Q290)))&amp;"","")</f>
        <v/>
      </c>
      <c r="N293" s="157" t="str">
        <f t="array" ref="N293">IFERROR(INDEX(Справочники!D:D,SMALL(IF(ISNUMBER(MATCH(Справочники!$C$2:$C$500,IF(INDEX(+Справочники!$J:$O,MATCH($C$1,Справочники!$I:$I,),)="Да",СПР_Перевахтовка[[#Headers],[В1]:[М/В2]]),)),ROW($2:$500)),ROW(R290)))&amp;"","")</f>
        <v/>
      </c>
      <c r="O293" s="157"/>
    </row>
    <row r="294" spans="11:15" x14ac:dyDescent="0.25">
      <c r="K294" s="156" t="str">
        <f>IF(ФОРМА_ОтъездIПриезд[[#This Row],[Не заполнили форму]]="","",ROW()-ROW(ФОРМА_ОтъездIПриезд[[#Headers],[Не заполнили форму]]))</f>
        <v/>
      </c>
      <c r="L294" s="153" t="str">
        <f t="array" ref="L294">IFERROR(INDEX(Справочники!B:B,SMALL(IF(ISNUMBER(MATCH(Справочники!$C$2:$C$500,IF(INDEX(+Справочники!$J:$O,MATCH($C$1,Справочники!$I:$I,),)="Да",СПР_Перевахтовка[[#Headers],[В1]:[М/В2]]),)),ROW($2:$500)),ROW(P291)))&amp;"","")</f>
        <v/>
      </c>
      <c r="M294" s="157" t="str">
        <f t="array" ref="M294">IFERROR(INDEX(Справочники!C:C,SMALL(IF(ISNUMBER(MATCH(Справочники!$C$2:$C$500,IF(INDEX(+Справочники!$J:$O,MATCH($C$1,Справочники!$I:$I,),)="Да",СПР_Перевахтовка[[#Headers],[В1]:[М/В2]]),)),ROW($2:$500)),ROW(Q291)))&amp;"","")</f>
        <v/>
      </c>
      <c r="N294" s="157" t="str">
        <f t="array" ref="N294">IFERROR(INDEX(Справочники!D:D,SMALL(IF(ISNUMBER(MATCH(Справочники!$C$2:$C$500,IF(INDEX(+Справочники!$J:$O,MATCH($C$1,Справочники!$I:$I,),)="Да",СПР_Перевахтовка[[#Headers],[В1]:[М/В2]]),)),ROW($2:$500)),ROW(R291)))&amp;"","")</f>
        <v/>
      </c>
      <c r="O294" s="157"/>
    </row>
    <row r="295" spans="11:15" x14ac:dyDescent="0.25">
      <c r="K295" s="156" t="str">
        <f>IF(ФОРМА_ОтъездIПриезд[[#This Row],[Не заполнили форму]]="","",ROW()-ROW(ФОРМА_ОтъездIПриезд[[#Headers],[Не заполнили форму]]))</f>
        <v/>
      </c>
      <c r="L295" s="153" t="str">
        <f t="array" ref="L295">IFERROR(INDEX(Справочники!B:B,SMALL(IF(ISNUMBER(MATCH(Справочники!$C$2:$C$500,IF(INDEX(+Справочники!$J:$O,MATCH($C$1,Справочники!$I:$I,),)="Да",СПР_Перевахтовка[[#Headers],[В1]:[М/В2]]),)),ROW($2:$500)),ROW(P292)))&amp;"","")</f>
        <v/>
      </c>
      <c r="M295" s="157" t="str">
        <f t="array" ref="M295">IFERROR(INDEX(Справочники!C:C,SMALL(IF(ISNUMBER(MATCH(Справочники!$C$2:$C$500,IF(INDEX(+Справочники!$J:$O,MATCH($C$1,Справочники!$I:$I,),)="Да",СПР_Перевахтовка[[#Headers],[В1]:[М/В2]]),)),ROW($2:$500)),ROW(Q292)))&amp;"","")</f>
        <v/>
      </c>
      <c r="N295" s="157" t="str">
        <f t="array" ref="N295">IFERROR(INDEX(Справочники!D:D,SMALL(IF(ISNUMBER(MATCH(Справочники!$C$2:$C$500,IF(INDEX(+Справочники!$J:$O,MATCH($C$1,Справочники!$I:$I,),)="Да",СПР_Перевахтовка[[#Headers],[В1]:[М/В2]]),)),ROW($2:$500)),ROW(R292)))&amp;"","")</f>
        <v/>
      </c>
      <c r="O295" s="157"/>
    </row>
    <row r="296" spans="11:15" x14ac:dyDescent="0.25">
      <c r="K296" s="156" t="str">
        <f>IF(ФОРМА_ОтъездIПриезд[[#This Row],[Не заполнили форму]]="","",ROW()-ROW(ФОРМА_ОтъездIПриезд[[#Headers],[Не заполнили форму]]))</f>
        <v/>
      </c>
      <c r="L296" s="153" t="str">
        <f t="array" ref="L296">IFERROR(INDEX(Справочники!B:B,SMALL(IF(ISNUMBER(MATCH(Справочники!$C$2:$C$500,IF(INDEX(+Справочники!$J:$O,MATCH($C$1,Справочники!$I:$I,),)="Да",СПР_Перевахтовка[[#Headers],[В1]:[М/В2]]),)),ROW($2:$500)),ROW(P293)))&amp;"","")</f>
        <v/>
      </c>
      <c r="M296" s="157" t="str">
        <f t="array" ref="M296">IFERROR(INDEX(Справочники!C:C,SMALL(IF(ISNUMBER(MATCH(Справочники!$C$2:$C$500,IF(INDEX(+Справочники!$J:$O,MATCH($C$1,Справочники!$I:$I,),)="Да",СПР_Перевахтовка[[#Headers],[В1]:[М/В2]]),)),ROW($2:$500)),ROW(Q293)))&amp;"","")</f>
        <v/>
      </c>
      <c r="N296" s="157" t="str">
        <f t="array" ref="N296">IFERROR(INDEX(Справочники!D:D,SMALL(IF(ISNUMBER(MATCH(Справочники!$C$2:$C$500,IF(INDEX(+Справочники!$J:$O,MATCH($C$1,Справочники!$I:$I,),)="Да",СПР_Перевахтовка[[#Headers],[В1]:[М/В2]]),)),ROW($2:$500)),ROW(R293)))&amp;"","")</f>
        <v/>
      </c>
      <c r="O296" s="157"/>
    </row>
    <row r="297" spans="11:15" x14ac:dyDescent="0.25">
      <c r="K297" s="156" t="str">
        <f>IF(ФОРМА_ОтъездIПриезд[[#This Row],[Не заполнили форму]]="","",ROW()-ROW(ФОРМА_ОтъездIПриезд[[#Headers],[Не заполнили форму]]))</f>
        <v/>
      </c>
      <c r="L297" s="153" t="str">
        <f t="array" ref="L297">IFERROR(INDEX(Справочники!B:B,SMALL(IF(ISNUMBER(MATCH(Справочники!$C$2:$C$500,IF(INDEX(+Справочники!$J:$O,MATCH($C$1,Справочники!$I:$I,),)="Да",СПР_Перевахтовка[[#Headers],[В1]:[М/В2]]),)),ROW($2:$500)),ROW(P294)))&amp;"","")</f>
        <v/>
      </c>
      <c r="M297" s="157" t="str">
        <f t="array" ref="M297">IFERROR(INDEX(Справочники!C:C,SMALL(IF(ISNUMBER(MATCH(Справочники!$C$2:$C$500,IF(INDEX(+Справочники!$J:$O,MATCH($C$1,Справочники!$I:$I,),)="Да",СПР_Перевахтовка[[#Headers],[В1]:[М/В2]]),)),ROW($2:$500)),ROW(Q294)))&amp;"","")</f>
        <v/>
      </c>
      <c r="N297" s="157" t="str">
        <f t="array" ref="N297">IFERROR(INDEX(Справочники!D:D,SMALL(IF(ISNUMBER(MATCH(Справочники!$C$2:$C$500,IF(INDEX(+Справочники!$J:$O,MATCH($C$1,Справочники!$I:$I,),)="Да",СПР_Перевахтовка[[#Headers],[В1]:[М/В2]]),)),ROW($2:$500)),ROW(R294)))&amp;"","")</f>
        <v/>
      </c>
      <c r="O297" s="157"/>
    </row>
    <row r="298" spans="11:15" x14ac:dyDescent="0.25">
      <c r="K298" s="156" t="str">
        <f>IF(ФОРМА_ОтъездIПриезд[[#This Row],[Не заполнили форму]]="","",ROW()-ROW(ФОРМА_ОтъездIПриезд[[#Headers],[Не заполнили форму]]))</f>
        <v/>
      </c>
      <c r="L298" s="153" t="str">
        <f t="array" ref="L298">IFERROR(INDEX(Справочники!B:B,SMALL(IF(ISNUMBER(MATCH(Справочники!$C$2:$C$500,IF(INDEX(+Справочники!$J:$O,MATCH($C$1,Справочники!$I:$I,),)="Да",СПР_Перевахтовка[[#Headers],[В1]:[М/В2]]),)),ROW($2:$500)),ROW(P295)))&amp;"","")</f>
        <v/>
      </c>
      <c r="M298" s="157" t="str">
        <f t="array" ref="M298">IFERROR(INDEX(Справочники!C:C,SMALL(IF(ISNUMBER(MATCH(Справочники!$C$2:$C$500,IF(INDEX(+Справочники!$J:$O,MATCH($C$1,Справочники!$I:$I,),)="Да",СПР_Перевахтовка[[#Headers],[В1]:[М/В2]]),)),ROW($2:$500)),ROW(Q295)))&amp;"","")</f>
        <v/>
      </c>
      <c r="N298" s="157" t="str">
        <f t="array" ref="N298">IFERROR(INDEX(Справочники!D:D,SMALL(IF(ISNUMBER(MATCH(Справочники!$C$2:$C$500,IF(INDEX(+Справочники!$J:$O,MATCH($C$1,Справочники!$I:$I,),)="Да",СПР_Перевахтовка[[#Headers],[В1]:[М/В2]]),)),ROW($2:$500)),ROW(R295)))&amp;"","")</f>
        <v/>
      </c>
      <c r="O298" s="157"/>
    </row>
    <row r="299" spans="11:15" x14ac:dyDescent="0.25">
      <c r="K299" s="156" t="str">
        <f>IF(ФОРМА_ОтъездIПриезд[[#This Row],[Не заполнили форму]]="","",ROW()-ROW(ФОРМА_ОтъездIПриезд[[#Headers],[Не заполнили форму]]))</f>
        <v/>
      </c>
      <c r="L299" s="153" t="str">
        <f t="array" ref="L299">IFERROR(INDEX(Справочники!B:B,SMALL(IF(ISNUMBER(MATCH(Справочники!$C$2:$C$500,IF(INDEX(+Справочники!$J:$O,MATCH($C$1,Справочники!$I:$I,),)="Да",СПР_Перевахтовка[[#Headers],[В1]:[М/В2]]),)),ROW($2:$500)),ROW(P296)))&amp;"","")</f>
        <v/>
      </c>
      <c r="M299" s="157" t="str">
        <f t="array" ref="M299">IFERROR(INDEX(Справочники!C:C,SMALL(IF(ISNUMBER(MATCH(Справочники!$C$2:$C$500,IF(INDEX(+Справочники!$J:$O,MATCH($C$1,Справочники!$I:$I,),)="Да",СПР_Перевахтовка[[#Headers],[В1]:[М/В2]]),)),ROW($2:$500)),ROW(Q296)))&amp;"","")</f>
        <v/>
      </c>
      <c r="N299" s="157" t="str">
        <f t="array" ref="N299">IFERROR(INDEX(Справочники!D:D,SMALL(IF(ISNUMBER(MATCH(Справочники!$C$2:$C$500,IF(INDEX(+Справочники!$J:$O,MATCH($C$1,Справочники!$I:$I,),)="Да",СПР_Перевахтовка[[#Headers],[В1]:[М/В2]]),)),ROW($2:$500)),ROW(R296)))&amp;"","")</f>
        <v/>
      </c>
      <c r="O299" s="157"/>
    </row>
    <row r="300" spans="11:15" x14ac:dyDescent="0.25">
      <c r="K300" s="156" t="str">
        <f>IF(ФОРМА_ОтъездIПриезд[[#This Row],[Не заполнили форму]]="","",ROW()-ROW(ФОРМА_ОтъездIПриезд[[#Headers],[Не заполнили форму]]))</f>
        <v/>
      </c>
      <c r="L300" s="153" t="str">
        <f t="array" ref="L300">IFERROR(INDEX(Справочники!B:B,SMALL(IF(ISNUMBER(MATCH(Справочники!$C$2:$C$500,IF(INDEX(+Справочники!$J:$O,MATCH($C$1,Справочники!$I:$I,),)="Да",СПР_Перевахтовка[[#Headers],[В1]:[М/В2]]),)),ROW($2:$500)),ROW(P297)))&amp;"","")</f>
        <v/>
      </c>
      <c r="M300" s="157" t="str">
        <f t="array" ref="M300">IFERROR(INDEX(Справочники!C:C,SMALL(IF(ISNUMBER(MATCH(Справочники!$C$2:$C$500,IF(INDEX(+Справочники!$J:$O,MATCH($C$1,Справочники!$I:$I,),)="Да",СПР_Перевахтовка[[#Headers],[В1]:[М/В2]]),)),ROW($2:$500)),ROW(Q297)))&amp;"","")</f>
        <v/>
      </c>
      <c r="N300" s="157" t="str">
        <f t="array" ref="N300">IFERROR(INDEX(Справочники!D:D,SMALL(IF(ISNUMBER(MATCH(Справочники!$C$2:$C$500,IF(INDEX(+Справочники!$J:$O,MATCH($C$1,Справочники!$I:$I,),)="Да",СПР_Перевахтовка[[#Headers],[В1]:[М/В2]]),)),ROW($2:$500)),ROW(R297)))&amp;"","")</f>
        <v/>
      </c>
      <c r="O300" s="157"/>
    </row>
    <row r="301" spans="11:15" x14ac:dyDescent="0.25">
      <c r="K301" s="156" t="str">
        <f>IF(ФОРМА_ОтъездIПриезд[[#This Row],[Не заполнили форму]]="","",ROW()-ROW(ФОРМА_ОтъездIПриезд[[#Headers],[Не заполнили форму]]))</f>
        <v/>
      </c>
      <c r="L301" s="153" t="str">
        <f t="array" ref="L301">IFERROR(INDEX(Справочники!B:B,SMALL(IF(ISNUMBER(MATCH(Справочники!$C$2:$C$500,IF(INDEX(+Справочники!$J:$O,MATCH($C$1,Справочники!$I:$I,),)="Да",СПР_Перевахтовка[[#Headers],[В1]:[М/В2]]),)),ROW($2:$500)),ROW(P298)))&amp;"","")</f>
        <v/>
      </c>
      <c r="M301" s="157" t="str">
        <f t="array" ref="M301">IFERROR(INDEX(Справочники!C:C,SMALL(IF(ISNUMBER(MATCH(Справочники!$C$2:$C$500,IF(INDEX(+Справочники!$J:$O,MATCH($C$1,Справочники!$I:$I,),)="Да",СПР_Перевахтовка[[#Headers],[В1]:[М/В2]]),)),ROW($2:$500)),ROW(Q298)))&amp;"","")</f>
        <v/>
      </c>
      <c r="N301" s="157" t="str">
        <f t="array" ref="N301">IFERROR(INDEX(Справочники!D:D,SMALL(IF(ISNUMBER(MATCH(Справочники!$C$2:$C$500,IF(INDEX(+Справочники!$J:$O,MATCH($C$1,Справочники!$I:$I,),)="Да",СПР_Перевахтовка[[#Headers],[В1]:[М/В2]]),)),ROW($2:$500)),ROW(R298)))&amp;"","")</f>
        <v/>
      </c>
      <c r="O301" s="157"/>
    </row>
    <row r="302" spans="11:15" x14ac:dyDescent="0.25">
      <c r="K302" s="156" t="str">
        <f>IF(ФОРМА_ОтъездIПриезд[[#This Row],[Не заполнили форму]]="","",ROW()-ROW(ФОРМА_ОтъездIПриезд[[#Headers],[Не заполнили форму]]))</f>
        <v/>
      </c>
      <c r="L302" s="153" t="str">
        <f t="array" ref="L302">IFERROR(INDEX(Справочники!B:B,SMALL(IF(ISNUMBER(MATCH(Справочники!$C$2:$C$500,IF(INDEX(+Справочники!$J:$O,MATCH($C$1,Справочники!$I:$I,),)="Да",СПР_Перевахтовка[[#Headers],[В1]:[М/В2]]),)),ROW($2:$500)),ROW(P299)))&amp;"","")</f>
        <v/>
      </c>
      <c r="M302" s="157" t="str">
        <f t="array" ref="M302">IFERROR(INDEX(Справочники!C:C,SMALL(IF(ISNUMBER(MATCH(Справочники!$C$2:$C$500,IF(INDEX(+Справочники!$J:$O,MATCH($C$1,Справочники!$I:$I,),)="Да",СПР_Перевахтовка[[#Headers],[В1]:[М/В2]]),)),ROW($2:$500)),ROW(Q299)))&amp;"","")</f>
        <v/>
      </c>
      <c r="N302" s="157" t="str">
        <f t="array" ref="N302">IFERROR(INDEX(Справочники!D:D,SMALL(IF(ISNUMBER(MATCH(Справочники!$C$2:$C$500,IF(INDEX(+Справочники!$J:$O,MATCH($C$1,Справочники!$I:$I,),)="Да",СПР_Перевахтовка[[#Headers],[В1]:[М/В2]]),)),ROW($2:$500)),ROW(R299)))&amp;"","")</f>
        <v/>
      </c>
      <c r="O302" s="157"/>
    </row>
    <row r="303" spans="11:15" x14ac:dyDescent="0.25">
      <c r="K303" s="156" t="str">
        <f>IF(ФОРМА_ОтъездIПриезд[[#This Row],[Не заполнили форму]]="","",ROW()-ROW(ФОРМА_ОтъездIПриезд[[#Headers],[Не заполнили форму]]))</f>
        <v/>
      </c>
      <c r="L303" s="153" t="str">
        <f t="array" ref="L303">IFERROR(INDEX(Справочники!B:B,SMALL(IF(ISNUMBER(MATCH(Справочники!$C$2:$C$500,IF(INDEX(+Справочники!$J:$O,MATCH($C$1,Справочники!$I:$I,),)="Да",СПР_Перевахтовка[[#Headers],[В1]:[М/В2]]),)),ROW($2:$500)),ROW(P300)))&amp;"","")</f>
        <v/>
      </c>
      <c r="M303" s="157" t="str">
        <f t="array" ref="M303">IFERROR(INDEX(Справочники!C:C,SMALL(IF(ISNUMBER(MATCH(Справочники!$C$2:$C$500,IF(INDEX(+Справочники!$J:$O,MATCH($C$1,Справочники!$I:$I,),)="Да",СПР_Перевахтовка[[#Headers],[В1]:[М/В2]]),)),ROW($2:$500)),ROW(Q300)))&amp;"","")</f>
        <v/>
      </c>
      <c r="N303" s="157" t="str">
        <f t="array" ref="N303">IFERROR(INDEX(Справочники!D:D,SMALL(IF(ISNUMBER(MATCH(Справочники!$C$2:$C$500,IF(INDEX(+Справочники!$J:$O,MATCH($C$1,Справочники!$I:$I,),)="Да",СПР_Перевахтовка[[#Headers],[В1]:[М/В2]]),)),ROW($2:$500)),ROW(R300)))&amp;"","")</f>
        <v/>
      </c>
      <c r="O303" s="157"/>
    </row>
    <row r="304" spans="11:15" x14ac:dyDescent="0.25">
      <c r="K304" s="156" t="str">
        <f>IF(ФОРМА_ОтъездIПриезд[[#This Row],[Не заполнили форму]]="","",ROW()-ROW(ФОРМА_ОтъездIПриезд[[#Headers],[Не заполнили форму]]))</f>
        <v/>
      </c>
      <c r="L304" s="153" t="str">
        <f t="array" ref="L304">IFERROR(INDEX(Справочники!B:B,SMALL(IF(ISNUMBER(MATCH(Справочники!$C$2:$C$500,IF(INDEX(+Справочники!$J:$O,MATCH($C$1,Справочники!$I:$I,),)="Да",СПР_Перевахтовка[[#Headers],[В1]:[М/В2]]),)),ROW($2:$500)),ROW(P301)))&amp;"","")</f>
        <v/>
      </c>
      <c r="M304" s="157" t="str">
        <f t="array" ref="M304">IFERROR(INDEX(Справочники!C:C,SMALL(IF(ISNUMBER(MATCH(Справочники!$C$2:$C$500,IF(INDEX(+Справочники!$J:$O,MATCH($C$1,Справочники!$I:$I,),)="Да",СПР_Перевахтовка[[#Headers],[В1]:[М/В2]]),)),ROW($2:$500)),ROW(Q301)))&amp;"","")</f>
        <v/>
      </c>
      <c r="N304" s="157" t="str">
        <f t="array" ref="N304">IFERROR(INDEX(Справочники!D:D,SMALL(IF(ISNUMBER(MATCH(Справочники!$C$2:$C$500,IF(INDEX(+Справочники!$J:$O,MATCH($C$1,Справочники!$I:$I,),)="Да",СПР_Перевахтовка[[#Headers],[В1]:[М/В2]]),)),ROW($2:$500)),ROW(R301)))&amp;"","")</f>
        <v/>
      </c>
      <c r="O304" s="157"/>
    </row>
    <row r="305" spans="11:15" x14ac:dyDescent="0.25">
      <c r="K305" s="156" t="str">
        <f>IF(ФОРМА_ОтъездIПриезд[[#This Row],[Не заполнили форму]]="","",ROW()-ROW(ФОРМА_ОтъездIПриезд[[#Headers],[Не заполнили форму]]))</f>
        <v/>
      </c>
      <c r="L305" s="153" t="str">
        <f t="array" ref="L305">IFERROR(INDEX(Справочники!B:B,SMALL(IF(ISNUMBER(MATCH(Справочники!$C$2:$C$500,IF(INDEX(+Справочники!$J:$O,MATCH($C$1,Справочники!$I:$I,),)="Да",СПР_Перевахтовка[[#Headers],[В1]:[М/В2]]),)),ROW($2:$500)),ROW(P302)))&amp;"","")</f>
        <v/>
      </c>
      <c r="M305" s="157" t="str">
        <f t="array" ref="M305">IFERROR(INDEX(Справочники!C:C,SMALL(IF(ISNUMBER(MATCH(Справочники!$C$2:$C$500,IF(INDEX(+Справочники!$J:$O,MATCH($C$1,Справочники!$I:$I,),)="Да",СПР_Перевахтовка[[#Headers],[В1]:[М/В2]]),)),ROW($2:$500)),ROW(Q302)))&amp;"","")</f>
        <v/>
      </c>
      <c r="N305" s="157" t="str">
        <f t="array" ref="N305">IFERROR(INDEX(Справочники!D:D,SMALL(IF(ISNUMBER(MATCH(Справочники!$C$2:$C$500,IF(INDEX(+Справочники!$J:$O,MATCH($C$1,Справочники!$I:$I,),)="Да",СПР_Перевахтовка[[#Headers],[В1]:[М/В2]]),)),ROW($2:$500)),ROW(R302)))&amp;"","")</f>
        <v/>
      </c>
      <c r="O305" s="157"/>
    </row>
    <row r="306" spans="11:15" x14ac:dyDescent="0.25">
      <c r="K306" s="156" t="str">
        <f>IF(ФОРМА_ОтъездIПриезд[[#This Row],[Не заполнили форму]]="","",ROW()-ROW(ФОРМА_ОтъездIПриезд[[#Headers],[Не заполнили форму]]))</f>
        <v/>
      </c>
      <c r="L306" s="153" t="str">
        <f t="array" ref="L306">IFERROR(INDEX(Справочники!B:B,SMALL(IF(ISNUMBER(MATCH(Справочники!$C$2:$C$500,IF(INDEX(+Справочники!$J:$O,MATCH($C$1,Справочники!$I:$I,),)="Да",СПР_Перевахтовка[[#Headers],[В1]:[М/В2]]),)),ROW($2:$500)),ROW(P303)))&amp;"","")</f>
        <v/>
      </c>
      <c r="M306" s="157" t="str">
        <f t="array" ref="M306">IFERROR(INDEX(Справочники!C:C,SMALL(IF(ISNUMBER(MATCH(Справочники!$C$2:$C$500,IF(INDEX(+Справочники!$J:$O,MATCH($C$1,Справочники!$I:$I,),)="Да",СПР_Перевахтовка[[#Headers],[В1]:[М/В2]]),)),ROW($2:$500)),ROW(Q303)))&amp;"","")</f>
        <v/>
      </c>
      <c r="N306" s="157" t="str">
        <f t="array" ref="N306">IFERROR(INDEX(Справочники!D:D,SMALL(IF(ISNUMBER(MATCH(Справочники!$C$2:$C$500,IF(INDEX(+Справочники!$J:$O,MATCH($C$1,Справочники!$I:$I,),)="Да",СПР_Перевахтовка[[#Headers],[В1]:[М/В2]]),)),ROW($2:$500)),ROW(R303)))&amp;"","")</f>
        <v/>
      </c>
      <c r="O306" s="157"/>
    </row>
    <row r="307" spans="11:15" x14ac:dyDescent="0.25">
      <c r="K307" s="156" t="str">
        <f>IF(ФОРМА_ОтъездIПриезд[[#This Row],[Не заполнили форму]]="","",ROW()-ROW(ФОРМА_ОтъездIПриезд[[#Headers],[Не заполнили форму]]))</f>
        <v/>
      </c>
      <c r="L307" s="153" t="str">
        <f t="array" ref="L307">IFERROR(INDEX(Справочники!B:B,SMALL(IF(ISNUMBER(MATCH(Справочники!$C$2:$C$500,IF(INDEX(+Справочники!$J:$O,MATCH($C$1,Справочники!$I:$I,),)="Да",СПР_Перевахтовка[[#Headers],[В1]:[М/В2]]),)),ROW($2:$500)),ROW(P304)))&amp;"","")</f>
        <v/>
      </c>
      <c r="M307" s="157" t="str">
        <f t="array" ref="M307">IFERROR(INDEX(Справочники!C:C,SMALL(IF(ISNUMBER(MATCH(Справочники!$C$2:$C$500,IF(INDEX(+Справочники!$J:$O,MATCH($C$1,Справочники!$I:$I,),)="Да",СПР_Перевахтовка[[#Headers],[В1]:[М/В2]]),)),ROW($2:$500)),ROW(Q304)))&amp;"","")</f>
        <v/>
      </c>
      <c r="N307" s="157" t="str">
        <f t="array" ref="N307">IFERROR(INDEX(Справочники!D:D,SMALL(IF(ISNUMBER(MATCH(Справочники!$C$2:$C$500,IF(INDEX(+Справочники!$J:$O,MATCH($C$1,Справочники!$I:$I,),)="Да",СПР_Перевахтовка[[#Headers],[В1]:[М/В2]]),)),ROW($2:$500)),ROW(R304)))&amp;"","")</f>
        <v/>
      </c>
      <c r="O307" s="157"/>
    </row>
    <row r="308" spans="11:15" x14ac:dyDescent="0.25">
      <c r="K308" s="156" t="str">
        <f>IF(ФОРМА_ОтъездIПриезд[[#This Row],[Не заполнили форму]]="","",ROW()-ROW(ФОРМА_ОтъездIПриезд[[#Headers],[Не заполнили форму]]))</f>
        <v/>
      </c>
      <c r="L308" s="153" t="str">
        <f t="array" ref="L308">IFERROR(INDEX(Справочники!B:B,SMALL(IF(ISNUMBER(MATCH(Справочники!$C$2:$C$500,IF(INDEX(+Справочники!$J:$O,MATCH($C$1,Справочники!$I:$I,),)="Да",СПР_Перевахтовка[[#Headers],[В1]:[М/В2]]),)),ROW($2:$500)),ROW(P305)))&amp;"","")</f>
        <v/>
      </c>
      <c r="M308" s="157" t="str">
        <f t="array" ref="M308">IFERROR(INDEX(Справочники!C:C,SMALL(IF(ISNUMBER(MATCH(Справочники!$C$2:$C$500,IF(INDEX(+Справочники!$J:$O,MATCH($C$1,Справочники!$I:$I,),)="Да",СПР_Перевахтовка[[#Headers],[В1]:[М/В2]]),)),ROW($2:$500)),ROW(Q305)))&amp;"","")</f>
        <v/>
      </c>
      <c r="N308" s="157" t="str">
        <f t="array" ref="N308">IFERROR(INDEX(Справочники!D:D,SMALL(IF(ISNUMBER(MATCH(Справочники!$C$2:$C$500,IF(INDEX(+Справочники!$J:$O,MATCH($C$1,Справочники!$I:$I,),)="Да",СПР_Перевахтовка[[#Headers],[В1]:[М/В2]]),)),ROW($2:$500)),ROW(R305)))&amp;"","")</f>
        <v/>
      </c>
      <c r="O308" s="157"/>
    </row>
    <row r="309" spans="11:15" x14ac:dyDescent="0.25">
      <c r="K309" s="156" t="str">
        <f>IF(ФОРМА_ОтъездIПриезд[[#This Row],[Не заполнили форму]]="","",ROW()-ROW(ФОРМА_ОтъездIПриезд[[#Headers],[Не заполнили форму]]))</f>
        <v/>
      </c>
      <c r="L309" s="153" t="str">
        <f t="array" ref="L309">IFERROR(INDEX(Справочники!B:B,SMALL(IF(ISNUMBER(MATCH(Справочники!$C$2:$C$500,IF(INDEX(+Справочники!$J:$O,MATCH($C$1,Справочники!$I:$I,),)="Да",СПР_Перевахтовка[[#Headers],[В1]:[М/В2]]),)),ROW($2:$500)),ROW(P306)))&amp;"","")</f>
        <v/>
      </c>
      <c r="M309" s="157" t="str">
        <f t="array" ref="M309">IFERROR(INDEX(Справочники!C:C,SMALL(IF(ISNUMBER(MATCH(Справочники!$C$2:$C$500,IF(INDEX(+Справочники!$J:$O,MATCH($C$1,Справочники!$I:$I,),)="Да",СПР_Перевахтовка[[#Headers],[В1]:[М/В2]]),)),ROW($2:$500)),ROW(Q306)))&amp;"","")</f>
        <v/>
      </c>
      <c r="N309" s="157" t="str">
        <f t="array" ref="N309">IFERROR(INDEX(Справочники!D:D,SMALL(IF(ISNUMBER(MATCH(Справочники!$C$2:$C$500,IF(INDEX(+Справочники!$J:$O,MATCH($C$1,Справочники!$I:$I,),)="Да",СПР_Перевахтовка[[#Headers],[В1]:[М/В2]]),)),ROW($2:$500)),ROW(R306)))&amp;"","")</f>
        <v/>
      </c>
      <c r="O309" s="157"/>
    </row>
    <row r="310" spans="11:15" x14ac:dyDescent="0.25">
      <c r="K310" s="156" t="str">
        <f>IF(ФОРМА_ОтъездIПриезд[[#This Row],[Не заполнили форму]]="","",ROW()-ROW(ФОРМА_ОтъездIПриезд[[#Headers],[Не заполнили форму]]))</f>
        <v/>
      </c>
      <c r="L310" s="153" t="str">
        <f t="array" ref="L310">IFERROR(INDEX(Справочники!B:B,SMALL(IF(ISNUMBER(MATCH(Справочники!$C$2:$C$500,IF(INDEX(+Справочники!$J:$O,MATCH($C$1,Справочники!$I:$I,),)="Да",СПР_Перевахтовка[[#Headers],[В1]:[М/В2]]),)),ROW($2:$500)),ROW(P307)))&amp;"","")</f>
        <v/>
      </c>
      <c r="M310" s="157" t="str">
        <f t="array" ref="M310">IFERROR(INDEX(Справочники!C:C,SMALL(IF(ISNUMBER(MATCH(Справочники!$C$2:$C$500,IF(INDEX(+Справочники!$J:$O,MATCH($C$1,Справочники!$I:$I,),)="Да",СПР_Перевахтовка[[#Headers],[В1]:[М/В2]]),)),ROW($2:$500)),ROW(Q307)))&amp;"","")</f>
        <v/>
      </c>
      <c r="N310" s="157" t="str">
        <f t="array" ref="N310">IFERROR(INDEX(Справочники!D:D,SMALL(IF(ISNUMBER(MATCH(Справочники!$C$2:$C$500,IF(INDEX(+Справочники!$J:$O,MATCH($C$1,Справочники!$I:$I,),)="Да",СПР_Перевахтовка[[#Headers],[В1]:[М/В2]]),)),ROW($2:$500)),ROW(R307)))&amp;"","")</f>
        <v/>
      </c>
      <c r="O310" s="157"/>
    </row>
    <row r="311" spans="11:15" x14ac:dyDescent="0.25">
      <c r="K311" s="156" t="str">
        <f>IF(ФОРМА_ОтъездIПриезд[[#This Row],[Не заполнили форму]]="","",ROW()-ROW(ФОРМА_ОтъездIПриезд[[#Headers],[Не заполнили форму]]))</f>
        <v/>
      </c>
      <c r="L311" s="153" t="str">
        <f t="array" ref="L311">IFERROR(INDEX(Справочники!B:B,SMALL(IF(ISNUMBER(MATCH(Справочники!$C$2:$C$500,IF(INDEX(+Справочники!$J:$O,MATCH($C$1,Справочники!$I:$I,),)="Да",СПР_Перевахтовка[[#Headers],[В1]:[М/В2]]),)),ROW($2:$500)),ROW(P308)))&amp;"","")</f>
        <v/>
      </c>
      <c r="M311" s="157" t="str">
        <f t="array" ref="M311">IFERROR(INDEX(Справочники!C:C,SMALL(IF(ISNUMBER(MATCH(Справочники!$C$2:$C$500,IF(INDEX(+Справочники!$J:$O,MATCH($C$1,Справочники!$I:$I,),)="Да",СПР_Перевахтовка[[#Headers],[В1]:[М/В2]]),)),ROW($2:$500)),ROW(Q308)))&amp;"","")</f>
        <v/>
      </c>
      <c r="N311" s="157" t="str">
        <f t="array" ref="N311">IFERROR(INDEX(Справочники!D:D,SMALL(IF(ISNUMBER(MATCH(Справочники!$C$2:$C$500,IF(INDEX(+Справочники!$J:$O,MATCH($C$1,Справочники!$I:$I,),)="Да",СПР_Перевахтовка[[#Headers],[В1]:[М/В2]]),)),ROW($2:$500)),ROW(R308)))&amp;"","")</f>
        <v/>
      </c>
      <c r="O311" s="157"/>
    </row>
    <row r="312" spans="11:15" x14ac:dyDescent="0.25">
      <c r="K312" s="156" t="str">
        <f>IF(ФОРМА_ОтъездIПриезд[[#This Row],[Не заполнили форму]]="","",ROW()-ROW(ФОРМА_ОтъездIПриезд[[#Headers],[Не заполнили форму]]))</f>
        <v/>
      </c>
      <c r="L312" s="153" t="str">
        <f t="array" ref="L312">IFERROR(INDEX(Справочники!B:B,SMALL(IF(ISNUMBER(MATCH(Справочники!$C$2:$C$500,IF(INDEX(+Справочники!$J:$O,MATCH($C$1,Справочники!$I:$I,),)="Да",СПР_Перевахтовка[[#Headers],[В1]:[М/В2]]),)),ROW($2:$500)),ROW(P309)))&amp;"","")</f>
        <v/>
      </c>
      <c r="M312" s="157" t="str">
        <f t="array" ref="M312">IFERROR(INDEX(Справочники!C:C,SMALL(IF(ISNUMBER(MATCH(Справочники!$C$2:$C$500,IF(INDEX(+Справочники!$J:$O,MATCH($C$1,Справочники!$I:$I,),)="Да",СПР_Перевахтовка[[#Headers],[В1]:[М/В2]]),)),ROW($2:$500)),ROW(Q309)))&amp;"","")</f>
        <v/>
      </c>
      <c r="N312" s="157" t="str">
        <f t="array" ref="N312">IFERROR(INDEX(Справочники!D:D,SMALL(IF(ISNUMBER(MATCH(Справочники!$C$2:$C$500,IF(INDEX(+Справочники!$J:$O,MATCH($C$1,Справочники!$I:$I,),)="Да",СПР_Перевахтовка[[#Headers],[В1]:[М/В2]]),)),ROW($2:$500)),ROW(R309)))&amp;"","")</f>
        <v/>
      </c>
      <c r="O312" s="157"/>
    </row>
    <row r="313" spans="11:15" x14ac:dyDescent="0.25">
      <c r="K313" s="156" t="str">
        <f>IF(ФОРМА_ОтъездIПриезд[[#This Row],[Не заполнили форму]]="","",ROW()-ROW(ФОРМА_ОтъездIПриезд[[#Headers],[Не заполнили форму]]))</f>
        <v/>
      </c>
      <c r="L313" s="153" t="str">
        <f t="array" ref="L313">IFERROR(INDEX(Справочники!B:B,SMALL(IF(ISNUMBER(MATCH(Справочники!$C$2:$C$500,IF(INDEX(+Справочники!$J:$O,MATCH($C$1,Справочники!$I:$I,),)="Да",СПР_Перевахтовка[[#Headers],[В1]:[М/В2]]),)),ROW($2:$500)),ROW(P310)))&amp;"","")</f>
        <v/>
      </c>
      <c r="M313" s="157" t="str">
        <f t="array" ref="M313">IFERROR(INDEX(Справочники!C:C,SMALL(IF(ISNUMBER(MATCH(Справочники!$C$2:$C$500,IF(INDEX(+Справочники!$J:$O,MATCH($C$1,Справочники!$I:$I,),)="Да",СПР_Перевахтовка[[#Headers],[В1]:[М/В2]]),)),ROW($2:$500)),ROW(Q310)))&amp;"","")</f>
        <v/>
      </c>
      <c r="N313" s="157" t="str">
        <f t="array" ref="N313">IFERROR(INDEX(Справочники!D:D,SMALL(IF(ISNUMBER(MATCH(Справочники!$C$2:$C$500,IF(INDEX(+Справочники!$J:$O,MATCH($C$1,Справочники!$I:$I,),)="Да",СПР_Перевахтовка[[#Headers],[В1]:[М/В2]]),)),ROW($2:$500)),ROW(R310)))&amp;"","")</f>
        <v/>
      </c>
      <c r="O313" s="157"/>
    </row>
    <row r="314" spans="11:15" x14ac:dyDescent="0.25">
      <c r="K314" s="156" t="str">
        <f>IF(ФОРМА_ОтъездIПриезд[[#This Row],[Не заполнили форму]]="","",ROW()-ROW(ФОРМА_ОтъездIПриезд[[#Headers],[Не заполнили форму]]))</f>
        <v/>
      </c>
      <c r="L314" s="153" t="str">
        <f t="array" ref="L314">IFERROR(INDEX(Справочники!B:B,SMALL(IF(ISNUMBER(MATCH(Справочники!$C$2:$C$500,IF(INDEX(+Справочники!$J:$O,MATCH($C$1,Справочники!$I:$I,),)="Да",СПР_Перевахтовка[[#Headers],[В1]:[М/В2]]),)),ROW($2:$500)),ROW(P311)))&amp;"","")</f>
        <v/>
      </c>
      <c r="M314" s="157" t="str">
        <f t="array" ref="M314">IFERROR(INDEX(Справочники!C:C,SMALL(IF(ISNUMBER(MATCH(Справочники!$C$2:$C$500,IF(INDEX(+Справочники!$J:$O,MATCH($C$1,Справочники!$I:$I,),)="Да",СПР_Перевахтовка[[#Headers],[В1]:[М/В2]]),)),ROW($2:$500)),ROW(Q311)))&amp;"","")</f>
        <v/>
      </c>
      <c r="N314" s="157" t="str">
        <f t="array" ref="N314">IFERROR(INDEX(Справочники!D:D,SMALL(IF(ISNUMBER(MATCH(Справочники!$C$2:$C$500,IF(INDEX(+Справочники!$J:$O,MATCH($C$1,Справочники!$I:$I,),)="Да",СПР_Перевахтовка[[#Headers],[В1]:[М/В2]]),)),ROW($2:$500)),ROW(R311)))&amp;"","")</f>
        <v/>
      </c>
      <c r="O314" s="157"/>
    </row>
    <row r="315" spans="11:15" x14ac:dyDescent="0.25">
      <c r="K315" s="156" t="str">
        <f>IF(ФОРМА_ОтъездIПриезд[[#This Row],[Не заполнили форму]]="","",ROW()-ROW(ФОРМА_ОтъездIПриезд[[#Headers],[Не заполнили форму]]))</f>
        <v/>
      </c>
      <c r="L315" s="153" t="str">
        <f t="array" ref="L315">IFERROR(INDEX(Справочники!B:B,SMALL(IF(ISNUMBER(MATCH(Справочники!$C$2:$C$500,IF(INDEX(+Справочники!$J:$O,MATCH($C$1,Справочники!$I:$I,),)="Да",СПР_Перевахтовка[[#Headers],[В1]:[М/В2]]),)),ROW($2:$500)),ROW(P312)))&amp;"","")</f>
        <v/>
      </c>
      <c r="M315" s="157" t="str">
        <f t="array" ref="M315">IFERROR(INDEX(Справочники!C:C,SMALL(IF(ISNUMBER(MATCH(Справочники!$C$2:$C$500,IF(INDEX(+Справочники!$J:$O,MATCH($C$1,Справочники!$I:$I,),)="Да",СПР_Перевахтовка[[#Headers],[В1]:[М/В2]]),)),ROW($2:$500)),ROW(Q312)))&amp;"","")</f>
        <v/>
      </c>
      <c r="N315" s="157" t="str">
        <f t="array" ref="N315">IFERROR(INDEX(Справочники!D:D,SMALL(IF(ISNUMBER(MATCH(Справочники!$C$2:$C$500,IF(INDEX(+Справочники!$J:$O,MATCH($C$1,Справочники!$I:$I,),)="Да",СПР_Перевахтовка[[#Headers],[В1]:[М/В2]]),)),ROW($2:$500)),ROW(R312)))&amp;"","")</f>
        <v/>
      </c>
      <c r="O315" s="157"/>
    </row>
    <row r="316" spans="11:15" x14ac:dyDescent="0.25">
      <c r="K316" s="156" t="str">
        <f>IF(ФОРМА_ОтъездIПриезд[[#This Row],[Не заполнили форму]]="","",ROW()-ROW(ФОРМА_ОтъездIПриезд[[#Headers],[Не заполнили форму]]))</f>
        <v/>
      </c>
      <c r="L316" s="153" t="str">
        <f t="array" ref="L316">IFERROR(INDEX(Справочники!B:B,SMALL(IF(ISNUMBER(MATCH(Справочники!$C$2:$C$500,IF(INDEX(+Справочники!$J:$O,MATCH($C$1,Справочники!$I:$I,),)="Да",СПР_Перевахтовка[[#Headers],[В1]:[М/В2]]),)),ROW($2:$500)),ROW(P313)))&amp;"","")</f>
        <v/>
      </c>
      <c r="M316" s="157" t="str">
        <f t="array" ref="M316">IFERROR(INDEX(Справочники!C:C,SMALL(IF(ISNUMBER(MATCH(Справочники!$C$2:$C$500,IF(INDEX(+Справочники!$J:$O,MATCH($C$1,Справочники!$I:$I,),)="Да",СПР_Перевахтовка[[#Headers],[В1]:[М/В2]]),)),ROW($2:$500)),ROW(Q313)))&amp;"","")</f>
        <v/>
      </c>
      <c r="N316" s="157" t="str">
        <f t="array" ref="N316">IFERROR(INDEX(Справочники!D:D,SMALL(IF(ISNUMBER(MATCH(Справочники!$C$2:$C$500,IF(INDEX(+Справочники!$J:$O,MATCH($C$1,Справочники!$I:$I,),)="Да",СПР_Перевахтовка[[#Headers],[В1]:[М/В2]]),)),ROW($2:$500)),ROW(R313)))&amp;"","")</f>
        <v/>
      </c>
      <c r="O316" s="157"/>
    </row>
    <row r="317" spans="11:15" x14ac:dyDescent="0.25">
      <c r="K317" s="156" t="str">
        <f>IF(ФОРМА_ОтъездIПриезд[[#This Row],[Не заполнили форму]]="","",ROW()-ROW(ФОРМА_ОтъездIПриезд[[#Headers],[Не заполнили форму]]))</f>
        <v/>
      </c>
      <c r="L317" s="153" t="str">
        <f t="array" ref="L317">IFERROR(INDEX(Справочники!B:B,SMALL(IF(ISNUMBER(MATCH(Справочники!$C$2:$C$500,IF(INDEX(+Справочники!$J:$O,MATCH($C$1,Справочники!$I:$I,),)="Да",СПР_Перевахтовка[[#Headers],[В1]:[М/В2]]),)),ROW($2:$500)),ROW(P314)))&amp;"","")</f>
        <v/>
      </c>
      <c r="M317" s="157" t="str">
        <f t="array" ref="M317">IFERROR(INDEX(Справочники!C:C,SMALL(IF(ISNUMBER(MATCH(Справочники!$C$2:$C$500,IF(INDEX(+Справочники!$J:$O,MATCH($C$1,Справочники!$I:$I,),)="Да",СПР_Перевахтовка[[#Headers],[В1]:[М/В2]]),)),ROW($2:$500)),ROW(Q314)))&amp;"","")</f>
        <v/>
      </c>
      <c r="N317" s="157" t="str">
        <f t="array" ref="N317">IFERROR(INDEX(Справочники!D:D,SMALL(IF(ISNUMBER(MATCH(Справочники!$C$2:$C$500,IF(INDEX(+Справочники!$J:$O,MATCH($C$1,Справочники!$I:$I,),)="Да",СПР_Перевахтовка[[#Headers],[В1]:[М/В2]]),)),ROW($2:$500)),ROW(R314)))&amp;"","")</f>
        <v/>
      </c>
      <c r="O317" s="157"/>
    </row>
    <row r="318" spans="11:15" x14ac:dyDescent="0.25">
      <c r="K318" s="156" t="str">
        <f>IF(ФОРМА_ОтъездIПриезд[[#This Row],[Не заполнили форму]]="","",ROW()-ROW(ФОРМА_ОтъездIПриезд[[#Headers],[Не заполнили форму]]))</f>
        <v/>
      </c>
      <c r="L318" s="153" t="str">
        <f t="array" ref="L318">IFERROR(INDEX(Справочники!B:B,SMALL(IF(ISNUMBER(MATCH(Справочники!$C$2:$C$500,IF(INDEX(+Справочники!$J:$O,MATCH($C$1,Справочники!$I:$I,),)="Да",СПР_Перевахтовка[[#Headers],[В1]:[М/В2]]),)),ROW($2:$500)),ROW(P315)))&amp;"","")</f>
        <v/>
      </c>
      <c r="M318" s="157" t="str">
        <f t="array" ref="M318">IFERROR(INDEX(Справочники!C:C,SMALL(IF(ISNUMBER(MATCH(Справочники!$C$2:$C$500,IF(INDEX(+Справочники!$J:$O,MATCH($C$1,Справочники!$I:$I,),)="Да",СПР_Перевахтовка[[#Headers],[В1]:[М/В2]]),)),ROW($2:$500)),ROW(Q315)))&amp;"","")</f>
        <v/>
      </c>
      <c r="N318" s="157" t="str">
        <f t="array" ref="N318">IFERROR(INDEX(Справочники!D:D,SMALL(IF(ISNUMBER(MATCH(Справочники!$C$2:$C$500,IF(INDEX(+Справочники!$J:$O,MATCH($C$1,Справочники!$I:$I,),)="Да",СПР_Перевахтовка[[#Headers],[В1]:[М/В2]]),)),ROW($2:$500)),ROW(R315)))&amp;"","")</f>
        <v/>
      </c>
      <c r="O318" s="157"/>
    </row>
    <row r="319" spans="11:15" x14ac:dyDescent="0.25">
      <c r="K319" s="156" t="str">
        <f>IF(ФОРМА_ОтъездIПриезд[[#This Row],[Не заполнили форму]]="","",ROW()-ROW(ФОРМА_ОтъездIПриезд[[#Headers],[Не заполнили форму]]))</f>
        <v/>
      </c>
      <c r="L319" s="153" t="str">
        <f t="array" ref="L319">IFERROR(INDEX(Справочники!B:B,SMALL(IF(ISNUMBER(MATCH(Справочники!$C$2:$C$500,IF(INDEX(+Справочники!$J:$O,MATCH($C$1,Справочники!$I:$I,),)="Да",СПР_Перевахтовка[[#Headers],[В1]:[М/В2]]),)),ROW($2:$500)),ROW(P316)))&amp;"","")</f>
        <v/>
      </c>
      <c r="M319" s="157" t="str">
        <f t="array" ref="M319">IFERROR(INDEX(Справочники!C:C,SMALL(IF(ISNUMBER(MATCH(Справочники!$C$2:$C$500,IF(INDEX(+Справочники!$J:$O,MATCH($C$1,Справочники!$I:$I,),)="Да",СПР_Перевахтовка[[#Headers],[В1]:[М/В2]]),)),ROW($2:$500)),ROW(Q316)))&amp;"","")</f>
        <v/>
      </c>
      <c r="N319" s="157" t="str">
        <f t="array" ref="N319">IFERROR(INDEX(Справочники!D:D,SMALL(IF(ISNUMBER(MATCH(Справочники!$C$2:$C$500,IF(INDEX(+Справочники!$J:$O,MATCH($C$1,Справочники!$I:$I,),)="Да",СПР_Перевахтовка[[#Headers],[В1]:[М/В2]]),)),ROW($2:$500)),ROW(R316)))&amp;"","")</f>
        <v/>
      </c>
      <c r="O319" s="157"/>
    </row>
    <row r="320" spans="11:15" x14ac:dyDescent="0.25">
      <c r="K320" s="156" t="str">
        <f>IF(ФОРМА_ОтъездIПриезд[[#This Row],[Не заполнили форму]]="","",ROW()-ROW(ФОРМА_ОтъездIПриезд[[#Headers],[Не заполнили форму]]))</f>
        <v/>
      </c>
      <c r="L320" s="153" t="str">
        <f t="array" ref="L320">IFERROR(INDEX(Справочники!B:B,SMALL(IF(ISNUMBER(MATCH(Справочники!$C$2:$C$500,IF(INDEX(+Справочники!$J:$O,MATCH($C$1,Справочники!$I:$I,),)="Да",СПР_Перевахтовка[[#Headers],[В1]:[М/В2]]),)),ROW($2:$500)),ROW(P317)))&amp;"","")</f>
        <v/>
      </c>
      <c r="M320" s="157" t="str">
        <f t="array" ref="M320">IFERROR(INDEX(Справочники!C:C,SMALL(IF(ISNUMBER(MATCH(Справочники!$C$2:$C$500,IF(INDEX(+Справочники!$J:$O,MATCH($C$1,Справочники!$I:$I,),)="Да",СПР_Перевахтовка[[#Headers],[В1]:[М/В2]]),)),ROW($2:$500)),ROW(Q317)))&amp;"","")</f>
        <v/>
      </c>
      <c r="N320" s="157" t="str">
        <f t="array" ref="N320">IFERROR(INDEX(Справочники!D:D,SMALL(IF(ISNUMBER(MATCH(Справочники!$C$2:$C$500,IF(INDEX(+Справочники!$J:$O,MATCH($C$1,Справочники!$I:$I,),)="Да",СПР_Перевахтовка[[#Headers],[В1]:[М/В2]]),)),ROW($2:$500)),ROW(R317)))&amp;"","")</f>
        <v/>
      </c>
      <c r="O320" s="157"/>
    </row>
    <row r="321" spans="11:15" x14ac:dyDescent="0.25">
      <c r="K321" s="156" t="str">
        <f>IF(ФОРМА_ОтъездIПриезд[[#This Row],[Не заполнили форму]]="","",ROW()-ROW(ФОРМА_ОтъездIПриезд[[#Headers],[Не заполнили форму]]))</f>
        <v/>
      </c>
      <c r="L321" s="153" t="str">
        <f t="array" ref="L321">IFERROR(INDEX(Справочники!B:B,SMALL(IF(ISNUMBER(MATCH(Справочники!$C$2:$C$500,IF(INDEX(+Справочники!$J:$O,MATCH($C$1,Справочники!$I:$I,),)="Да",СПР_Перевахтовка[[#Headers],[В1]:[М/В2]]),)),ROW($2:$500)),ROW(P318)))&amp;"","")</f>
        <v/>
      </c>
      <c r="M321" s="157" t="str">
        <f t="array" ref="M321">IFERROR(INDEX(Справочники!C:C,SMALL(IF(ISNUMBER(MATCH(Справочники!$C$2:$C$500,IF(INDEX(+Справочники!$J:$O,MATCH($C$1,Справочники!$I:$I,),)="Да",СПР_Перевахтовка[[#Headers],[В1]:[М/В2]]),)),ROW($2:$500)),ROW(Q318)))&amp;"","")</f>
        <v/>
      </c>
      <c r="N321" s="157" t="str">
        <f t="array" ref="N321">IFERROR(INDEX(Справочники!D:D,SMALL(IF(ISNUMBER(MATCH(Справочники!$C$2:$C$500,IF(INDEX(+Справочники!$J:$O,MATCH($C$1,Справочники!$I:$I,),)="Да",СПР_Перевахтовка[[#Headers],[В1]:[М/В2]]),)),ROW($2:$500)),ROW(R318)))&amp;"","")</f>
        <v/>
      </c>
      <c r="O321" s="157"/>
    </row>
    <row r="322" spans="11:15" x14ac:dyDescent="0.25">
      <c r="K322" s="156" t="str">
        <f>IF(ФОРМА_ОтъездIПриезд[[#This Row],[Не заполнили форму]]="","",ROW()-ROW(ФОРМА_ОтъездIПриезд[[#Headers],[Не заполнили форму]]))</f>
        <v/>
      </c>
      <c r="L322" s="153" t="str">
        <f t="array" ref="L322">IFERROR(INDEX(Справочники!B:B,SMALL(IF(ISNUMBER(MATCH(Справочники!$C$2:$C$500,IF(INDEX(+Справочники!$J:$O,MATCH($C$1,Справочники!$I:$I,),)="Да",СПР_Перевахтовка[[#Headers],[В1]:[М/В2]]),)),ROW($2:$500)),ROW(P319)))&amp;"","")</f>
        <v/>
      </c>
      <c r="M322" s="157" t="str">
        <f t="array" ref="M322">IFERROR(INDEX(Справочники!C:C,SMALL(IF(ISNUMBER(MATCH(Справочники!$C$2:$C$500,IF(INDEX(+Справочники!$J:$O,MATCH($C$1,Справочники!$I:$I,),)="Да",СПР_Перевахтовка[[#Headers],[В1]:[М/В2]]),)),ROW($2:$500)),ROW(Q319)))&amp;"","")</f>
        <v/>
      </c>
      <c r="N322" s="157" t="str">
        <f t="array" ref="N322">IFERROR(INDEX(Справочники!D:D,SMALL(IF(ISNUMBER(MATCH(Справочники!$C$2:$C$500,IF(INDEX(+Справочники!$J:$O,MATCH($C$1,Справочники!$I:$I,),)="Да",СПР_Перевахтовка[[#Headers],[В1]:[М/В2]]),)),ROW($2:$500)),ROW(R319)))&amp;"","")</f>
        <v/>
      </c>
      <c r="O322" s="157"/>
    </row>
    <row r="323" spans="11:15" x14ac:dyDescent="0.25">
      <c r="K323" s="156" t="str">
        <f>IF(ФОРМА_ОтъездIПриезд[[#This Row],[Не заполнили форму]]="","",ROW()-ROW(ФОРМА_ОтъездIПриезд[[#Headers],[Не заполнили форму]]))</f>
        <v/>
      </c>
      <c r="L323" s="153" t="str">
        <f t="array" ref="L323">IFERROR(INDEX(Справочники!B:B,SMALL(IF(ISNUMBER(MATCH(Справочники!$C$2:$C$500,IF(INDEX(+Справочники!$J:$O,MATCH($C$1,Справочники!$I:$I,),)="Да",СПР_Перевахтовка[[#Headers],[В1]:[М/В2]]),)),ROW($2:$500)),ROW(P320)))&amp;"","")</f>
        <v/>
      </c>
      <c r="M323" s="157" t="str">
        <f t="array" ref="M323">IFERROR(INDEX(Справочники!C:C,SMALL(IF(ISNUMBER(MATCH(Справочники!$C$2:$C$500,IF(INDEX(+Справочники!$J:$O,MATCH($C$1,Справочники!$I:$I,),)="Да",СПР_Перевахтовка[[#Headers],[В1]:[М/В2]]),)),ROW($2:$500)),ROW(Q320)))&amp;"","")</f>
        <v/>
      </c>
      <c r="N323" s="157" t="str">
        <f t="array" ref="N323">IFERROR(INDEX(Справочники!D:D,SMALL(IF(ISNUMBER(MATCH(Справочники!$C$2:$C$500,IF(INDEX(+Справочники!$J:$O,MATCH($C$1,Справочники!$I:$I,),)="Да",СПР_Перевахтовка[[#Headers],[В1]:[М/В2]]),)),ROW($2:$500)),ROW(R320)))&amp;"","")</f>
        <v/>
      </c>
      <c r="O323" s="157"/>
    </row>
    <row r="324" spans="11:15" x14ac:dyDescent="0.25">
      <c r="K324" s="156" t="str">
        <f>IF(ФОРМА_ОтъездIПриезд[[#This Row],[Не заполнили форму]]="","",ROW()-ROW(ФОРМА_ОтъездIПриезд[[#Headers],[Не заполнили форму]]))</f>
        <v/>
      </c>
      <c r="L324" s="153" t="str">
        <f t="array" ref="L324">IFERROR(INDEX(Справочники!B:B,SMALL(IF(ISNUMBER(MATCH(Справочники!$C$2:$C$500,IF(INDEX(+Справочники!$J:$O,MATCH($C$1,Справочники!$I:$I,),)="Да",СПР_Перевахтовка[[#Headers],[В1]:[М/В2]]),)),ROW($2:$500)),ROW(P321)))&amp;"","")</f>
        <v/>
      </c>
      <c r="M324" s="157" t="str">
        <f t="array" ref="M324">IFERROR(INDEX(Справочники!C:C,SMALL(IF(ISNUMBER(MATCH(Справочники!$C$2:$C$500,IF(INDEX(+Справочники!$J:$O,MATCH($C$1,Справочники!$I:$I,),)="Да",СПР_Перевахтовка[[#Headers],[В1]:[М/В2]]),)),ROW($2:$500)),ROW(Q321)))&amp;"","")</f>
        <v/>
      </c>
      <c r="N324" s="157" t="str">
        <f t="array" ref="N324">IFERROR(INDEX(Справочники!D:D,SMALL(IF(ISNUMBER(MATCH(Справочники!$C$2:$C$500,IF(INDEX(+Справочники!$J:$O,MATCH($C$1,Справочники!$I:$I,),)="Да",СПР_Перевахтовка[[#Headers],[В1]:[М/В2]]),)),ROW($2:$500)),ROW(R321)))&amp;"","")</f>
        <v/>
      </c>
      <c r="O324" s="157"/>
    </row>
    <row r="325" spans="11:15" x14ac:dyDescent="0.25">
      <c r="K325" s="156" t="str">
        <f>IF(ФОРМА_ОтъездIПриезд[[#This Row],[Не заполнили форму]]="","",ROW()-ROW(ФОРМА_ОтъездIПриезд[[#Headers],[Не заполнили форму]]))</f>
        <v/>
      </c>
      <c r="L325" s="153" t="str">
        <f t="array" ref="L325">IFERROR(INDEX(Справочники!B:B,SMALL(IF(ISNUMBER(MATCH(Справочники!$C$2:$C$500,IF(INDEX(+Справочники!$J:$O,MATCH($C$1,Справочники!$I:$I,),)="Да",СПР_Перевахтовка[[#Headers],[В1]:[М/В2]]),)),ROW($2:$500)),ROW(P322)))&amp;"","")</f>
        <v/>
      </c>
      <c r="M325" s="157" t="str">
        <f t="array" ref="M325">IFERROR(INDEX(Справочники!C:C,SMALL(IF(ISNUMBER(MATCH(Справочники!$C$2:$C$500,IF(INDEX(+Справочники!$J:$O,MATCH($C$1,Справочники!$I:$I,),)="Да",СПР_Перевахтовка[[#Headers],[В1]:[М/В2]]),)),ROW($2:$500)),ROW(Q322)))&amp;"","")</f>
        <v/>
      </c>
      <c r="N325" s="157" t="str">
        <f t="array" ref="N325">IFERROR(INDEX(Справочники!D:D,SMALL(IF(ISNUMBER(MATCH(Справочники!$C$2:$C$500,IF(INDEX(+Справочники!$J:$O,MATCH($C$1,Справочники!$I:$I,),)="Да",СПР_Перевахтовка[[#Headers],[В1]:[М/В2]]),)),ROW($2:$500)),ROW(R322)))&amp;"","")</f>
        <v/>
      </c>
      <c r="O325" s="157"/>
    </row>
    <row r="326" spans="11:15" x14ac:dyDescent="0.25">
      <c r="K326" s="156" t="str">
        <f>IF(ФОРМА_ОтъездIПриезд[[#This Row],[Не заполнили форму]]="","",ROW()-ROW(ФОРМА_ОтъездIПриезд[[#Headers],[Не заполнили форму]]))</f>
        <v/>
      </c>
      <c r="L326" s="153" t="str">
        <f t="array" ref="L326">IFERROR(INDEX(Справочники!B:B,SMALL(IF(ISNUMBER(MATCH(Справочники!$C$2:$C$500,IF(INDEX(+Справочники!$J:$O,MATCH($C$1,Справочники!$I:$I,),)="Да",СПР_Перевахтовка[[#Headers],[В1]:[М/В2]]),)),ROW($2:$500)),ROW(P323)))&amp;"","")</f>
        <v/>
      </c>
      <c r="M326" s="157" t="str">
        <f t="array" ref="M326">IFERROR(INDEX(Справочники!C:C,SMALL(IF(ISNUMBER(MATCH(Справочники!$C$2:$C$500,IF(INDEX(+Справочники!$J:$O,MATCH($C$1,Справочники!$I:$I,),)="Да",СПР_Перевахтовка[[#Headers],[В1]:[М/В2]]),)),ROW($2:$500)),ROW(Q323)))&amp;"","")</f>
        <v/>
      </c>
      <c r="N326" s="157" t="str">
        <f t="array" ref="N326">IFERROR(INDEX(Справочники!D:D,SMALL(IF(ISNUMBER(MATCH(Справочники!$C$2:$C$500,IF(INDEX(+Справочники!$J:$O,MATCH($C$1,Справочники!$I:$I,),)="Да",СПР_Перевахтовка[[#Headers],[В1]:[М/В2]]),)),ROW($2:$500)),ROW(R323)))&amp;"","")</f>
        <v/>
      </c>
      <c r="O326" s="157"/>
    </row>
    <row r="327" spans="11:15" x14ac:dyDescent="0.25">
      <c r="K327" s="156" t="str">
        <f>IF(ФОРМА_ОтъездIПриезд[[#This Row],[Не заполнили форму]]="","",ROW()-ROW(ФОРМА_ОтъездIПриезд[[#Headers],[Не заполнили форму]]))</f>
        <v/>
      </c>
      <c r="L327" s="153" t="str">
        <f t="array" ref="L327">IFERROR(INDEX(Справочники!B:B,SMALL(IF(ISNUMBER(MATCH(Справочники!$C$2:$C$500,IF(INDEX(+Справочники!$J:$O,MATCH($C$1,Справочники!$I:$I,),)="Да",СПР_Перевахтовка[[#Headers],[В1]:[М/В2]]),)),ROW($2:$500)),ROW(P324)))&amp;"","")</f>
        <v/>
      </c>
      <c r="M327" s="157" t="str">
        <f t="array" ref="M327">IFERROR(INDEX(Справочники!C:C,SMALL(IF(ISNUMBER(MATCH(Справочники!$C$2:$C$500,IF(INDEX(+Справочники!$J:$O,MATCH($C$1,Справочники!$I:$I,),)="Да",СПР_Перевахтовка[[#Headers],[В1]:[М/В2]]),)),ROW($2:$500)),ROW(Q324)))&amp;"","")</f>
        <v/>
      </c>
      <c r="N327" s="157" t="str">
        <f t="array" ref="N327">IFERROR(INDEX(Справочники!D:D,SMALL(IF(ISNUMBER(MATCH(Справочники!$C$2:$C$500,IF(INDEX(+Справочники!$J:$O,MATCH($C$1,Справочники!$I:$I,),)="Да",СПР_Перевахтовка[[#Headers],[В1]:[М/В2]]),)),ROW($2:$500)),ROW(R324)))&amp;"","")</f>
        <v/>
      </c>
      <c r="O327" s="157"/>
    </row>
    <row r="328" spans="11:15" x14ac:dyDescent="0.25">
      <c r="K328" s="156" t="str">
        <f>IF(ФОРМА_ОтъездIПриезд[[#This Row],[Не заполнили форму]]="","",ROW()-ROW(ФОРМА_ОтъездIПриезд[[#Headers],[Не заполнили форму]]))</f>
        <v/>
      </c>
      <c r="L328" s="153" t="str">
        <f t="array" ref="L328">IFERROR(INDEX(Справочники!B:B,SMALL(IF(ISNUMBER(MATCH(Справочники!$C$2:$C$500,IF(INDEX(+Справочники!$J:$O,MATCH($C$1,Справочники!$I:$I,),)="Да",СПР_Перевахтовка[[#Headers],[В1]:[М/В2]]),)),ROW($2:$500)),ROW(P325)))&amp;"","")</f>
        <v/>
      </c>
      <c r="M328" s="157" t="str">
        <f t="array" ref="M328">IFERROR(INDEX(Справочники!C:C,SMALL(IF(ISNUMBER(MATCH(Справочники!$C$2:$C$500,IF(INDEX(+Справочники!$J:$O,MATCH($C$1,Справочники!$I:$I,),)="Да",СПР_Перевахтовка[[#Headers],[В1]:[М/В2]]),)),ROW($2:$500)),ROW(Q325)))&amp;"","")</f>
        <v/>
      </c>
      <c r="N328" s="157" t="str">
        <f t="array" ref="N328">IFERROR(INDEX(Справочники!D:D,SMALL(IF(ISNUMBER(MATCH(Справочники!$C$2:$C$500,IF(INDEX(+Справочники!$J:$O,MATCH($C$1,Справочники!$I:$I,),)="Да",СПР_Перевахтовка[[#Headers],[В1]:[М/В2]]),)),ROW($2:$500)),ROW(R325)))&amp;"","")</f>
        <v/>
      </c>
      <c r="O328" s="157"/>
    </row>
    <row r="329" spans="11:15" x14ac:dyDescent="0.25">
      <c r="K329" s="156" t="str">
        <f>IF(ФОРМА_ОтъездIПриезд[[#This Row],[Не заполнили форму]]="","",ROW()-ROW(ФОРМА_ОтъездIПриезд[[#Headers],[Не заполнили форму]]))</f>
        <v/>
      </c>
      <c r="L329" s="153" t="str">
        <f t="array" ref="L329">IFERROR(INDEX(Справочники!B:B,SMALL(IF(ISNUMBER(MATCH(Справочники!$C$2:$C$500,IF(INDEX(+Справочники!$J:$O,MATCH($C$1,Справочники!$I:$I,),)="Да",СПР_Перевахтовка[[#Headers],[В1]:[М/В2]]),)),ROW($2:$500)),ROW(P326)))&amp;"","")</f>
        <v/>
      </c>
      <c r="M329" s="157" t="str">
        <f t="array" ref="M329">IFERROR(INDEX(Справочники!C:C,SMALL(IF(ISNUMBER(MATCH(Справочники!$C$2:$C$500,IF(INDEX(+Справочники!$J:$O,MATCH($C$1,Справочники!$I:$I,),)="Да",СПР_Перевахтовка[[#Headers],[В1]:[М/В2]]),)),ROW($2:$500)),ROW(Q326)))&amp;"","")</f>
        <v/>
      </c>
      <c r="N329" s="157" t="str">
        <f t="array" ref="N329">IFERROR(INDEX(Справочники!D:D,SMALL(IF(ISNUMBER(MATCH(Справочники!$C$2:$C$500,IF(INDEX(+Справочники!$J:$O,MATCH($C$1,Справочники!$I:$I,),)="Да",СПР_Перевахтовка[[#Headers],[В1]:[М/В2]]),)),ROW($2:$500)),ROW(R326)))&amp;"","")</f>
        <v/>
      </c>
      <c r="O329" s="157"/>
    </row>
    <row r="330" spans="11:15" x14ac:dyDescent="0.25">
      <c r="K330" s="156" t="str">
        <f>IF(ФОРМА_ОтъездIПриезд[[#This Row],[Не заполнили форму]]="","",ROW()-ROW(ФОРМА_ОтъездIПриезд[[#Headers],[Не заполнили форму]]))</f>
        <v/>
      </c>
      <c r="L330" s="153" t="str">
        <f t="array" ref="L330">IFERROR(INDEX(Справочники!B:B,SMALL(IF(ISNUMBER(MATCH(Справочники!$C$2:$C$500,IF(INDEX(+Справочники!$J:$O,MATCH($C$1,Справочники!$I:$I,),)="Да",СПР_Перевахтовка[[#Headers],[В1]:[М/В2]]),)),ROW($2:$500)),ROW(P327)))&amp;"","")</f>
        <v/>
      </c>
      <c r="M330" s="157" t="str">
        <f t="array" ref="M330">IFERROR(INDEX(Справочники!C:C,SMALL(IF(ISNUMBER(MATCH(Справочники!$C$2:$C$500,IF(INDEX(+Справочники!$J:$O,MATCH($C$1,Справочники!$I:$I,),)="Да",СПР_Перевахтовка[[#Headers],[В1]:[М/В2]]),)),ROW($2:$500)),ROW(Q327)))&amp;"","")</f>
        <v/>
      </c>
      <c r="N330" s="157" t="str">
        <f t="array" ref="N330">IFERROR(INDEX(Справочники!D:D,SMALL(IF(ISNUMBER(MATCH(Справочники!$C$2:$C$500,IF(INDEX(+Справочники!$J:$O,MATCH($C$1,Справочники!$I:$I,),)="Да",СПР_Перевахтовка[[#Headers],[В1]:[М/В2]]),)),ROW($2:$500)),ROW(R327)))&amp;"","")</f>
        <v/>
      </c>
      <c r="O330" s="157"/>
    </row>
    <row r="331" spans="11:15" x14ac:dyDescent="0.25">
      <c r="K331" s="156" t="str">
        <f>IF(ФОРМА_ОтъездIПриезд[[#This Row],[Не заполнили форму]]="","",ROW()-ROW(ФОРМА_ОтъездIПриезд[[#Headers],[Не заполнили форму]]))</f>
        <v/>
      </c>
      <c r="L331" s="153" t="str">
        <f t="array" ref="L331">IFERROR(INDEX(Справочники!B:B,SMALL(IF(ISNUMBER(MATCH(Справочники!$C$2:$C$500,IF(INDEX(+Справочники!$J:$O,MATCH($C$1,Справочники!$I:$I,),)="Да",СПР_Перевахтовка[[#Headers],[В1]:[М/В2]]),)),ROW($2:$500)),ROW(P328)))&amp;"","")</f>
        <v/>
      </c>
      <c r="M331" s="157" t="str">
        <f t="array" ref="M331">IFERROR(INDEX(Справочники!C:C,SMALL(IF(ISNUMBER(MATCH(Справочники!$C$2:$C$500,IF(INDEX(+Справочники!$J:$O,MATCH($C$1,Справочники!$I:$I,),)="Да",СПР_Перевахтовка[[#Headers],[В1]:[М/В2]]),)),ROW($2:$500)),ROW(Q328)))&amp;"","")</f>
        <v/>
      </c>
      <c r="N331" s="157" t="str">
        <f t="array" ref="N331">IFERROR(INDEX(Справочники!D:D,SMALL(IF(ISNUMBER(MATCH(Справочники!$C$2:$C$500,IF(INDEX(+Справочники!$J:$O,MATCH($C$1,Справочники!$I:$I,),)="Да",СПР_Перевахтовка[[#Headers],[В1]:[М/В2]]),)),ROW($2:$500)),ROW(R328)))&amp;"","")</f>
        <v/>
      </c>
      <c r="O331" s="157"/>
    </row>
    <row r="332" spans="11:15" x14ac:dyDescent="0.25">
      <c r="K332" s="156" t="str">
        <f>IF(ФОРМА_ОтъездIПриезд[[#This Row],[Не заполнили форму]]="","",ROW()-ROW(ФОРМА_ОтъездIПриезд[[#Headers],[Не заполнили форму]]))</f>
        <v/>
      </c>
      <c r="L332" s="153" t="str">
        <f t="array" ref="L332">IFERROR(INDEX(Справочники!B:B,SMALL(IF(ISNUMBER(MATCH(Справочники!$C$2:$C$500,IF(INDEX(+Справочники!$J:$O,MATCH($C$1,Справочники!$I:$I,),)="Да",СПР_Перевахтовка[[#Headers],[В1]:[М/В2]]),)),ROW($2:$500)),ROW(P329)))&amp;"","")</f>
        <v/>
      </c>
      <c r="M332" s="157" t="str">
        <f t="array" ref="M332">IFERROR(INDEX(Справочники!C:C,SMALL(IF(ISNUMBER(MATCH(Справочники!$C$2:$C$500,IF(INDEX(+Справочники!$J:$O,MATCH($C$1,Справочники!$I:$I,),)="Да",СПР_Перевахтовка[[#Headers],[В1]:[М/В2]]),)),ROW($2:$500)),ROW(Q329)))&amp;"","")</f>
        <v/>
      </c>
      <c r="N332" s="157" t="str">
        <f t="array" ref="N332">IFERROR(INDEX(Справочники!D:D,SMALL(IF(ISNUMBER(MATCH(Справочники!$C$2:$C$500,IF(INDEX(+Справочники!$J:$O,MATCH($C$1,Справочники!$I:$I,),)="Да",СПР_Перевахтовка[[#Headers],[В1]:[М/В2]]),)),ROW($2:$500)),ROW(R329)))&amp;"","")</f>
        <v/>
      </c>
      <c r="O332" s="157"/>
    </row>
    <row r="333" spans="11:15" x14ac:dyDescent="0.25">
      <c r="K333" s="156" t="str">
        <f>IF(ФОРМА_ОтъездIПриезд[[#This Row],[Не заполнили форму]]="","",ROW()-ROW(ФОРМА_ОтъездIПриезд[[#Headers],[Не заполнили форму]]))</f>
        <v/>
      </c>
      <c r="L333" s="153" t="str">
        <f t="array" ref="L333">IFERROR(INDEX(Справочники!B:B,SMALL(IF(ISNUMBER(MATCH(Справочники!$C$2:$C$500,IF(INDEX(+Справочники!$J:$O,MATCH($C$1,Справочники!$I:$I,),)="Да",СПР_Перевахтовка[[#Headers],[В1]:[М/В2]]),)),ROW($2:$500)),ROW(P330)))&amp;"","")</f>
        <v/>
      </c>
      <c r="M333" s="157" t="str">
        <f t="array" ref="M333">IFERROR(INDEX(Справочники!C:C,SMALL(IF(ISNUMBER(MATCH(Справочники!$C$2:$C$500,IF(INDEX(+Справочники!$J:$O,MATCH($C$1,Справочники!$I:$I,),)="Да",СПР_Перевахтовка[[#Headers],[В1]:[М/В2]]),)),ROW($2:$500)),ROW(Q330)))&amp;"","")</f>
        <v/>
      </c>
      <c r="N333" s="157" t="str">
        <f t="array" ref="N333">IFERROR(INDEX(Справочники!D:D,SMALL(IF(ISNUMBER(MATCH(Справочники!$C$2:$C$500,IF(INDEX(+Справочники!$J:$O,MATCH($C$1,Справочники!$I:$I,),)="Да",СПР_Перевахтовка[[#Headers],[В1]:[М/В2]]),)),ROW($2:$500)),ROW(R330)))&amp;"","")</f>
        <v/>
      </c>
      <c r="O333" s="157"/>
    </row>
    <row r="334" spans="11:15" x14ac:dyDescent="0.25">
      <c r="K334" s="156" t="str">
        <f>IF(ФОРМА_ОтъездIПриезд[[#This Row],[Не заполнили форму]]="","",ROW()-ROW(ФОРМА_ОтъездIПриезд[[#Headers],[Не заполнили форму]]))</f>
        <v/>
      </c>
      <c r="L334" s="153" t="str">
        <f t="array" ref="L334">IFERROR(INDEX(Справочники!B:B,SMALL(IF(ISNUMBER(MATCH(Справочники!$C$2:$C$500,IF(INDEX(+Справочники!$J:$O,MATCH($C$1,Справочники!$I:$I,),)="Да",СПР_Перевахтовка[[#Headers],[В1]:[М/В2]]),)),ROW($2:$500)),ROW(P331)))&amp;"","")</f>
        <v/>
      </c>
      <c r="M334" s="157" t="str">
        <f t="array" ref="M334">IFERROR(INDEX(Справочники!C:C,SMALL(IF(ISNUMBER(MATCH(Справочники!$C$2:$C$500,IF(INDEX(+Справочники!$J:$O,MATCH($C$1,Справочники!$I:$I,),)="Да",СПР_Перевахтовка[[#Headers],[В1]:[М/В2]]),)),ROW($2:$500)),ROW(Q331)))&amp;"","")</f>
        <v/>
      </c>
      <c r="N334" s="157" t="str">
        <f t="array" ref="N334">IFERROR(INDEX(Справочники!D:D,SMALL(IF(ISNUMBER(MATCH(Справочники!$C$2:$C$500,IF(INDEX(+Справочники!$J:$O,MATCH($C$1,Справочники!$I:$I,),)="Да",СПР_Перевахтовка[[#Headers],[В1]:[М/В2]]),)),ROW($2:$500)),ROW(R331)))&amp;"","")</f>
        <v/>
      </c>
      <c r="O334" s="157"/>
    </row>
    <row r="335" spans="11:15" x14ac:dyDescent="0.25">
      <c r="K335" s="156" t="str">
        <f>IF(ФОРМА_ОтъездIПриезд[[#This Row],[Не заполнили форму]]="","",ROW()-ROW(ФОРМА_ОтъездIПриезд[[#Headers],[Не заполнили форму]]))</f>
        <v/>
      </c>
      <c r="L335" s="153" t="str">
        <f t="array" ref="L335">IFERROR(INDEX(Справочники!B:B,SMALL(IF(ISNUMBER(MATCH(Справочники!$C$2:$C$500,IF(INDEX(+Справочники!$J:$O,MATCH($C$1,Справочники!$I:$I,),)="Да",СПР_Перевахтовка[[#Headers],[В1]:[М/В2]]),)),ROW($2:$500)),ROW(P332)))&amp;"","")</f>
        <v/>
      </c>
      <c r="M335" s="157" t="str">
        <f t="array" ref="M335">IFERROR(INDEX(Справочники!C:C,SMALL(IF(ISNUMBER(MATCH(Справочники!$C$2:$C$500,IF(INDEX(+Справочники!$J:$O,MATCH($C$1,Справочники!$I:$I,),)="Да",СПР_Перевахтовка[[#Headers],[В1]:[М/В2]]),)),ROW($2:$500)),ROW(Q332)))&amp;"","")</f>
        <v/>
      </c>
      <c r="N335" s="157" t="str">
        <f t="array" ref="N335">IFERROR(INDEX(Справочники!D:D,SMALL(IF(ISNUMBER(MATCH(Справочники!$C$2:$C$500,IF(INDEX(+Справочники!$J:$O,MATCH($C$1,Справочники!$I:$I,),)="Да",СПР_Перевахтовка[[#Headers],[В1]:[М/В2]]),)),ROW($2:$500)),ROW(R332)))&amp;"","")</f>
        <v/>
      </c>
      <c r="O335" s="157"/>
    </row>
    <row r="336" spans="11:15" x14ac:dyDescent="0.25">
      <c r="K336" s="156" t="str">
        <f>IF(ФОРМА_ОтъездIПриезд[[#This Row],[Не заполнили форму]]="","",ROW()-ROW(ФОРМА_ОтъездIПриезд[[#Headers],[Не заполнили форму]]))</f>
        <v/>
      </c>
      <c r="L336" s="153" t="str">
        <f t="array" ref="L336">IFERROR(INDEX(Справочники!B:B,SMALL(IF(ISNUMBER(MATCH(Справочники!$C$2:$C$500,IF(INDEX(+Справочники!$J:$O,MATCH($C$1,Справочники!$I:$I,),)="Да",СПР_Перевахтовка[[#Headers],[В1]:[М/В2]]),)),ROW($2:$500)),ROW(P333)))&amp;"","")</f>
        <v/>
      </c>
      <c r="M336" s="157" t="str">
        <f t="array" ref="M336">IFERROR(INDEX(Справочники!C:C,SMALL(IF(ISNUMBER(MATCH(Справочники!$C$2:$C$500,IF(INDEX(+Справочники!$J:$O,MATCH($C$1,Справочники!$I:$I,),)="Да",СПР_Перевахтовка[[#Headers],[В1]:[М/В2]]),)),ROW($2:$500)),ROW(Q333)))&amp;"","")</f>
        <v/>
      </c>
      <c r="N336" s="157" t="str">
        <f t="array" ref="N336">IFERROR(INDEX(Справочники!D:D,SMALL(IF(ISNUMBER(MATCH(Справочники!$C$2:$C$500,IF(INDEX(+Справочники!$J:$O,MATCH($C$1,Справочники!$I:$I,),)="Да",СПР_Перевахтовка[[#Headers],[В1]:[М/В2]]),)),ROW($2:$500)),ROW(R333)))&amp;"","")</f>
        <v/>
      </c>
      <c r="O336" s="157"/>
    </row>
    <row r="337" spans="11:15" x14ac:dyDescent="0.25">
      <c r="K337" s="156" t="str">
        <f>IF(ФОРМА_ОтъездIПриезд[[#This Row],[Не заполнили форму]]="","",ROW()-ROW(ФОРМА_ОтъездIПриезд[[#Headers],[Не заполнили форму]]))</f>
        <v/>
      </c>
      <c r="L337" s="153" t="str">
        <f t="array" ref="L337">IFERROR(INDEX(Справочники!B:B,SMALL(IF(ISNUMBER(MATCH(Справочники!$C$2:$C$500,IF(INDEX(+Справочники!$J:$O,MATCH($C$1,Справочники!$I:$I,),)="Да",СПР_Перевахтовка[[#Headers],[В1]:[М/В2]]),)),ROW($2:$500)),ROW(P334)))&amp;"","")</f>
        <v/>
      </c>
      <c r="M337" s="157" t="str">
        <f t="array" ref="M337">IFERROR(INDEX(Справочники!C:C,SMALL(IF(ISNUMBER(MATCH(Справочники!$C$2:$C$500,IF(INDEX(+Справочники!$J:$O,MATCH($C$1,Справочники!$I:$I,),)="Да",СПР_Перевахтовка[[#Headers],[В1]:[М/В2]]),)),ROW($2:$500)),ROW(Q334)))&amp;"","")</f>
        <v/>
      </c>
      <c r="N337" s="157" t="str">
        <f t="array" ref="N337">IFERROR(INDEX(Справочники!D:D,SMALL(IF(ISNUMBER(MATCH(Справочники!$C$2:$C$500,IF(INDEX(+Справочники!$J:$O,MATCH($C$1,Справочники!$I:$I,),)="Да",СПР_Перевахтовка[[#Headers],[В1]:[М/В2]]),)),ROW($2:$500)),ROW(R334)))&amp;"","")</f>
        <v/>
      </c>
      <c r="O337" s="157"/>
    </row>
    <row r="338" spans="11:15" x14ac:dyDescent="0.25">
      <c r="K338" s="156" t="str">
        <f>IF(ФОРМА_ОтъездIПриезд[[#This Row],[Не заполнили форму]]="","",ROW()-ROW(ФОРМА_ОтъездIПриезд[[#Headers],[Не заполнили форму]]))</f>
        <v/>
      </c>
      <c r="L338" s="153" t="str">
        <f t="array" ref="L338">IFERROR(INDEX(Справочники!B:B,SMALL(IF(ISNUMBER(MATCH(Справочники!$C$2:$C$500,IF(INDEX(+Справочники!$J:$O,MATCH($C$1,Справочники!$I:$I,),)="Да",СПР_Перевахтовка[[#Headers],[В1]:[М/В2]]),)),ROW($2:$500)),ROW(P335)))&amp;"","")</f>
        <v/>
      </c>
      <c r="M338" s="157" t="str">
        <f t="array" ref="M338">IFERROR(INDEX(Справочники!C:C,SMALL(IF(ISNUMBER(MATCH(Справочники!$C$2:$C$500,IF(INDEX(+Справочники!$J:$O,MATCH($C$1,Справочники!$I:$I,),)="Да",СПР_Перевахтовка[[#Headers],[В1]:[М/В2]]),)),ROW($2:$500)),ROW(Q335)))&amp;"","")</f>
        <v/>
      </c>
      <c r="N338" s="157" t="str">
        <f t="array" ref="N338">IFERROR(INDEX(Справочники!D:D,SMALL(IF(ISNUMBER(MATCH(Справочники!$C$2:$C$500,IF(INDEX(+Справочники!$J:$O,MATCH($C$1,Справочники!$I:$I,),)="Да",СПР_Перевахтовка[[#Headers],[В1]:[М/В2]]),)),ROW($2:$500)),ROW(R335)))&amp;"","")</f>
        <v/>
      </c>
      <c r="O338" s="157"/>
    </row>
    <row r="339" spans="11:15" x14ac:dyDescent="0.25">
      <c r="K339" s="156" t="str">
        <f>IF(ФОРМА_ОтъездIПриезд[[#This Row],[Не заполнили форму]]="","",ROW()-ROW(ФОРМА_ОтъездIПриезд[[#Headers],[Не заполнили форму]]))</f>
        <v/>
      </c>
      <c r="L339" s="153" t="str">
        <f t="array" ref="L339">IFERROR(INDEX(Справочники!B:B,SMALL(IF(ISNUMBER(MATCH(Справочники!$C$2:$C$500,IF(INDEX(+Справочники!$J:$O,MATCH($C$1,Справочники!$I:$I,),)="Да",СПР_Перевахтовка[[#Headers],[В1]:[М/В2]]),)),ROW($2:$500)),ROW(P336)))&amp;"","")</f>
        <v/>
      </c>
      <c r="M339" s="157" t="str">
        <f t="array" ref="M339">IFERROR(INDEX(Справочники!C:C,SMALL(IF(ISNUMBER(MATCH(Справочники!$C$2:$C$500,IF(INDEX(+Справочники!$J:$O,MATCH($C$1,Справочники!$I:$I,),)="Да",СПР_Перевахтовка[[#Headers],[В1]:[М/В2]]),)),ROW($2:$500)),ROW(Q336)))&amp;"","")</f>
        <v/>
      </c>
      <c r="N339" s="157" t="str">
        <f t="array" ref="N339">IFERROR(INDEX(Справочники!D:D,SMALL(IF(ISNUMBER(MATCH(Справочники!$C$2:$C$500,IF(INDEX(+Справочники!$J:$O,MATCH($C$1,Справочники!$I:$I,),)="Да",СПР_Перевахтовка[[#Headers],[В1]:[М/В2]]),)),ROW($2:$500)),ROW(R336)))&amp;"","")</f>
        <v/>
      </c>
      <c r="O339" s="157"/>
    </row>
    <row r="340" spans="11:15" x14ac:dyDescent="0.25">
      <c r="K340" s="156" t="str">
        <f>IF(ФОРМА_ОтъездIПриезд[[#This Row],[Не заполнили форму]]="","",ROW()-ROW(ФОРМА_ОтъездIПриезд[[#Headers],[Не заполнили форму]]))</f>
        <v/>
      </c>
      <c r="L340" s="153" t="str">
        <f t="array" ref="L340">IFERROR(INDEX(Справочники!B:B,SMALL(IF(ISNUMBER(MATCH(Справочники!$C$2:$C$500,IF(INDEX(+Справочники!$J:$O,MATCH($C$1,Справочники!$I:$I,),)="Да",СПР_Перевахтовка[[#Headers],[В1]:[М/В2]]),)),ROW($2:$500)),ROW(P337)))&amp;"","")</f>
        <v/>
      </c>
      <c r="M340" s="157" t="str">
        <f t="array" ref="M340">IFERROR(INDEX(Справочники!C:C,SMALL(IF(ISNUMBER(MATCH(Справочники!$C$2:$C$500,IF(INDEX(+Справочники!$J:$O,MATCH($C$1,Справочники!$I:$I,),)="Да",СПР_Перевахтовка[[#Headers],[В1]:[М/В2]]),)),ROW($2:$500)),ROW(Q337)))&amp;"","")</f>
        <v/>
      </c>
      <c r="N340" s="157" t="str">
        <f t="array" ref="N340">IFERROR(INDEX(Справочники!D:D,SMALL(IF(ISNUMBER(MATCH(Справочники!$C$2:$C$500,IF(INDEX(+Справочники!$J:$O,MATCH($C$1,Справочники!$I:$I,),)="Да",СПР_Перевахтовка[[#Headers],[В1]:[М/В2]]),)),ROW($2:$500)),ROW(R337)))&amp;"","")</f>
        <v/>
      </c>
      <c r="O340" s="157"/>
    </row>
    <row r="341" spans="11:15" x14ac:dyDescent="0.25">
      <c r="K341" s="156" t="str">
        <f>IF(ФОРМА_ОтъездIПриезд[[#This Row],[Не заполнили форму]]="","",ROW()-ROW(ФОРМА_ОтъездIПриезд[[#Headers],[Не заполнили форму]]))</f>
        <v/>
      </c>
      <c r="L341" s="153" t="str">
        <f t="array" ref="L341">IFERROR(INDEX(Справочники!B:B,SMALL(IF(ISNUMBER(MATCH(Справочники!$C$2:$C$500,IF(INDEX(+Справочники!$J:$O,MATCH($C$1,Справочники!$I:$I,),)="Да",СПР_Перевахтовка[[#Headers],[В1]:[М/В2]]),)),ROW($2:$500)),ROW(P338)))&amp;"","")</f>
        <v/>
      </c>
      <c r="M341" s="157" t="str">
        <f t="array" ref="M341">IFERROR(INDEX(Справочники!C:C,SMALL(IF(ISNUMBER(MATCH(Справочники!$C$2:$C$500,IF(INDEX(+Справочники!$J:$O,MATCH($C$1,Справочники!$I:$I,),)="Да",СПР_Перевахтовка[[#Headers],[В1]:[М/В2]]),)),ROW($2:$500)),ROW(Q338)))&amp;"","")</f>
        <v/>
      </c>
      <c r="N341" s="157" t="str">
        <f t="array" ref="N341">IFERROR(INDEX(Справочники!D:D,SMALL(IF(ISNUMBER(MATCH(Справочники!$C$2:$C$500,IF(INDEX(+Справочники!$J:$O,MATCH($C$1,Справочники!$I:$I,),)="Да",СПР_Перевахтовка[[#Headers],[В1]:[М/В2]]),)),ROW($2:$500)),ROW(R338)))&amp;"","")</f>
        <v/>
      </c>
      <c r="O341" s="157"/>
    </row>
    <row r="342" spans="11:15" x14ac:dyDescent="0.25">
      <c r="K342" s="156" t="str">
        <f>IF(ФОРМА_ОтъездIПриезд[[#This Row],[Не заполнили форму]]="","",ROW()-ROW(ФОРМА_ОтъездIПриезд[[#Headers],[Не заполнили форму]]))</f>
        <v/>
      </c>
      <c r="L342" s="153" t="str">
        <f t="array" ref="L342">IFERROR(INDEX(Справочники!B:B,SMALL(IF(ISNUMBER(MATCH(Справочники!$C$2:$C$500,IF(INDEX(+Справочники!$J:$O,MATCH($C$1,Справочники!$I:$I,),)="Да",СПР_Перевахтовка[[#Headers],[В1]:[М/В2]]),)),ROW($2:$500)),ROW(P339)))&amp;"","")</f>
        <v/>
      </c>
      <c r="M342" s="157" t="str">
        <f t="array" ref="M342">IFERROR(INDEX(Справочники!C:C,SMALL(IF(ISNUMBER(MATCH(Справочники!$C$2:$C$500,IF(INDEX(+Справочники!$J:$O,MATCH($C$1,Справочники!$I:$I,),)="Да",СПР_Перевахтовка[[#Headers],[В1]:[М/В2]]),)),ROW($2:$500)),ROW(Q339)))&amp;"","")</f>
        <v/>
      </c>
      <c r="N342" s="157" t="str">
        <f t="array" ref="N342">IFERROR(INDEX(Справочники!D:D,SMALL(IF(ISNUMBER(MATCH(Справочники!$C$2:$C$500,IF(INDEX(+Справочники!$J:$O,MATCH($C$1,Справочники!$I:$I,),)="Да",СПР_Перевахтовка[[#Headers],[В1]:[М/В2]]),)),ROW($2:$500)),ROW(R339)))&amp;"","")</f>
        <v/>
      </c>
      <c r="O342" s="157"/>
    </row>
    <row r="343" spans="11:15" x14ac:dyDescent="0.25">
      <c r="K343" s="156" t="str">
        <f>IF(ФОРМА_ОтъездIПриезд[[#This Row],[Не заполнили форму]]="","",ROW()-ROW(ФОРМА_ОтъездIПриезд[[#Headers],[Не заполнили форму]]))</f>
        <v/>
      </c>
      <c r="L343" s="153" t="str">
        <f t="array" ref="L343">IFERROR(INDEX(Справочники!B:B,SMALL(IF(ISNUMBER(MATCH(Справочники!$C$2:$C$500,IF(INDEX(+Справочники!$J:$O,MATCH($C$1,Справочники!$I:$I,),)="Да",СПР_Перевахтовка[[#Headers],[В1]:[М/В2]]),)),ROW($2:$500)),ROW(P340)))&amp;"","")</f>
        <v/>
      </c>
      <c r="M343" s="157" t="str">
        <f t="array" ref="M343">IFERROR(INDEX(Справочники!C:C,SMALL(IF(ISNUMBER(MATCH(Справочники!$C$2:$C$500,IF(INDEX(+Справочники!$J:$O,MATCH($C$1,Справочники!$I:$I,),)="Да",СПР_Перевахтовка[[#Headers],[В1]:[М/В2]]),)),ROW($2:$500)),ROW(Q340)))&amp;"","")</f>
        <v/>
      </c>
      <c r="N343" s="157" t="str">
        <f t="array" ref="N343">IFERROR(INDEX(Справочники!D:D,SMALL(IF(ISNUMBER(MATCH(Справочники!$C$2:$C$500,IF(INDEX(+Справочники!$J:$O,MATCH($C$1,Справочники!$I:$I,),)="Да",СПР_Перевахтовка[[#Headers],[В1]:[М/В2]]),)),ROW($2:$500)),ROW(R340)))&amp;"","")</f>
        <v/>
      </c>
      <c r="O343" s="157"/>
    </row>
    <row r="344" spans="11:15" x14ac:dyDescent="0.25">
      <c r="K344" s="156" t="str">
        <f>IF(ФОРМА_ОтъездIПриезд[[#This Row],[Не заполнили форму]]="","",ROW()-ROW(ФОРМА_ОтъездIПриезд[[#Headers],[Не заполнили форму]]))</f>
        <v/>
      </c>
      <c r="L344" s="153" t="str">
        <f t="array" ref="L344">IFERROR(INDEX(Справочники!B:B,SMALL(IF(ISNUMBER(MATCH(Справочники!$C$2:$C$500,IF(INDEX(+Справочники!$J:$O,MATCH($C$1,Справочники!$I:$I,),)="Да",СПР_Перевахтовка[[#Headers],[В1]:[М/В2]]),)),ROW($2:$500)),ROW(P341)))&amp;"","")</f>
        <v/>
      </c>
      <c r="M344" s="157" t="str">
        <f t="array" ref="M344">IFERROR(INDEX(Справочники!C:C,SMALL(IF(ISNUMBER(MATCH(Справочники!$C$2:$C$500,IF(INDEX(+Справочники!$J:$O,MATCH($C$1,Справочники!$I:$I,),)="Да",СПР_Перевахтовка[[#Headers],[В1]:[М/В2]]),)),ROW($2:$500)),ROW(Q341)))&amp;"","")</f>
        <v/>
      </c>
      <c r="N344" s="157" t="str">
        <f t="array" ref="N344">IFERROR(INDEX(Справочники!D:D,SMALL(IF(ISNUMBER(MATCH(Справочники!$C$2:$C$500,IF(INDEX(+Справочники!$J:$O,MATCH($C$1,Справочники!$I:$I,),)="Да",СПР_Перевахтовка[[#Headers],[В1]:[М/В2]]),)),ROW($2:$500)),ROW(R341)))&amp;"","")</f>
        <v/>
      </c>
      <c r="O344" s="157"/>
    </row>
    <row r="345" spans="11:15" x14ac:dyDescent="0.25">
      <c r="K345" s="156" t="str">
        <f>IF(ФОРМА_ОтъездIПриезд[[#This Row],[Не заполнили форму]]="","",ROW()-ROW(ФОРМА_ОтъездIПриезд[[#Headers],[Не заполнили форму]]))</f>
        <v/>
      </c>
      <c r="L345" s="153" t="str">
        <f t="array" ref="L345">IFERROR(INDEX(Справочники!B:B,SMALL(IF(ISNUMBER(MATCH(Справочники!$C$2:$C$500,IF(INDEX(+Справочники!$J:$O,MATCH($C$1,Справочники!$I:$I,),)="Да",СПР_Перевахтовка[[#Headers],[В1]:[М/В2]]),)),ROW($2:$500)),ROW(P342)))&amp;"","")</f>
        <v/>
      </c>
      <c r="M345" s="157" t="str">
        <f t="array" ref="M345">IFERROR(INDEX(Справочники!C:C,SMALL(IF(ISNUMBER(MATCH(Справочники!$C$2:$C$500,IF(INDEX(+Справочники!$J:$O,MATCH($C$1,Справочники!$I:$I,),)="Да",СПР_Перевахтовка[[#Headers],[В1]:[М/В2]]),)),ROW($2:$500)),ROW(Q342)))&amp;"","")</f>
        <v/>
      </c>
      <c r="N345" s="157" t="str">
        <f t="array" ref="N345">IFERROR(INDEX(Справочники!D:D,SMALL(IF(ISNUMBER(MATCH(Справочники!$C$2:$C$500,IF(INDEX(+Справочники!$J:$O,MATCH($C$1,Справочники!$I:$I,),)="Да",СПР_Перевахтовка[[#Headers],[В1]:[М/В2]]),)),ROW($2:$500)),ROW(R342)))&amp;"","")</f>
        <v/>
      </c>
      <c r="O345" s="157"/>
    </row>
    <row r="346" spans="11:15" x14ac:dyDescent="0.25">
      <c r="K346" s="156" t="str">
        <f>IF(ФОРМА_ОтъездIПриезд[[#This Row],[Не заполнили форму]]="","",ROW()-ROW(ФОРМА_ОтъездIПриезд[[#Headers],[Не заполнили форму]]))</f>
        <v/>
      </c>
      <c r="L346" s="153" t="str">
        <f t="array" ref="L346">IFERROR(INDEX(Справочники!B:B,SMALL(IF(ISNUMBER(MATCH(Справочники!$C$2:$C$500,IF(INDEX(+Справочники!$J:$O,MATCH($C$1,Справочники!$I:$I,),)="Да",СПР_Перевахтовка[[#Headers],[В1]:[М/В2]]),)),ROW($2:$500)),ROW(P343)))&amp;"","")</f>
        <v/>
      </c>
      <c r="M346" s="157" t="str">
        <f t="array" ref="M346">IFERROR(INDEX(Справочники!C:C,SMALL(IF(ISNUMBER(MATCH(Справочники!$C$2:$C$500,IF(INDEX(+Справочники!$J:$O,MATCH($C$1,Справочники!$I:$I,),)="Да",СПР_Перевахтовка[[#Headers],[В1]:[М/В2]]),)),ROW($2:$500)),ROW(Q343)))&amp;"","")</f>
        <v/>
      </c>
      <c r="N346" s="157" t="str">
        <f t="array" ref="N346">IFERROR(INDEX(Справочники!D:D,SMALL(IF(ISNUMBER(MATCH(Справочники!$C$2:$C$500,IF(INDEX(+Справочники!$J:$O,MATCH($C$1,Справочники!$I:$I,),)="Да",СПР_Перевахтовка[[#Headers],[В1]:[М/В2]]),)),ROW($2:$500)),ROW(R343)))&amp;"","")</f>
        <v/>
      </c>
      <c r="O346" s="157"/>
    </row>
    <row r="347" spans="11:15" x14ac:dyDescent="0.25">
      <c r="K347" s="156" t="str">
        <f>IF(ФОРМА_ОтъездIПриезд[[#This Row],[Не заполнили форму]]="","",ROW()-ROW(ФОРМА_ОтъездIПриезд[[#Headers],[Не заполнили форму]]))</f>
        <v/>
      </c>
      <c r="L347" s="153" t="str">
        <f t="array" ref="L347">IFERROR(INDEX(Справочники!B:B,SMALL(IF(ISNUMBER(MATCH(Справочники!$C$2:$C$500,IF(INDEX(+Справочники!$J:$O,MATCH($C$1,Справочники!$I:$I,),)="Да",СПР_Перевахтовка[[#Headers],[В1]:[М/В2]]),)),ROW($2:$500)),ROW(P344)))&amp;"","")</f>
        <v/>
      </c>
      <c r="M347" s="157" t="str">
        <f t="array" ref="M347">IFERROR(INDEX(Справочники!C:C,SMALL(IF(ISNUMBER(MATCH(Справочники!$C$2:$C$500,IF(INDEX(+Справочники!$J:$O,MATCH($C$1,Справочники!$I:$I,),)="Да",СПР_Перевахтовка[[#Headers],[В1]:[М/В2]]),)),ROW($2:$500)),ROW(Q344)))&amp;"","")</f>
        <v/>
      </c>
      <c r="N347" s="157" t="str">
        <f t="array" ref="N347">IFERROR(INDEX(Справочники!D:D,SMALL(IF(ISNUMBER(MATCH(Справочники!$C$2:$C$500,IF(INDEX(+Справочники!$J:$O,MATCH($C$1,Справочники!$I:$I,),)="Да",СПР_Перевахтовка[[#Headers],[В1]:[М/В2]]),)),ROW($2:$500)),ROW(R344)))&amp;"","")</f>
        <v/>
      </c>
      <c r="O347" s="157"/>
    </row>
    <row r="348" spans="11:15" x14ac:dyDescent="0.25">
      <c r="K348" s="156" t="str">
        <f>IF(ФОРМА_ОтъездIПриезд[[#This Row],[Не заполнили форму]]="","",ROW()-ROW(ФОРМА_ОтъездIПриезд[[#Headers],[Не заполнили форму]]))</f>
        <v/>
      </c>
      <c r="L348" s="153" t="str">
        <f t="array" ref="L348">IFERROR(INDEX(Справочники!B:B,SMALL(IF(ISNUMBER(MATCH(Справочники!$C$2:$C$500,IF(INDEX(+Справочники!$J:$O,MATCH($C$1,Справочники!$I:$I,),)="Да",СПР_Перевахтовка[[#Headers],[В1]:[М/В2]]),)),ROW($2:$500)),ROW(P345)))&amp;"","")</f>
        <v/>
      </c>
      <c r="M348" s="157" t="str">
        <f t="array" ref="M348">IFERROR(INDEX(Справочники!C:C,SMALL(IF(ISNUMBER(MATCH(Справочники!$C$2:$C$500,IF(INDEX(+Справочники!$J:$O,MATCH($C$1,Справочники!$I:$I,),)="Да",СПР_Перевахтовка[[#Headers],[В1]:[М/В2]]),)),ROW($2:$500)),ROW(Q345)))&amp;"","")</f>
        <v/>
      </c>
      <c r="N348" s="157" t="str">
        <f t="array" ref="N348">IFERROR(INDEX(Справочники!D:D,SMALL(IF(ISNUMBER(MATCH(Справочники!$C$2:$C$500,IF(INDEX(+Справочники!$J:$O,MATCH($C$1,Справочники!$I:$I,),)="Да",СПР_Перевахтовка[[#Headers],[В1]:[М/В2]]),)),ROW($2:$500)),ROW(R345)))&amp;"","")</f>
        <v/>
      </c>
      <c r="O348" s="157"/>
    </row>
    <row r="349" spans="11:15" x14ac:dyDescent="0.25">
      <c r="K349" s="156" t="str">
        <f>IF(ФОРМА_ОтъездIПриезд[[#This Row],[Не заполнили форму]]="","",ROW()-ROW(ФОРМА_ОтъездIПриезд[[#Headers],[Не заполнили форму]]))</f>
        <v/>
      </c>
      <c r="L349" s="153" t="str">
        <f t="array" ref="L349">IFERROR(INDEX(Справочники!B:B,SMALL(IF(ISNUMBER(MATCH(Справочники!$C$2:$C$500,IF(INDEX(+Справочники!$J:$O,MATCH($C$1,Справочники!$I:$I,),)="Да",СПР_Перевахтовка[[#Headers],[В1]:[М/В2]]),)),ROW($2:$500)),ROW(P346)))&amp;"","")</f>
        <v/>
      </c>
      <c r="M349" s="157" t="str">
        <f t="array" ref="M349">IFERROR(INDEX(Справочники!C:C,SMALL(IF(ISNUMBER(MATCH(Справочники!$C$2:$C$500,IF(INDEX(+Справочники!$J:$O,MATCH($C$1,Справочники!$I:$I,),)="Да",СПР_Перевахтовка[[#Headers],[В1]:[М/В2]]),)),ROW($2:$500)),ROW(Q346)))&amp;"","")</f>
        <v/>
      </c>
      <c r="N349" s="157" t="str">
        <f t="array" ref="N349">IFERROR(INDEX(Справочники!D:D,SMALL(IF(ISNUMBER(MATCH(Справочники!$C$2:$C$500,IF(INDEX(+Справочники!$J:$O,MATCH($C$1,Справочники!$I:$I,),)="Да",СПР_Перевахтовка[[#Headers],[В1]:[М/В2]]),)),ROW($2:$500)),ROW(R346)))&amp;"","")</f>
        <v/>
      </c>
      <c r="O349" s="157"/>
    </row>
    <row r="350" spans="11:15" x14ac:dyDescent="0.25">
      <c r="K350" s="156" t="str">
        <f>IF(ФОРМА_ОтъездIПриезд[[#This Row],[Не заполнили форму]]="","",ROW()-ROW(ФОРМА_ОтъездIПриезд[[#Headers],[Не заполнили форму]]))</f>
        <v/>
      </c>
      <c r="L350" s="153" t="str">
        <f t="array" ref="L350">IFERROR(INDEX(Справочники!B:B,SMALL(IF(ISNUMBER(MATCH(Справочники!$C$2:$C$500,IF(INDEX(+Справочники!$J:$O,MATCH($C$1,Справочники!$I:$I,),)="Да",СПР_Перевахтовка[[#Headers],[В1]:[М/В2]]),)),ROW($2:$500)),ROW(P347)))&amp;"","")</f>
        <v/>
      </c>
      <c r="M350" s="157" t="str">
        <f t="array" ref="M350">IFERROR(INDEX(Справочники!C:C,SMALL(IF(ISNUMBER(MATCH(Справочники!$C$2:$C$500,IF(INDEX(+Справочники!$J:$O,MATCH($C$1,Справочники!$I:$I,),)="Да",СПР_Перевахтовка[[#Headers],[В1]:[М/В2]]),)),ROW($2:$500)),ROW(Q347)))&amp;"","")</f>
        <v/>
      </c>
      <c r="N350" s="157" t="str">
        <f t="array" ref="N350">IFERROR(INDEX(Справочники!D:D,SMALL(IF(ISNUMBER(MATCH(Справочники!$C$2:$C$500,IF(INDEX(+Справочники!$J:$O,MATCH($C$1,Справочники!$I:$I,),)="Да",СПР_Перевахтовка[[#Headers],[В1]:[М/В2]]),)),ROW($2:$500)),ROW(R347)))&amp;"","")</f>
        <v/>
      </c>
      <c r="O350" s="157"/>
    </row>
    <row r="351" spans="11:15" x14ac:dyDescent="0.25">
      <c r="K351" s="156" t="str">
        <f>IF(ФОРМА_ОтъездIПриезд[[#This Row],[Не заполнили форму]]="","",ROW()-ROW(ФОРМА_ОтъездIПриезд[[#Headers],[Не заполнили форму]]))</f>
        <v/>
      </c>
      <c r="L351" s="153" t="str">
        <f t="array" ref="L351">IFERROR(INDEX(Справочники!B:B,SMALL(IF(ISNUMBER(MATCH(Справочники!$C$2:$C$500,IF(INDEX(+Справочники!$J:$O,MATCH($C$1,Справочники!$I:$I,),)="Да",СПР_Перевахтовка[[#Headers],[В1]:[М/В2]]),)),ROW($2:$500)),ROW(P348)))&amp;"","")</f>
        <v/>
      </c>
      <c r="M351" s="157" t="str">
        <f t="array" ref="M351">IFERROR(INDEX(Справочники!C:C,SMALL(IF(ISNUMBER(MATCH(Справочники!$C$2:$C$500,IF(INDEX(+Справочники!$J:$O,MATCH($C$1,Справочники!$I:$I,),)="Да",СПР_Перевахтовка[[#Headers],[В1]:[М/В2]]),)),ROW($2:$500)),ROW(Q348)))&amp;"","")</f>
        <v/>
      </c>
      <c r="N351" s="157" t="str">
        <f t="array" ref="N351">IFERROR(INDEX(Справочники!D:D,SMALL(IF(ISNUMBER(MATCH(Справочники!$C$2:$C$500,IF(INDEX(+Справочники!$J:$O,MATCH($C$1,Справочники!$I:$I,),)="Да",СПР_Перевахтовка[[#Headers],[В1]:[М/В2]]),)),ROW($2:$500)),ROW(R348)))&amp;"","")</f>
        <v/>
      </c>
      <c r="O351" s="157"/>
    </row>
    <row r="352" spans="11:15" x14ac:dyDescent="0.25">
      <c r="K352" s="156" t="str">
        <f>IF(ФОРМА_ОтъездIПриезд[[#This Row],[Не заполнили форму]]="","",ROW()-ROW(ФОРМА_ОтъездIПриезд[[#Headers],[Не заполнили форму]]))</f>
        <v/>
      </c>
      <c r="L352" s="153" t="str">
        <f t="array" ref="L352">IFERROR(INDEX(Справочники!B:B,SMALL(IF(ISNUMBER(MATCH(Справочники!$C$2:$C$500,IF(INDEX(+Справочники!$J:$O,MATCH($C$1,Справочники!$I:$I,),)="Да",СПР_Перевахтовка[[#Headers],[В1]:[М/В2]]),)),ROW($2:$500)),ROW(P349)))&amp;"","")</f>
        <v/>
      </c>
      <c r="M352" s="157" t="str">
        <f t="array" ref="M352">IFERROR(INDEX(Справочники!C:C,SMALL(IF(ISNUMBER(MATCH(Справочники!$C$2:$C$500,IF(INDEX(+Справочники!$J:$O,MATCH($C$1,Справочники!$I:$I,),)="Да",СПР_Перевахтовка[[#Headers],[В1]:[М/В2]]),)),ROW($2:$500)),ROW(Q349)))&amp;"","")</f>
        <v/>
      </c>
      <c r="N352" s="157" t="str">
        <f t="array" ref="N352">IFERROR(INDEX(Справочники!D:D,SMALL(IF(ISNUMBER(MATCH(Справочники!$C$2:$C$500,IF(INDEX(+Справочники!$J:$O,MATCH($C$1,Справочники!$I:$I,),)="Да",СПР_Перевахтовка[[#Headers],[В1]:[М/В2]]),)),ROW($2:$500)),ROW(R349)))&amp;"","")</f>
        <v/>
      </c>
      <c r="O352" s="157"/>
    </row>
    <row r="353" spans="11:15" x14ac:dyDescent="0.25">
      <c r="K353" s="156" t="str">
        <f>IF(ФОРМА_ОтъездIПриезд[[#This Row],[Не заполнили форму]]="","",ROW()-ROW(ФОРМА_ОтъездIПриезд[[#Headers],[Не заполнили форму]]))</f>
        <v/>
      </c>
      <c r="L353" s="153" t="str">
        <f t="array" ref="L353">IFERROR(INDEX(Справочники!B:B,SMALL(IF(ISNUMBER(MATCH(Справочники!$C$2:$C$500,IF(INDEX(+Справочники!$J:$O,MATCH($C$1,Справочники!$I:$I,),)="Да",СПР_Перевахтовка[[#Headers],[В1]:[М/В2]]),)),ROW($2:$500)),ROW(P350)))&amp;"","")</f>
        <v/>
      </c>
      <c r="M353" s="157" t="str">
        <f t="array" ref="M353">IFERROR(INDEX(Справочники!C:C,SMALL(IF(ISNUMBER(MATCH(Справочники!$C$2:$C$500,IF(INDEX(+Справочники!$J:$O,MATCH($C$1,Справочники!$I:$I,),)="Да",СПР_Перевахтовка[[#Headers],[В1]:[М/В2]]),)),ROW($2:$500)),ROW(Q350)))&amp;"","")</f>
        <v/>
      </c>
      <c r="N353" s="157" t="str">
        <f t="array" ref="N353">IFERROR(INDEX(Справочники!D:D,SMALL(IF(ISNUMBER(MATCH(Справочники!$C$2:$C$500,IF(INDEX(+Справочники!$J:$O,MATCH($C$1,Справочники!$I:$I,),)="Да",СПР_Перевахтовка[[#Headers],[В1]:[М/В2]]),)),ROW($2:$500)),ROW(R350)))&amp;"","")</f>
        <v/>
      </c>
      <c r="O353" s="157"/>
    </row>
    <row r="354" spans="11:15" x14ac:dyDescent="0.25">
      <c r="K354" s="156" t="str">
        <f>IF(ФОРМА_ОтъездIПриезд[[#This Row],[Не заполнили форму]]="","",ROW()-ROW(ФОРМА_ОтъездIПриезд[[#Headers],[Не заполнили форму]]))</f>
        <v/>
      </c>
      <c r="L354" s="153" t="str">
        <f t="array" ref="L354">IFERROR(INDEX(Справочники!B:B,SMALL(IF(ISNUMBER(MATCH(Справочники!$C$2:$C$500,IF(INDEX(+Справочники!$J:$O,MATCH($C$1,Справочники!$I:$I,),)="Да",СПР_Перевахтовка[[#Headers],[В1]:[М/В2]]),)),ROW($2:$500)),ROW(P351)))&amp;"","")</f>
        <v/>
      </c>
      <c r="M354" s="157" t="str">
        <f t="array" ref="M354">IFERROR(INDEX(Справочники!C:C,SMALL(IF(ISNUMBER(MATCH(Справочники!$C$2:$C$500,IF(INDEX(+Справочники!$J:$O,MATCH($C$1,Справочники!$I:$I,),)="Да",СПР_Перевахтовка[[#Headers],[В1]:[М/В2]]),)),ROW($2:$500)),ROW(Q351)))&amp;"","")</f>
        <v/>
      </c>
      <c r="N354" s="157" t="str">
        <f t="array" ref="N354">IFERROR(INDEX(Справочники!D:D,SMALL(IF(ISNUMBER(MATCH(Справочники!$C$2:$C$500,IF(INDEX(+Справочники!$J:$O,MATCH($C$1,Справочники!$I:$I,),)="Да",СПР_Перевахтовка[[#Headers],[В1]:[М/В2]]),)),ROW($2:$500)),ROW(R351)))&amp;"","")</f>
        <v/>
      </c>
      <c r="O354" s="157"/>
    </row>
    <row r="355" spans="11:15" x14ac:dyDescent="0.25">
      <c r="K355" s="156" t="str">
        <f>IF(ФОРМА_ОтъездIПриезд[[#This Row],[Не заполнили форму]]="","",ROW()-ROW(ФОРМА_ОтъездIПриезд[[#Headers],[Не заполнили форму]]))</f>
        <v/>
      </c>
      <c r="L355" s="153" t="str">
        <f t="array" ref="L355">IFERROR(INDEX(Справочники!B:B,SMALL(IF(ISNUMBER(MATCH(Справочники!$C$2:$C$500,IF(INDEX(+Справочники!$J:$O,MATCH($C$1,Справочники!$I:$I,),)="Да",СПР_Перевахтовка[[#Headers],[В1]:[М/В2]]),)),ROW($2:$500)),ROW(P352)))&amp;"","")</f>
        <v/>
      </c>
      <c r="M355" s="157" t="str">
        <f t="array" ref="M355">IFERROR(INDEX(Справочники!C:C,SMALL(IF(ISNUMBER(MATCH(Справочники!$C$2:$C$500,IF(INDEX(+Справочники!$J:$O,MATCH($C$1,Справочники!$I:$I,),)="Да",СПР_Перевахтовка[[#Headers],[В1]:[М/В2]]),)),ROW($2:$500)),ROW(Q352)))&amp;"","")</f>
        <v/>
      </c>
      <c r="N355" s="157" t="str">
        <f t="array" ref="N355">IFERROR(INDEX(Справочники!D:D,SMALL(IF(ISNUMBER(MATCH(Справочники!$C$2:$C$500,IF(INDEX(+Справочники!$J:$O,MATCH($C$1,Справочники!$I:$I,),)="Да",СПР_Перевахтовка[[#Headers],[В1]:[М/В2]]),)),ROW($2:$500)),ROW(R352)))&amp;"","")</f>
        <v/>
      </c>
      <c r="O355" s="157"/>
    </row>
    <row r="356" spans="11:15" x14ac:dyDescent="0.25">
      <c r="K356" s="156" t="str">
        <f>IF(ФОРМА_ОтъездIПриезд[[#This Row],[Не заполнили форму]]="","",ROW()-ROW(ФОРМА_ОтъездIПриезд[[#Headers],[Не заполнили форму]]))</f>
        <v/>
      </c>
      <c r="L356" s="153" t="str">
        <f t="array" ref="L356">IFERROR(INDEX(Справочники!B:B,SMALL(IF(ISNUMBER(MATCH(Справочники!$C$2:$C$500,IF(INDEX(+Справочники!$J:$O,MATCH($C$1,Справочники!$I:$I,),)="Да",СПР_Перевахтовка[[#Headers],[В1]:[М/В2]]),)),ROW($2:$500)),ROW(P353)))&amp;"","")</f>
        <v/>
      </c>
      <c r="M356" s="157" t="str">
        <f t="array" ref="M356">IFERROR(INDEX(Справочники!C:C,SMALL(IF(ISNUMBER(MATCH(Справочники!$C$2:$C$500,IF(INDEX(+Справочники!$J:$O,MATCH($C$1,Справочники!$I:$I,),)="Да",СПР_Перевахтовка[[#Headers],[В1]:[М/В2]]),)),ROW($2:$500)),ROW(Q353)))&amp;"","")</f>
        <v/>
      </c>
      <c r="N356" s="157" t="str">
        <f t="array" ref="N356">IFERROR(INDEX(Справочники!D:D,SMALL(IF(ISNUMBER(MATCH(Справочники!$C$2:$C$500,IF(INDEX(+Справочники!$J:$O,MATCH($C$1,Справочники!$I:$I,),)="Да",СПР_Перевахтовка[[#Headers],[В1]:[М/В2]]),)),ROW($2:$500)),ROW(R353)))&amp;"","")</f>
        <v/>
      </c>
      <c r="O356" s="157"/>
    </row>
    <row r="357" spans="11:15" x14ac:dyDescent="0.25">
      <c r="K357" s="156" t="str">
        <f>IF(ФОРМА_ОтъездIПриезд[[#This Row],[Не заполнили форму]]="","",ROW()-ROW(ФОРМА_ОтъездIПриезд[[#Headers],[Не заполнили форму]]))</f>
        <v/>
      </c>
      <c r="L357" s="153" t="str">
        <f t="array" ref="L357">IFERROR(INDEX(Справочники!B:B,SMALL(IF(ISNUMBER(MATCH(Справочники!$C$2:$C$500,IF(INDEX(+Справочники!$J:$O,MATCH($C$1,Справочники!$I:$I,),)="Да",СПР_Перевахтовка[[#Headers],[В1]:[М/В2]]),)),ROW($2:$500)),ROW(P354)))&amp;"","")</f>
        <v/>
      </c>
      <c r="M357" s="157" t="str">
        <f t="array" ref="M357">IFERROR(INDEX(Справочники!C:C,SMALL(IF(ISNUMBER(MATCH(Справочники!$C$2:$C$500,IF(INDEX(+Справочники!$J:$O,MATCH($C$1,Справочники!$I:$I,),)="Да",СПР_Перевахтовка[[#Headers],[В1]:[М/В2]]),)),ROW($2:$500)),ROW(Q354)))&amp;"","")</f>
        <v/>
      </c>
      <c r="N357" s="157" t="str">
        <f t="array" ref="N357">IFERROR(INDEX(Справочники!D:D,SMALL(IF(ISNUMBER(MATCH(Справочники!$C$2:$C$500,IF(INDEX(+Справочники!$J:$O,MATCH($C$1,Справочники!$I:$I,),)="Да",СПР_Перевахтовка[[#Headers],[В1]:[М/В2]]),)),ROW($2:$500)),ROW(R354)))&amp;"","")</f>
        <v/>
      </c>
      <c r="O357" s="157"/>
    </row>
    <row r="358" spans="11:15" x14ac:dyDescent="0.25">
      <c r="K358" s="156" t="str">
        <f>IF(ФОРМА_ОтъездIПриезд[[#This Row],[Не заполнили форму]]="","",ROW()-ROW(ФОРМА_ОтъездIПриезд[[#Headers],[Не заполнили форму]]))</f>
        <v/>
      </c>
      <c r="L358" s="153" t="str">
        <f t="array" ref="L358">IFERROR(INDEX(Справочники!B:B,SMALL(IF(ISNUMBER(MATCH(Справочники!$C$2:$C$500,IF(INDEX(+Справочники!$J:$O,MATCH($C$1,Справочники!$I:$I,),)="Да",СПР_Перевахтовка[[#Headers],[В1]:[М/В2]]),)),ROW($2:$500)),ROW(P355)))&amp;"","")</f>
        <v/>
      </c>
      <c r="M358" s="157" t="str">
        <f t="array" ref="M358">IFERROR(INDEX(Справочники!C:C,SMALL(IF(ISNUMBER(MATCH(Справочники!$C$2:$C$500,IF(INDEX(+Справочники!$J:$O,MATCH($C$1,Справочники!$I:$I,),)="Да",СПР_Перевахтовка[[#Headers],[В1]:[М/В2]]),)),ROW($2:$500)),ROW(Q355)))&amp;"","")</f>
        <v/>
      </c>
      <c r="N358" s="157" t="str">
        <f t="array" ref="N358">IFERROR(INDEX(Справочники!D:D,SMALL(IF(ISNUMBER(MATCH(Справочники!$C$2:$C$500,IF(INDEX(+Справочники!$J:$O,MATCH($C$1,Справочники!$I:$I,),)="Да",СПР_Перевахтовка[[#Headers],[В1]:[М/В2]]),)),ROW($2:$500)),ROW(R355)))&amp;"","")</f>
        <v/>
      </c>
      <c r="O358" s="157"/>
    </row>
    <row r="359" spans="11:15" x14ac:dyDescent="0.25">
      <c r="K359" s="156" t="str">
        <f>IF(ФОРМА_ОтъездIПриезд[[#This Row],[Не заполнили форму]]="","",ROW()-ROW(ФОРМА_ОтъездIПриезд[[#Headers],[Не заполнили форму]]))</f>
        <v/>
      </c>
      <c r="L359" s="153" t="str">
        <f t="array" ref="L359">IFERROR(INDEX(Справочники!B:B,SMALL(IF(ISNUMBER(MATCH(Справочники!$C$2:$C$500,IF(INDEX(+Справочники!$J:$O,MATCH($C$1,Справочники!$I:$I,),)="Да",СПР_Перевахтовка[[#Headers],[В1]:[М/В2]]),)),ROW($2:$500)),ROW(P356)))&amp;"","")</f>
        <v/>
      </c>
      <c r="M359" s="157" t="str">
        <f t="array" ref="M359">IFERROR(INDEX(Справочники!C:C,SMALL(IF(ISNUMBER(MATCH(Справочники!$C$2:$C$500,IF(INDEX(+Справочники!$J:$O,MATCH($C$1,Справочники!$I:$I,),)="Да",СПР_Перевахтовка[[#Headers],[В1]:[М/В2]]),)),ROW($2:$500)),ROW(Q356)))&amp;"","")</f>
        <v/>
      </c>
      <c r="N359" s="157" t="str">
        <f t="array" ref="N359">IFERROR(INDEX(Справочники!D:D,SMALL(IF(ISNUMBER(MATCH(Справочники!$C$2:$C$500,IF(INDEX(+Справочники!$J:$O,MATCH($C$1,Справочники!$I:$I,),)="Да",СПР_Перевахтовка[[#Headers],[В1]:[М/В2]]),)),ROW($2:$500)),ROW(R356)))&amp;"","")</f>
        <v/>
      </c>
      <c r="O359" s="157"/>
    </row>
    <row r="360" spans="11:15" x14ac:dyDescent="0.25">
      <c r="K360" s="156" t="str">
        <f>IF(ФОРМА_ОтъездIПриезд[[#This Row],[Не заполнили форму]]="","",ROW()-ROW(ФОРМА_ОтъездIПриезд[[#Headers],[Не заполнили форму]]))</f>
        <v/>
      </c>
      <c r="L360" s="153" t="str">
        <f t="array" ref="L360">IFERROR(INDEX(Справочники!B:B,SMALL(IF(ISNUMBER(MATCH(Справочники!$C$2:$C$500,IF(INDEX(+Справочники!$J:$O,MATCH($C$1,Справочники!$I:$I,),)="Да",СПР_Перевахтовка[[#Headers],[В1]:[М/В2]]),)),ROW($2:$500)),ROW(P357)))&amp;"","")</f>
        <v/>
      </c>
      <c r="M360" s="157" t="str">
        <f t="array" ref="M360">IFERROR(INDEX(Справочники!C:C,SMALL(IF(ISNUMBER(MATCH(Справочники!$C$2:$C$500,IF(INDEX(+Справочники!$J:$O,MATCH($C$1,Справочники!$I:$I,),)="Да",СПР_Перевахтовка[[#Headers],[В1]:[М/В2]]),)),ROW($2:$500)),ROW(Q357)))&amp;"","")</f>
        <v/>
      </c>
      <c r="N360" s="157" t="str">
        <f t="array" ref="N360">IFERROR(INDEX(Справочники!D:D,SMALL(IF(ISNUMBER(MATCH(Справочники!$C$2:$C$500,IF(INDEX(+Справочники!$J:$O,MATCH($C$1,Справочники!$I:$I,),)="Да",СПР_Перевахтовка[[#Headers],[В1]:[М/В2]]),)),ROW($2:$500)),ROW(R357)))&amp;"","")</f>
        <v/>
      </c>
      <c r="O360" s="157"/>
    </row>
    <row r="361" spans="11:15" x14ac:dyDescent="0.25">
      <c r="K361" s="156" t="str">
        <f>IF(ФОРМА_ОтъездIПриезд[[#This Row],[Не заполнили форму]]="","",ROW()-ROW(ФОРМА_ОтъездIПриезд[[#Headers],[Не заполнили форму]]))</f>
        <v/>
      </c>
      <c r="L361" s="153" t="str">
        <f t="array" ref="L361">IFERROR(INDEX(Справочники!B:B,SMALL(IF(ISNUMBER(MATCH(Справочники!$C$2:$C$500,IF(INDEX(+Справочники!$J:$O,MATCH($C$1,Справочники!$I:$I,),)="Да",СПР_Перевахтовка[[#Headers],[В1]:[М/В2]]),)),ROW($2:$500)),ROW(P358)))&amp;"","")</f>
        <v/>
      </c>
      <c r="M361" s="157" t="str">
        <f t="array" ref="M361">IFERROR(INDEX(Справочники!C:C,SMALL(IF(ISNUMBER(MATCH(Справочники!$C$2:$C$500,IF(INDEX(+Справочники!$J:$O,MATCH($C$1,Справочники!$I:$I,),)="Да",СПР_Перевахтовка[[#Headers],[В1]:[М/В2]]),)),ROW($2:$500)),ROW(Q358)))&amp;"","")</f>
        <v/>
      </c>
      <c r="N361" s="157" t="str">
        <f t="array" ref="N361">IFERROR(INDEX(Справочники!D:D,SMALL(IF(ISNUMBER(MATCH(Справочники!$C$2:$C$500,IF(INDEX(+Справочники!$J:$O,MATCH($C$1,Справочники!$I:$I,),)="Да",СПР_Перевахтовка[[#Headers],[В1]:[М/В2]]),)),ROW($2:$500)),ROW(R358)))&amp;"","")</f>
        <v/>
      </c>
      <c r="O361" s="157"/>
    </row>
    <row r="362" spans="11:15" x14ac:dyDescent="0.25">
      <c r="K362" s="156" t="str">
        <f>IF(ФОРМА_ОтъездIПриезд[[#This Row],[Не заполнили форму]]="","",ROW()-ROW(ФОРМА_ОтъездIПриезд[[#Headers],[Не заполнили форму]]))</f>
        <v/>
      </c>
      <c r="L362" s="153" t="str">
        <f t="array" ref="L362">IFERROR(INDEX(Справочники!B:B,SMALL(IF(ISNUMBER(MATCH(Справочники!$C$2:$C$500,IF(INDEX(+Справочники!$J:$O,MATCH($C$1,Справочники!$I:$I,),)="Да",СПР_Перевахтовка[[#Headers],[В1]:[М/В2]]),)),ROW($2:$500)),ROW(P359)))&amp;"","")</f>
        <v/>
      </c>
      <c r="M362" s="157" t="str">
        <f t="array" ref="M362">IFERROR(INDEX(Справочники!C:C,SMALL(IF(ISNUMBER(MATCH(Справочники!$C$2:$C$500,IF(INDEX(+Справочники!$J:$O,MATCH($C$1,Справочники!$I:$I,),)="Да",СПР_Перевахтовка[[#Headers],[В1]:[М/В2]]),)),ROW($2:$500)),ROW(Q359)))&amp;"","")</f>
        <v/>
      </c>
      <c r="N362" s="157" t="str">
        <f t="array" ref="N362">IFERROR(INDEX(Справочники!D:D,SMALL(IF(ISNUMBER(MATCH(Справочники!$C$2:$C$500,IF(INDEX(+Справочники!$J:$O,MATCH($C$1,Справочники!$I:$I,),)="Да",СПР_Перевахтовка[[#Headers],[В1]:[М/В2]]),)),ROW($2:$500)),ROW(R359)))&amp;"","")</f>
        <v/>
      </c>
      <c r="O362" s="157"/>
    </row>
    <row r="363" spans="11:15" x14ac:dyDescent="0.25">
      <c r="K363" s="156" t="str">
        <f>IF(ФОРМА_ОтъездIПриезд[[#This Row],[Не заполнили форму]]="","",ROW()-ROW(ФОРМА_ОтъездIПриезд[[#Headers],[Не заполнили форму]]))</f>
        <v/>
      </c>
      <c r="L363" s="153" t="str">
        <f t="array" ref="L363">IFERROR(INDEX(Справочники!B:B,SMALL(IF(ISNUMBER(MATCH(Справочники!$C$2:$C$500,IF(INDEX(+Справочники!$J:$O,MATCH($C$1,Справочники!$I:$I,),)="Да",СПР_Перевахтовка[[#Headers],[В1]:[М/В2]]),)),ROW($2:$500)),ROW(P360)))&amp;"","")</f>
        <v/>
      </c>
      <c r="M363" s="157" t="str">
        <f t="array" ref="M363">IFERROR(INDEX(Справочники!C:C,SMALL(IF(ISNUMBER(MATCH(Справочники!$C$2:$C$500,IF(INDEX(+Справочники!$J:$O,MATCH($C$1,Справочники!$I:$I,),)="Да",СПР_Перевахтовка[[#Headers],[В1]:[М/В2]]),)),ROW($2:$500)),ROW(Q360)))&amp;"","")</f>
        <v/>
      </c>
      <c r="N363" s="157" t="str">
        <f t="array" ref="N363">IFERROR(INDEX(Справочники!D:D,SMALL(IF(ISNUMBER(MATCH(Справочники!$C$2:$C$500,IF(INDEX(+Справочники!$J:$O,MATCH($C$1,Справочники!$I:$I,),)="Да",СПР_Перевахтовка[[#Headers],[В1]:[М/В2]]),)),ROW($2:$500)),ROW(R360)))&amp;"","")</f>
        <v/>
      </c>
      <c r="O363" s="157"/>
    </row>
    <row r="364" spans="11:15" x14ac:dyDescent="0.25">
      <c r="K364" s="156" t="str">
        <f>IF(ФОРМА_ОтъездIПриезд[[#This Row],[Не заполнили форму]]="","",ROW()-ROW(ФОРМА_ОтъездIПриезд[[#Headers],[Не заполнили форму]]))</f>
        <v/>
      </c>
      <c r="L364" s="153" t="str">
        <f t="array" ref="L364">IFERROR(INDEX(Справочники!B:B,SMALL(IF(ISNUMBER(MATCH(Справочники!$C$2:$C$500,IF(INDEX(+Справочники!$J:$O,MATCH($C$1,Справочники!$I:$I,),)="Да",СПР_Перевахтовка[[#Headers],[В1]:[М/В2]]),)),ROW($2:$500)),ROW(P361)))&amp;"","")</f>
        <v/>
      </c>
      <c r="M364" s="157" t="str">
        <f t="array" ref="M364">IFERROR(INDEX(Справочники!C:C,SMALL(IF(ISNUMBER(MATCH(Справочники!$C$2:$C$500,IF(INDEX(+Справочники!$J:$O,MATCH($C$1,Справочники!$I:$I,),)="Да",СПР_Перевахтовка[[#Headers],[В1]:[М/В2]]),)),ROW($2:$500)),ROW(Q361)))&amp;"","")</f>
        <v/>
      </c>
      <c r="N364" s="157" t="str">
        <f t="array" ref="N364">IFERROR(INDEX(Справочники!D:D,SMALL(IF(ISNUMBER(MATCH(Справочники!$C$2:$C$500,IF(INDEX(+Справочники!$J:$O,MATCH($C$1,Справочники!$I:$I,),)="Да",СПР_Перевахтовка[[#Headers],[В1]:[М/В2]]),)),ROW($2:$500)),ROW(R361)))&amp;"","")</f>
        <v/>
      </c>
      <c r="O364" s="157"/>
    </row>
    <row r="365" spans="11:15" x14ac:dyDescent="0.25">
      <c r="K365" s="156" t="str">
        <f>IF(ФОРМА_ОтъездIПриезд[[#This Row],[Не заполнили форму]]="","",ROW()-ROW(ФОРМА_ОтъездIПриезд[[#Headers],[Не заполнили форму]]))</f>
        <v/>
      </c>
      <c r="L365" s="153" t="str">
        <f t="array" ref="L365">IFERROR(INDEX(Справочники!B:B,SMALL(IF(ISNUMBER(MATCH(Справочники!$C$2:$C$500,IF(INDEX(+Справочники!$J:$O,MATCH($C$1,Справочники!$I:$I,),)="Да",СПР_Перевахтовка[[#Headers],[В1]:[М/В2]]),)),ROW($2:$500)),ROW(P362)))&amp;"","")</f>
        <v/>
      </c>
      <c r="M365" s="157" t="str">
        <f t="array" ref="M365">IFERROR(INDEX(Справочники!C:C,SMALL(IF(ISNUMBER(MATCH(Справочники!$C$2:$C$500,IF(INDEX(+Справочники!$J:$O,MATCH($C$1,Справочники!$I:$I,),)="Да",СПР_Перевахтовка[[#Headers],[В1]:[М/В2]]),)),ROW($2:$500)),ROW(Q362)))&amp;"","")</f>
        <v/>
      </c>
      <c r="N365" s="157" t="str">
        <f t="array" ref="N365">IFERROR(INDEX(Справочники!D:D,SMALL(IF(ISNUMBER(MATCH(Справочники!$C$2:$C$500,IF(INDEX(+Справочники!$J:$O,MATCH($C$1,Справочники!$I:$I,),)="Да",СПР_Перевахтовка[[#Headers],[В1]:[М/В2]]),)),ROW($2:$500)),ROW(R362)))&amp;"","")</f>
        <v/>
      </c>
      <c r="O365" s="157"/>
    </row>
    <row r="366" spans="11:15" x14ac:dyDescent="0.25">
      <c r="K366" s="156" t="str">
        <f>IF(ФОРМА_ОтъездIПриезд[[#This Row],[Не заполнили форму]]="","",ROW()-ROW(ФОРМА_ОтъездIПриезд[[#Headers],[Не заполнили форму]]))</f>
        <v/>
      </c>
      <c r="L366" s="153" t="str">
        <f t="array" ref="L366">IFERROR(INDEX(Справочники!B:B,SMALL(IF(ISNUMBER(MATCH(Справочники!$C$2:$C$500,IF(INDEX(+Справочники!$J:$O,MATCH($C$1,Справочники!$I:$I,),)="Да",СПР_Перевахтовка[[#Headers],[В1]:[М/В2]]),)),ROW($2:$500)),ROW(P363)))&amp;"","")</f>
        <v/>
      </c>
      <c r="M366" s="157" t="str">
        <f t="array" ref="M366">IFERROR(INDEX(Справочники!C:C,SMALL(IF(ISNUMBER(MATCH(Справочники!$C$2:$C$500,IF(INDEX(+Справочники!$J:$O,MATCH($C$1,Справочники!$I:$I,),)="Да",СПР_Перевахтовка[[#Headers],[В1]:[М/В2]]),)),ROW($2:$500)),ROW(Q363)))&amp;"","")</f>
        <v/>
      </c>
      <c r="N366" s="157" t="str">
        <f t="array" ref="N366">IFERROR(INDEX(Справочники!D:D,SMALL(IF(ISNUMBER(MATCH(Справочники!$C$2:$C$500,IF(INDEX(+Справочники!$J:$O,MATCH($C$1,Справочники!$I:$I,),)="Да",СПР_Перевахтовка[[#Headers],[В1]:[М/В2]]),)),ROW($2:$500)),ROW(R363)))&amp;"","")</f>
        <v/>
      </c>
      <c r="O366" s="157"/>
    </row>
    <row r="367" spans="11:15" x14ac:dyDescent="0.25">
      <c r="K367" s="156" t="str">
        <f>IF(ФОРМА_ОтъездIПриезд[[#This Row],[Не заполнили форму]]="","",ROW()-ROW(ФОРМА_ОтъездIПриезд[[#Headers],[Не заполнили форму]]))</f>
        <v/>
      </c>
      <c r="L367" s="153" t="str">
        <f t="array" ref="L367">IFERROR(INDEX(Справочники!B:B,SMALL(IF(ISNUMBER(MATCH(Справочники!$C$2:$C$500,IF(INDEX(+Справочники!$J:$O,MATCH($C$1,Справочники!$I:$I,),)="Да",СПР_Перевахтовка[[#Headers],[В1]:[М/В2]]),)),ROW($2:$500)),ROW(P364)))&amp;"","")</f>
        <v/>
      </c>
      <c r="M367" s="157" t="str">
        <f t="array" ref="M367">IFERROR(INDEX(Справочники!C:C,SMALL(IF(ISNUMBER(MATCH(Справочники!$C$2:$C$500,IF(INDEX(+Справочники!$J:$O,MATCH($C$1,Справочники!$I:$I,),)="Да",СПР_Перевахтовка[[#Headers],[В1]:[М/В2]]),)),ROW($2:$500)),ROW(Q364)))&amp;"","")</f>
        <v/>
      </c>
      <c r="N367" s="157" t="str">
        <f t="array" ref="N367">IFERROR(INDEX(Справочники!D:D,SMALL(IF(ISNUMBER(MATCH(Справочники!$C$2:$C$500,IF(INDEX(+Справочники!$J:$O,MATCH($C$1,Справочники!$I:$I,),)="Да",СПР_Перевахтовка[[#Headers],[В1]:[М/В2]]),)),ROW($2:$500)),ROW(R364)))&amp;"","")</f>
        <v/>
      </c>
      <c r="O367" s="157"/>
    </row>
    <row r="368" spans="11:15" x14ac:dyDescent="0.25">
      <c r="K368" s="156" t="str">
        <f>IF(ФОРМА_ОтъездIПриезд[[#This Row],[Не заполнили форму]]="","",ROW()-ROW(ФОРМА_ОтъездIПриезд[[#Headers],[Не заполнили форму]]))</f>
        <v/>
      </c>
      <c r="L368" s="153" t="str">
        <f t="array" ref="L368">IFERROR(INDEX(Справочники!B:B,SMALL(IF(ISNUMBER(MATCH(Справочники!$C$2:$C$500,IF(INDEX(+Справочники!$J:$O,MATCH($C$1,Справочники!$I:$I,),)="Да",СПР_Перевахтовка[[#Headers],[В1]:[М/В2]]),)),ROW($2:$500)),ROW(P365)))&amp;"","")</f>
        <v/>
      </c>
      <c r="M368" s="157" t="str">
        <f t="array" ref="M368">IFERROR(INDEX(Справочники!C:C,SMALL(IF(ISNUMBER(MATCH(Справочники!$C$2:$C$500,IF(INDEX(+Справочники!$J:$O,MATCH($C$1,Справочники!$I:$I,),)="Да",СПР_Перевахтовка[[#Headers],[В1]:[М/В2]]),)),ROW($2:$500)),ROW(Q365)))&amp;"","")</f>
        <v/>
      </c>
      <c r="N368" s="157" t="str">
        <f t="array" ref="N368">IFERROR(INDEX(Справочники!D:D,SMALL(IF(ISNUMBER(MATCH(Справочники!$C$2:$C$500,IF(INDEX(+Справочники!$J:$O,MATCH($C$1,Справочники!$I:$I,),)="Да",СПР_Перевахтовка[[#Headers],[В1]:[М/В2]]),)),ROW($2:$500)),ROW(R365)))&amp;"","")</f>
        <v/>
      </c>
      <c r="O368" s="157"/>
    </row>
    <row r="369" spans="11:15" x14ac:dyDescent="0.25">
      <c r="K369" s="156" t="str">
        <f>IF(ФОРМА_ОтъездIПриезд[[#This Row],[Не заполнили форму]]="","",ROW()-ROW(ФОРМА_ОтъездIПриезд[[#Headers],[Не заполнили форму]]))</f>
        <v/>
      </c>
      <c r="L369" s="153" t="str">
        <f t="array" ref="L369">IFERROR(INDEX(Справочники!B:B,SMALL(IF(ISNUMBER(MATCH(Справочники!$C$2:$C$500,IF(INDEX(+Справочники!$J:$O,MATCH($C$1,Справочники!$I:$I,),)="Да",СПР_Перевахтовка[[#Headers],[В1]:[М/В2]]),)),ROW($2:$500)),ROW(P366)))&amp;"","")</f>
        <v/>
      </c>
      <c r="M369" s="157" t="str">
        <f t="array" ref="M369">IFERROR(INDEX(Справочники!C:C,SMALL(IF(ISNUMBER(MATCH(Справочники!$C$2:$C$500,IF(INDEX(+Справочники!$J:$O,MATCH($C$1,Справочники!$I:$I,),)="Да",СПР_Перевахтовка[[#Headers],[В1]:[М/В2]]),)),ROW($2:$500)),ROW(Q366)))&amp;"","")</f>
        <v/>
      </c>
      <c r="N369" s="157" t="str">
        <f t="array" ref="N369">IFERROR(INDEX(Справочники!D:D,SMALL(IF(ISNUMBER(MATCH(Справочники!$C$2:$C$500,IF(INDEX(+Справочники!$J:$O,MATCH($C$1,Справочники!$I:$I,),)="Да",СПР_Перевахтовка[[#Headers],[В1]:[М/В2]]),)),ROW($2:$500)),ROW(R366)))&amp;"","")</f>
        <v/>
      </c>
      <c r="O369" s="157"/>
    </row>
    <row r="370" spans="11:15" x14ac:dyDescent="0.25">
      <c r="K370" s="156" t="str">
        <f>IF(ФОРМА_ОтъездIПриезд[[#This Row],[Не заполнили форму]]="","",ROW()-ROW(ФОРМА_ОтъездIПриезд[[#Headers],[Не заполнили форму]]))</f>
        <v/>
      </c>
      <c r="L370" s="153" t="str">
        <f t="array" ref="L370">IFERROR(INDEX(Справочники!B:B,SMALL(IF(ISNUMBER(MATCH(Справочники!$C$2:$C$500,IF(INDEX(+Справочники!$J:$O,MATCH($C$1,Справочники!$I:$I,),)="Да",СПР_Перевахтовка[[#Headers],[В1]:[М/В2]]),)),ROW($2:$500)),ROW(P367)))&amp;"","")</f>
        <v/>
      </c>
      <c r="M370" s="157" t="str">
        <f t="array" ref="M370">IFERROR(INDEX(Справочники!C:C,SMALL(IF(ISNUMBER(MATCH(Справочники!$C$2:$C$500,IF(INDEX(+Справочники!$J:$O,MATCH($C$1,Справочники!$I:$I,),)="Да",СПР_Перевахтовка[[#Headers],[В1]:[М/В2]]),)),ROW($2:$500)),ROW(Q367)))&amp;"","")</f>
        <v/>
      </c>
      <c r="N370" s="157" t="str">
        <f t="array" ref="N370">IFERROR(INDEX(Справочники!D:D,SMALL(IF(ISNUMBER(MATCH(Справочники!$C$2:$C$500,IF(INDEX(+Справочники!$J:$O,MATCH($C$1,Справочники!$I:$I,),)="Да",СПР_Перевахтовка[[#Headers],[В1]:[М/В2]]),)),ROW($2:$500)),ROW(R367)))&amp;"","")</f>
        <v/>
      </c>
      <c r="O370" s="157"/>
    </row>
    <row r="371" spans="11:15" x14ac:dyDescent="0.25">
      <c r="K371" s="156" t="str">
        <f>IF(ФОРМА_ОтъездIПриезд[[#This Row],[Не заполнили форму]]="","",ROW()-ROW(ФОРМА_ОтъездIПриезд[[#Headers],[Не заполнили форму]]))</f>
        <v/>
      </c>
      <c r="L371" s="153" t="str">
        <f t="array" ref="L371">IFERROR(INDEX(Справочники!B:B,SMALL(IF(ISNUMBER(MATCH(Справочники!$C$2:$C$500,IF(INDEX(+Справочники!$J:$O,MATCH($C$1,Справочники!$I:$I,),)="Да",СПР_Перевахтовка[[#Headers],[В1]:[М/В2]]),)),ROW($2:$500)),ROW(P368)))&amp;"","")</f>
        <v/>
      </c>
      <c r="M371" s="157" t="str">
        <f t="array" ref="M371">IFERROR(INDEX(Справочники!C:C,SMALL(IF(ISNUMBER(MATCH(Справочники!$C$2:$C$500,IF(INDEX(+Справочники!$J:$O,MATCH($C$1,Справочники!$I:$I,),)="Да",СПР_Перевахтовка[[#Headers],[В1]:[М/В2]]),)),ROW($2:$500)),ROW(Q368)))&amp;"","")</f>
        <v/>
      </c>
      <c r="N371" s="157" t="str">
        <f t="array" ref="N371">IFERROR(INDEX(Справочники!D:D,SMALL(IF(ISNUMBER(MATCH(Справочники!$C$2:$C$500,IF(INDEX(+Справочники!$J:$O,MATCH($C$1,Справочники!$I:$I,),)="Да",СПР_Перевахтовка[[#Headers],[В1]:[М/В2]]),)),ROW($2:$500)),ROW(R368)))&amp;"","")</f>
        <v/>
      </c>
      <c r="O371" s="157"/>
    </row>
    <row r="372" spans="11:15" x14ac:dyDescent="0.25">
      <c r="K372" s="156" t="str">
        <f>IF(ФОРМА_ОтъездIПриезд[[#This Row],[Не заполнили форму]]="","",ROW()-ROW(ФОРМА_ОтъездIПриезд[[#Headers],[Не заполнили форму]]))</f>
        <v/>
      </c>
      <c r="L372" s="153" t="str">
        <f t="array" ref="L372">IFERROR(INDEX(Справочники!B:B,SMALL(IF(ISNUMBER(MATCH(Справочники!$C$2:$C$500,IF(INDEX(+Справочники!$J:$O,MATCH($C$1,Справочники!$I:$I,),)="Да",СПР_Перевахтовка[[#Headers],[В1]:[М/В2]]),)),ROW($2:$500)),ROW(P369)))&amp;"","")</f>
        <v/>
      </c>
      <c r="M372" s="157" t="str">
        <f t="array" ref="M372">IFERROR(INDEX(Справочники!C:C,SMALL(IF(ISNUMBER(MATCH(Справочники!$C$2:$C$500,IF(INDEX(+Справочники!$J:$O,MATCH($C$1,Справочники!$I:$I,),)="Да",СПР_Перевахтовка[[#Headers],[В1]:[М/В2]]),)),ROW($2:$500)),ROW(Q369)))&amp;"","")</f>
        <v/>
      </c>
      <c r="N372" s="157" t="str">
        <f t="array" ref="N372">IFERROR(INDEX(Справочники!D:D,SMALL(IF(ISNUMBER(MATCH(Справочники!$C$2:$C$500,IF(INDEX(+Справочники!$J:$O,MATCH($C$1,Справочники!$I:$I,),)="Да",СПР_Перевахтовка[[#Headers],[В1]:[М/В2]]),)),ROW($2:$500)),ROW(R369)))&amp;"","")</f>
        <v/>
      </c>
      <c r="O372" s="157"/>
    </row>
    <row r="373" spans="11:15" x14ac:dyDescent="0.25">
      <c r="K373" s="156" t="str">
        <f>IF(ФОРМА_ОтъездIПриезд[[#This Row],[Не заполнили форму]]="","",ROW()-ROW(ФОРМА_ОтъездIПриезд[[#Headers],[Не заполнили форму]]))</f>
        <v/>
      </c>
      <c r="L373" s="153" t="str">
        <f t="array" ref="L373">IFERROR(INDEX(Справочники!B:B,SMALL(IF(ISNUMBER(MATCH(Справочники!$C$2:$C$500,IF(INDEX(+Справочники!$J:$O,MATCH($C$1,Справочники!$I:$I,),)="Да",СПР_Перевахтовка[[#Headers],[В1]:[М/В2]]),)),ROW($2:$500)),ROW(P370)))&amp;"","")</f>
        <v/>
      </c>
      <c r="M373" s="157" t="str">
        <f t="array" ref="M373">IFERROR(INDEX(Справочники!C:C,SMALL(IF(ISNUMBER(MATCH(Справочники!$C$2:$C$500,IF(INDEX(+Справочники!$J:$O,MATCH($C$1,Справочники!$I:$I,),)="Да",СПР_Перевахтовка[[#Headers],[В1]:[М/В2]]),)),ROW($2:$500)),ROW(Q370)))&amp;"","")</f>
        <v/>
      </c>
      <c r="N373" s="157" t="str">
        <f t="array" ref="N373">IFERROR(INDEX(Справочники!D:D,SMALL(IF(ISNUMBER(MATCH(Справочники!$C$2:$C$500,IF(INDEX(+Справочники!$J:$O,MATCH($C$1,Справочники!$I:$I,),)="Да",СПР_Перевахтовка[[#Headers],[В1]:[М/В2]]),)),ROW($2:$500)),ROW(R370)))&amp;"","")</f>
        <v/>
      </c>
      <c r="O373" s="157"/>
    </row>
    <row r="374" spans="11:15" x14ac:dyDescent="0.25">
      <c r="K374" s="156" t="str">
        <f>IF(ФОРМА_ОтъездIПриезд[[#This Row],[Не заполнили форму]]="","",ROW()-ROW(ФОРМА_ОтъездIПриезд[[#Headers],[Не заполнили форму]]))</f>
        <v/>
      </c>
      <c r="L374" s="153" t="str">
        <f t="array" ref="L374">IFERROR(INDEX(Справочники!B:B,SMALL(IF(ISNUMBER(MATCH(Справочники!$C$2:$C$500,IF(INDEX(+Справочники!$J:$O,MATCH($C$1,Справочники!$I:$I,),)="Да",СПР_Перевахтовка[[#Headers],[В1]:[М/В2]]),)),ROW($2:$500)),ROW(P371)))&amp;"","")</f>
        <v/>
      </c>
      <c r="M374" s="157" t="str">
        <f t="array" ref="M374">IFERROR(INDEX(Справочники!C:C,SMALL(IF(ISNUMBER(MATCH(Справочники!$C$2:$C$500,IF(INDEX(+Справочники!$J:$O,MATCH($C$1,Справочники!$I:$I,),)="Да",СПР_Перевахтовка[[#Headers],[В1]:[М/В2]]),)),ROW($2:$500)),ROW(Q371)))&amp;"","")</f>
        <v/>
      </c>
      <c r="N374" s="157" t="str">
        <f t="array" ref="N374">IFERROR(INDEX(Справочники!D:D,SMALL(IF(ISNUMBER(MATCH(Справочники!$C$2:$C$500,IF(INDEX(+Справочники!$J:$O,MATCH($C$1,Справочники!$I:$I,),)="Да",СПР_Перевахтовка[[#Headers],[В1]:[М/В2]]),)),ROW($2:$500)),ROW(R371)))&amp;"","")</f>
        <v/>
      </c>
      <c r="O374" s="157"/>
    </row>
    <row r="375" spans="11:15" x14ac:dyDescent="0.25">
      <c r="K375" s="156" t="str">
        <f>IF(ФОРМА_ОтъездIПриезд[[#This Row],[Не заполнили форму]]="","",ROW()-ROW(ФОРМА_ОтъездIПриезд[[#Headers],[Не заполнили форму]]))</f>
        <v/>
      </c>
      <c r="L375" s="153" t="str">
        <f t="array" ref="L375">IFERROR(INDEX(Справочники!B:B,SMALL(IF(ISNUMBER(MATCH(Справочники!$C$2:$C$500,IF(INDEX(+Справочники!$J:$O,MATCH($C$1,Справочники!$I:$I,),)="Да",СПР_Перевахтовка[[#Headers],[В1]:[М/В2]]),)),ROW($2:$500)),ROW(P372)))&amp;"","")</f>
        <v/>
      </c>
      <c r="M375" s="157" t="str">
        <f t="array" ref="M375">IFERROR(INDEX(Справочники!C:C,SMALL(IF(ISNUMBER(MATCH(Справочники!$C$2:$C$500,IF(INDEX(+Справочники!$J:$O,MATCH($C$1,Справочники!$I:$I,),)="Да",СПР_Перевахтовка[[#Headers],[В1]:[М/В2]]),)),ROW($2:$500)),ROW(Q372)))&amp;"","")</f>
        <v/>
      </c>
      <c r="N375" s="157" t="str">
        <f t="array" ref="N375">IFERROR(INDEX(Справочники!D:D,SMALL(IF(ISNUMBER(MATCH(Справочники!$C$2:$C$500,IF(INDEX(+Справочники!$J:$O,MATCH($C$1,Справочники!$I:$I,),)="Да",СПР_Перевахтовка[[#Headers],[В1]:[М/В2]]),)),ROW($2:$500)),ROW(R372)))&amp;"","")</f>
        <v/>
      </c>
      <c r="O375" s="157"/>
    </row>
    <row r="376" spans="11:15" x14ac:dyDescent="0.25">
      <c r="K376" s="156" t="str">
        <f>IF(ФОРМА_ОтъездIПриезд[[#This Row],[Не заполнили форму]]="","",ROW()-ROW(ФОРМА_ОтъездIПриезд[[#Headers],[Не заполнили форму]]))</f>
        <v/>
      </c>
      <c r="L376" s="153" t="str">
        <f t="array" ref="L376">IFERROR(INDEX(Справочники!B:B,SMALL(IF(ISNUMBER(MATCH(Справочники!$C$2:$C$500,IF(INDEX(+Справочники!$J:$O,MATCH($C$1,Справочники!$I:$I,),)="Да",СПР_Перевахтовка[[#Headers],[В1]:[М/В2]]),)),ROW($2:$500)),ROW(P373)))&amp;"","")</f>
        <v/>
      </c>
      <c r="M376" s="157" t="str">
        <f t="array" ref="M376">IFERROR(INDEX(Справочники!C:C,SMALL(IF(ISNUMBER(MATCH(Справочники!$C$2:$C$500,IF(INDEX(+Справочники!$J:$O,MATCH($C$1,Справочники!$I:$I,),)="Да",СПР_Перевахтовка[[#Headers],[В1]:[М/В2]]),)),ROW($2:$500)),ROW(Q373)))&amp;"","")</f>
        <v/>
      </c>
      <c r="N376" s="157" t="str">
        <f t="array" ref="N376">IFERROR(INDEX(Справочники!D:D,SMALL(IF(ISNUMBER(MATCH(Справочники!$C$2:$C$500,IF(INDEX(+Справочники!$J:$O,MATCH($C$1,Справочники!$I:$I,),)="Да",СПР_Перевахтовка[[#Headers],[В1]:[М/В2]]),)),ROW($2:$500)),ROW(R373)))&amp;"","")</f>
        <v/>
      </c>
      <c r="O376" s="157"/>
    </row>
    <row r="377" spans="11:15" x14ac:dyDescent="0.25">
      <c r="K377" s="156" t="str">
        <f>IF(ФОРМА_ОтъездIПриезд[[#This Row],[Не заполнили форму]]="","",ROW()-ROW(ФОРМА_ОтъездIПриезд[[#Headers],[Не заполнили форму]]))</f>
        <v/>
      </c>
      <c r="L377" s="153" t="str">
        <f t="array" ref="L377">IFERROR(INDEX(Справочники!B:B,SMALL(IF(ISNUMBER(MATCH(Справочники!$C$2:$C$500,IF(INDEX(+Справочники!$J:$O,MATCH($C$1,Справочники!$I:$I,),)="Да",СПР_Перевахтовка[[#Headers],[В1]:[М/В2]]),)),ROW($2:$500)),ROW(P374)))&amp;"","")</f>
        <v/>
      </c>
      <c r="M377" s="157" t="str">
        <f t="array" ref="M377">IFERROR(INDEX(Справочники!C:C,SMALL(IF(ISNUMBER(MATCH(Справочники!$C$2:$C$500,IF(INDEX(+Справочники!$J:$O,MATCH($C$1,Справочники!$I:$I,),)="Да",СПР_Перевахтовка[[#Headers],[В1]:[М/В2]]),)),ROW($2:$500)),ROW(Q374)))&amp;"","")</f>
        <v/>
      </c>
      <c r="N377" s="157" t="str">
        <f t="array" ref="N377">IFERROR(INDEX(Справочники!D:D,SMALL(IF(ISNUMBER(MATCH(Справочники!$C$2:$C$500,IF(INDEX(+Справочники!$J:$O,MATCH($C$1,Справочники!$I:$I,),)="Да",СПР_Перевахтовка[[#Headers],[В1]:[М/В2]]),)),ROW($2:$500)),ROW(R374)))&amp;"","")</f>
        <v/>
      </c>
      <c r="O377" s="157"/>
    </row>
    <row r="378" spans="11:15" x14ac:dyDescent="0.25">
      <c r="K378" s="156" t="str">
        <f>IF(ФОРМА_ОтъездIПриезд[[#This Row],[Не заполнили форму]]="","",ROW()-ROW(ФОРМА_ОтъездIПриезд[[#Headers],[Не заполнили форму]]))</f>
        <v/>
      </c>
      <c r="L378" s="153" t="str">
        <f t="array" ref="L378">IFERROR(INDEX(Справочники!B:B,SMALL(IF(ISNUMBER(MATCH(Справочники!$C$2:$C$500,IF(INDEX(+Справочники!$J:$O,MATCH($C$1,Справочники!$I:$I,),)="Да",СПР_Перевахтовка[[#Headers],[В1]:[М/В2]]),)),ROW($2:$500)),ROW(P375)))&amp;"","")</f>
        <v/>
      </c>
      <c r="M378" s="157" t="str">
        <f t="array" ref="M378">IFERROR(INDEX(Справочники!C:C,SMALL(IF(ISNUMBER(MATCH(Справочники!$C$2:$C$500,IF(INDEX(+Справочники!$J:$O,MATCH($C$1,Справочники!$I:$I,),)="Да",СПР_Перевахтовка[[#Headers],[В1]:[М/В2]]),)),ROW($2:$500)),ROW(Q375)))&amp;"","")</f>
        <v/>
      </c>
      <c r="N378" s="157" t="str">
        <f t="array" ref="N378">IFERROR(INDEX(Справочники!D:D,SMALL(IF(ISNUMBER(MATCH(Справочники!$C$2:$C$500,IF(INDEX(+Справочники!$J:$O,MATCH($C$1,Справочники!$I:$I,),)="Да",СПР_Перевахтовка[[#Headers],[В1]:[М/В2]]),)),ROW($2:$500)),ROW(R375)))&amp;"","")</f>
        <v/>
      </c>
      <c r="O378" s="157"/>
    </row>
    <row r="379" spans="11:15" x14ac:dyDescent="0.25">
      <c r="K379" s="156" t="str">
        <f>IF(ФОРМА_ОтъездIПриезд[[#This Row],[Не заполнили форму]]="","",ROW()-ROW(ФОРМА_ОтъездIПриезд[[#Headers],[Не заполнили форму]]))</f>
        <v/>
      </c>
      <c r="L379" s="153" t="str">
        <f t="array" ref="L379">IFERROR(INDEX(Справочники!B:B,SMALL(IF(ISNUMBER(MATCH(Справочники!$C$2:$C$500,IF(INDEX(+Справочники!$J:$O,MATCH($C$1,Справочники!$I:$I,),)="Да",СПР_Перевахтовка[[#Headers],[В1]:[М/В2]]),)),ROW($2:$500)),ROW(P376)))&amp;"","")</f>
        <v/>
      </c>
      <c r="M379" s="157" t="str">
        <f t="array" ref="M379">IFERROR(INDEX(Справочники!C:C,SMALL(IF(ISNUMBER(MATCH(Справочники!$C$2:$C$500,IF(INDEX(+Справочники!$J:$O,MATCH($C$1,Справочники!$I:$I,),)="Да",СПР_Перевахтовка[[#Headers],[В1]:[М/В2]]),)),ROW($2:$500)),ROW(Q376)))&amp;"","")</f>
        <v/>
      </c>
      <c r="N379" s="157" t="str">
        <f t="array" ref="N379">IFERROR(INDEX(Справочники!D:D,SMALL(IF(ISNUMBER(MATCH(Справочники!$C$2:$C$500,IF(INDEX(+Справочники!$J:$O,MATCH($C$1,Справочники!$I:$I,),)="Да",СПР_Перевахтовка[[#Headers],[В1]:[М/В2]]),)),ROW($2:$500)),ROW(R376)))&amp;"","")</f>
        <v/>
      </c>
      <c r="O379" s="157"/>
    </row>
    <row r="380" spans="11:15" x14ac:dyDescent="0.25">
      <c r="K380" s="156" t="str">
        <f>IF(ФОРМА_ОтъездIПриезд[[#This Row],[Не заполнили форму]]="","",ROW()-ROW(ФОРМА_ОтъездIПриезд[[#Headers],[Не заполнили форму]]))</f>
        <v/>
      </c>
      <c r="L380" s="153" t="str">
        <f t="array" ref="L380">IFERROR(INDEX(Справочники!B:B,SMALL(IF(ISNUMBER(MATCH(Справочники!$C$2:$C$500,IF(INDEX(+Справочники!$J:$O,MATCH($C$1,Справочники!$I:$I,),)="Да",СПР_Перевахтовка[[#Headers],[В1]:[М/В2]]),)),ROW($2:$500)),ROW(P377)))&amp;"","")</f>
        <v/>
      </c>
      <c r="M380" s="157" t="str">
        <f t="array" ref="M380">IFERROR(INDEX(Справочники!C:C,SMALL(IF(ISNUMBER(MATCH(Справочники!$C$2:$C$500,IF(INDEX(+Справочники!$J:$O,MATCH($C$1,Справочники!$I:$I,),)="Да",СПР_Перевахтовка[[#Headers],[В1]:[М/В2]]),)),ROW($2:$500)),ROW(Q377)))&amp;"","")</f>
        <v/>
      </c>
      <c r="N380" s="157" t="str">
        <f t="array" ref="N380">IFERROR(INDEX(Справочники!D:D,SMALL(IF(ISNUMBER(MATCH(Справочники!$C$2:$C$500,IF(INDEX(+Справочники!$J:$O,MATCH($C$1,Справочники!$I:$I,),)="Да",СПР_Перевахтовка[[#Headers],[В1]:[М/В2]]),)),ROW($2:$500)),ROW(R377)))&amp;"","")</f>
        <v/>
      </c>
      <c r="O380" s="157"/>
    </row>
    <row r="381" spans="11:15" x14ac:dyDescent="0.25">
      <c r="K381" s="156" t="str">
        <f>IF(ФОРМА_ОтъездIПриезд[[#This Row],[Не заполнили форму]]="","",ROW()-ROW(ФОРМА_ОтъездIПриезд[[#Headers],[Не заполнили форму]]))</f>
        <v/>
      </c>
      <c r="L381" s="153" t="str">
        <f t="array" ref="L381">IFERROR(INDEX(Справочники!B:B,SMALL(IF(ISNUMBER(MATCH(Справочники!$C$2:$C$500,IF(INDEX(+Справочники!$J:$O,MATCH($C$1,Справочники!$I:$I,),)="Да",СПР_Перевахтовка[[#Headers],[В1]:[М/В2]]),)),ROW($2:$500)),ROW(P378)))&amp;"","")</f>
        <v/>
      </c>
      <c r="M381" s="157" t="str">
        <f t="array" ref="M381">IFERROR(INDEX(Справочники!C:C,SMALL(IF(ISNUMBER(MATCH(Справочники!$C$2:$C$500,IF(INDEX(+Справочники!$J:$O,MATCH($C$1,Справочники!$I:$I,),)="Да",СПР_Перевахтовка[[#Headers],[В1]:[М/В2]]),)),ROW($2:$500)),ROW(Q378)))&amp;"","")</f>
        <v/>
      </c>
      <c r="N381" s="157" t="str">
        <f t="array" ref="N381">IFERROR(INDEX(Справочники!D:D,SMALL(IF(ISNUMBER(MATCH(Справочники!$C$2:$C$500,IF(INDEX(+Справочники!$J:$O,MATCH($C$1,Справочники!$I:$I,),)="Да",СПР_Перевахтовка[[#Headers],[В1]:[М/В2]]),)),ROW($2:$500)),ROW(R378)))&amp;"","")</f>
        <v/>
      </c>
      <c r="O381" s="157"/>
    </row>
    <row r="382" spans="11:15" x14ac:dyDescent="0.25">
      <c r="K382" s="156" t="str">
        <f>IF(ФОРМА_ОтъездIПриезд[[#This Row],[Не заполнили форму]]="","",ROW()-ROW(ФОРМА_ОтъездIПриезд[[#Headers],[Не заполнили форму]]))</f>
        <v/>
      </c>
      <c r="L382" s="153" t="str">
        <f t="array" ref="L382">IFERROR(INDEX(Справочники!B:B,SMALL(IF(ISNUMBER(MATCH(Справочники!$C$2:$C$500,IF(INDEX(+Справочники!$J:$O,MATCH($C$1,Справочники!$I:$I,),)="Да",СПР_Перевахтовка[[#Headers],[В1]:[М/В2]]),)),ROW($2:$500)),ROW(P379)))&amp;"","")</f>
        <v/>
      </c>
      <c r="M382" s="157" t="str">
        <f t="array" ref="M382">IFERROR(INDEX(Справочники!C:C,SMALL(IF(ISNUMBER(MATCH(Справочники!$C$2:$C$500,IF(INDEX(+Справочники!$J:$O,MATCH($C$1,Справочники!$I:$I,),)="Да",СПР_Перевахтовка[[#Headers],[В1]:[М/В2]]),)),ROW($2:$500)),ROW(Q379)))&amp;"","")</f>
        <v/>
      </c>
      <c r="N382" s="157" t="str">
        <f t="array" ref="N382">IFERROR(INDEX(Справочники!D:D,SMALL(IF(ISNUMBER(MATCH(Справочники!$C$2:$C$500,IF(INDEX(+Справочники!$J:$O,MATCH($C$1,Справочники!$I:$I,),)="Да",СПР_Перевахтовка[[#Headers],[В1]:[М/В2]]),)),ROW($2:$500)),ROW(R379)))&amp;"","")</f>
        <v/>
      </c>
      <c r="O382" s="157"/>
    </row>
    <row r="383" spans="11:15" x14ac:dyDescent="0.25">
      <c r="K383" s="156" t="str">
        <f>IF(ФОРМА_ОтъездIПриезд[[#This Row],[Не заполнили форму]]="","",ROW()-ROW(ФОРМА_ОтъездIПриезд[[#Headers],[Не заполнили форму]]))</f>
        <v/>
      </c>
      <c r="L383" s="153" t="str">
        <f t="array" ref="L383">IFERROR(INDEX(Справочники!B:B,SMALL(IF(ISNUMBER(MATCH(Справочники!$C$2:$C$500,IF(INDEX(+Справочники!$J:$O,MATCH($C$1,Справочники!$I:$I,),)="Да",СПР_Перевахтовка[[#Headers],[В1]:[М/В2]]),)),ROW($2:$500)),ROW(P380)))&amp;"","")</f>
        <v/>
      </c>
      <c r="M383" s="157" t="str">
        <f t="array" ref="M383">IFERROR(INDEX(Справочники!C:C,SMALL(IF(ISNUMBER(MATCH(Справочники!$C$2:$C$500,IF(INDEX(+Справочники!$J:$O,MATCH($C$1,Справочники!$I:$I,),)="Да",СПР_Перевахтовка[[#Headers],[В1]:[М/В2]]),)),ROW($2:$500)),ROW(Q380)))&amp;"","")</f>
        <v/>
      </c>
      <c r="N383" s="157" t="str">
        <f t="array" ref="N383">IFERROR(INDEX(Справочники!D:D,SMALL(IF(ISNUMBER(MATCH(Справочники!$C$2:$C$500,IF(INDEX(+Справочники!$J:$O,MATCH($C$1,Справочники!$I:$I,),)="Да",СПР_Перевахтовка[[#Headers],[В1]:[М/В2]]),)),ROW($2:$500)),ROW(R380)))&amp;"","")</f>
        <v/>
      </c>
      <c r="O383" s="157"/>
    </row>
    <row r="384" spans="11:15" x14ac:dyDescent="0.25">
      <c r="K384" s="156" t="str">
        <f>IF(ФОРМА_ОтъездIПриезд[[#This Row],[Не заполнили форму]]="","",ROW()-ROW(ФОРМА_ОтъездIПриезд[[#Headers],[Не заполнили форму]]))</f>
        <v/>
      </c>
      <c r="L384" s="153" t="str">
        <f t="array" ref="L384">IFERROR(INDEX(Справочники!B:B,SMALL(IF(ISNUMBER(MATCH(Справочники!$C$2:$C$500,IF(INDEX(+Справочники!$J:$O,MATCH($C$1,Справочники!$I:$I,),)="Да",СПР_Перевахтовка[[#Headers],[В1]:[М/В2]]),)),ROW($2:$500)),ROW(P381)))&amp;"","")</f>
        <v/>
      </c>
      <c r="M384" s="157" t="str">
        <f t="array" ref="M384">IFERROR(INDEX(Справочники!C:C,SMALL(IF(ISNUMBER(MATCH(Справочники!$C$2:$C$500,IF(INDEX(+Справочники!$J:$O,MATCH($C$1,Справочники!$I:$I,),)="Да",СПР_Перевахтовка[[#Headers],[В1]:[М/В2]]),)),ROW($2:$500)),ROW(Q381)))&amp;"","")</f>
        <v/>
      </c>
      <c r="N384" s="157" t="str">
        <f t="array" ref="N384">IFERROR(INDEX(Справочники!D:D,SMALL(IF(ISNUMBER(MATCH(Справочники!$C$2:$C$500,IF(INDEX(+Справочники!$J:$O,MATCH($C$1,Справочники!$I:$I,),)="Да",СПР_Перевахтовка[[#Headers],[В1]:[М/В2]]),)),ROW($2:$500)),ROW(R381)))&amp;"","")</f>
        <v/>
      </c>
      <c r="O384" s="157"/>
    </row>
    <row r="385" spans="11:15" x14ac:dyDescent="0.25">
      <c r="K385" s="156" t="str">
        <f>IF(ФОРМА_ОтъездIПриезд[[#This Row],[Не заполнили форму]]="","",ROW()-ROW(ФОРМА_ОтъездIПриезд[[#Headers],[Не заполнили форму]]))</f>
        <v/>
      </c>
      <c r="L385" s="153" t="str">
        <f t="array" ref="L385">IFERROR(INDEX(Справочники!B:B,SMALL(IF(ISNUMBER(MATCH(Справочники!$C$2:$C$500,IF(INDEX(+Справочники!$J:$O,MATCH($C$1,Справочники!$I:$I,),)="Да",СПР_Перевахтовка[[#Headers],[В1]:[М/В2]]),)),ROW($2:$500)),ROW(P382)))&amp;"","")</f>
        <v/>
      </c>
      <c r="M385" s="157" t="str">
        <f t="array" ref="M385">IFERROR(INDEX(Справочники!C:C,SMALL(IF(ISNUMBER(MATCH(Справочники!$C$2:$C$500,IF(INDEX(+Справочники!$J:$O,MATCH($C$1,Справочники!$I:$I,),)="Да",СПР_Перевахтовка[[#Headers],[В1]:[М/В2]]),)),ROW($2:$500)),ROW(Q382)))&amp;"","")</f>
        <v/>
      </c>
      <c r="N385" s="157" t="str">
        <f t="array" ref="N385">IFERROR(INDEX(Справочники!D:D,SMALL(IF(ISNUMBER(MATCH(Справочники!$C$2:$C$500,IF(INDEX(+Справочники!$J:$O,MATCH($C$1,Справочники!$I:$I,),)="Да",СПР_Перевахтовка[[#Headers],[В1]:[М/В2]]),)),ROW($2:$500)),ROW(R382)))&amp;"","")</f>
        <v/>
      </c>
      <c r="O385" s="157"/>
    </row>
    <row r="386" spans="11:15" x14ac:dyDescent="0.25">
      <c r="K386" s="156" t="str">
        <f>IF(ФОРМА_ОтъездIПриезд[[#This Row],[Не заполнили форму]]="","",ROW()-ROW(ФОРМА_ОтъездIПриезд[[#Headers],[Не заполнили форму]]))</f>
        <v/>
      </c>
      <c r="L386" s="153" t="str">
        <f t="array" ref="L386">IFERROR(INDEX(Справочники!B:B,SMALL(IF(ISNUMBER(MATCH(Справочники!$C$2:$C$500,IF(INDEX(+Справочники!$J:$O,MATCH($C$1,Справочники!$I:$I,),)="Да",СПР_Перевахтовка[[#Headers],[В1]:[М/В2]]),)),ROW($2:$500)),ROW(P383)))&amp;"","")</f>
        <v/>
      </c>
      <c r="M386" s="157" t="str">
        <f t="array" ref="M386">IFERROR(INDEX(Справочники!C:C,SMALL(IF(ISNUMBER(MATCH(Справочники!$C$2:$C$500,IF(INDEX(+Справочники!$J:$O,MATCH($C$1,Справочники!$I:$I,),)="Да",СПР_Перевахтовка[[#Headers],[В1]:[М/В2]]),)),ROW($2:$500)),ROW(Q383)))&amp;"","")</f>
        <v/>
      </c>
      <c r="N386" s="157" t="str">
        <f t="array" ref="N386">IFERROR(INDEX(Справочники!D:D,SMALL(IF(ISNUMBER(MATCH(Справочники!$C$2:$C$500,IF(INDEX(+Справочники!$J:$O,MATCH($C$1,Справочники!$I:$I,),)="Да",СПР_Перевахтовка[[#Headers],[В1]:[М/В2]]),)),ROW($2:$500)),ROW(R383)))&amp;"","")</f>
        <v/>
      </c>
      <c r="O386" s="157"/>
    </row>
    <row r="387" spans="11:15" x14ac:dyDescent="0.25">
      <c r="K387" s="156" t="str">
        <f>IF(ФОРМА_ОтъездIПриезд[[#This Row],[Не заполнили форму]]="","",ROW()-ROW(ФОРМА_ОтъездIПриезд[[#Headers],[Не заполнили форму]]))</f>
        <v/>
      </c>
      <c r="L387" s="153" t="str">
        <f t="array" ref="L387">IFERROR(INDEX(Справочники!B:B,SMALL(IF(ISNUMBER(MATCH(Справочники!$C$2:$C$500,IF(INDEX(+Справочники!$J:$O,MATCH($C$1,Справочники!$I:$I,),)="Да",СПР_Перевахтовка[[#Headers],[В1]:[М/В2]]),)),ROW($2:$500)),ROW(P384)))&amp;"","")</f>
        <v/>
      </c>
      <c r="M387" s="157" t="str">
        <f t="array" ref="M387">IFERROR(INDEX(Справочники!C:C,SMALL(IF(ISNUMBER(MATCH(Справочники!$C$2:$C$500,IF(INDEX(+Справочники!$J:$O,MATCH($C$1,Справочники!$I:$I,),)="Да",СПР_Перевахтовка[[#Headers],[В1]:[М/В2]]),)),ROW($2:$500)),ROW(Q384)))&amp;"","")</f>
        <v/>
      </c>
      <c r="N387" s="157" t="str">
        <f t="array" ref="N387">IFERROR(INDEX(Справочники!D:D,SMALL(IF(ISNUMBER(MATCH(Справочники!$C$2:$C$500,IF(INDEX(+Справочники!$J:$O,MATCH($C$1,Справочники!$I:$I,),)="Да",СПР_Перевахтовка[[#Headers],[В1]:[М/В2]]),)),ROW($2:$500)),ROW(R384)))&amp;"","")</f>
        <v/>
      </c>
      <c r="O387" s="157"/>
    </row>
    <row r="388" spans="11:15" x14ac:dyDescent="0.25">
      <c r="K388" s="156" t="str">
        <f>IF(ФОРМА_ОтъездIПриезд[[#This Row],[Не заполнили форму]]="","",ROW()-ROW(ФОРМА_ОтъездIПриезд[[#Headers],[Не заполнили форму]]))</f>
        <v/>
      </c>
      <c r="L388" s="153" t="str">
        <f t="array" ref="L388">IFERROR(INDEX(Справочники!B:B,SMALL(IF(ISNUMBER(MATCH(Справочники!$C$2:$C$500,IF(INDEX(+Справочники!$J:$O,MATCH($C$1,Справочники!$I:$I,),)="Да",СПР_Перевахтовка[[#Headers],[В1]:[М/В2]]),)),ROW($2:$500)),ROW(P385)))&amp;"","")</f>
        <v/>
      </c>
      <c r="M388" s="157" t="str">
        <f t="array" ref="M388">IFERROR(INDEX(Справочники!C:C,SMALL(IF(ISNUMBER(MATCH(Справочники!$C$2:$C$500,IF(INDEX(+Справочники!$J:$O,MATCH($C$1,Справочники!$I:$I,),)="Да",СПР_Перевахтовка[[#Headers],[В1]:[М/В2]]),)),ROW($2:$500)),ROW(Q385)))&amp;"","")</f>
        <v/>
      </c>
      <c r="N388" s="157" t="str">
        <f t="array" ref="N388">IFERROR(INDEX(Справочники!D:D,SMALL(IF(ISNUMBER(MATCH(Справочники!$C$2:$C$500,IF(INDEX(+Справочники!$J:$O,MATCH($C$1,Справочники!$I:$I,),)="Да",СПР_Перевахтовка[[#Headers],[В1]:[М/В2]]),)),ROW($2:$500)),ROW(R385)))&amp;"","")</f>
        <v/>
      </c>
      <c r="O388" s="157"/>
    </row>
    <row r="389" spans="11:15" x14ac:dyDescent="0.25">
      <c r="K389" s="156" t="str">
        <f>IF(ФОРМА_ОтъездIПриезд[[#This Row],[Не заполнили форму]]="","",ROW()-ROW(ФОРМА_ОтъездIПриезд[[#Headers],[Не заполнили форму]]))</f>
        <v/>
      </c>
      <c r="L389" s="153" t="str">
        <f t="array" ref="L389">IFERROR(INDEX(Справочники!B:B,SMALL(IF(ISNUMBER(MATCH(Справочники!$C$2:$C$500,IF(INDEX(+Справочники!$J:$O,MATCH($C$1,Справочники!$I:$I,),)="Да",СПР_Перевахтовка[[#Headers],[В1]:[М/В2]]),)),ROW($2:$500)),ROW(P386)))&amp;"","")</f>
        <v/>
      </c>
      <c r="M389" s="157" t="str">
        <f t="array" ref="M389">IFERROR(INDEX(Справочники!C:C,SMALL(IF(ISNUMBER(MATCH(Справочники!$C$2:$C$500,IF(INDEX(+Справочники!$J:$O,MATCH($C$1,Справочники!$I:$I,),)="Да",СПР_Перевахтовка[[#Headers],[В1]:[М/В2]]),)),ROW($2:$500)),ROW(Q386)))&amp;"","")</f>
        <v/>
      </c>
      <c r="N389" s="157" t="str">
        <f t="array" ref="N389">IFERROR(INDEX(Справочники!D:D,SMALL(IF(ISNUMBER(MATCH(Справочники!$C$2:$C$500,IF(INDEX(+Справочники!$J:$O,MATCH($C$1,Справочники!$I:$I,),)="Да",СПР_Перевахтовка[[#Headers],[В1]:[М/В2]]),)),ROW($2:$500)),ROW(R386)))&amp;"","")</f>
        <v/>
      </c>
      <c r="O389" s="157"/>
    </row>
    <row r="390" spans="11:15" x14ac:dyDescent="0.25">
      <c r="K390" s="156" t="str">
        <f>IF(ФОРМА_ОтъездIПриезд[[#This Row],[Не заполнили форму]]="","",ROW()-ROW(ФОРМА_ОтъездIПриезд[[#Headers],[Не заполнили форму]]))</f>
        <v/>
      </c>
      <c r="L390" s="153" t="str">
        <f t="array" ref="L390">IFERROR(INDEX(Справочники!B:B,SMALL(IF(ISNUMBER(MATCH(Справочники!$C$2:$C$500,IF(INDEX(+Справочники!$J:$O,MATCH($C$1,Справочники!$I:$I,),)="Да",СПР_Перевахтовка[[#Headers],[В1]:[М/В2]]),)),ROW($2:$500)),ROW(P387)))&amp;"","")</f>
        <v/>
      </c>
      <c r="M390" s="157" t="str">
        <f t="array" ref="M390">IFERROR(INDEX(Справочники!C:C,SMALL(IF(ISNUMBER(MATCH(Справочники!$C$2:$C$500,IF(INDEX(+Справочники!$J:$O,MATCH($C$1,Справочники!$I:$I,),)="Да",СПР_Перевахтовка[[#Headers],[В1]:[М/В2]]),)),ROW($2:$500)),ROW(Q387)))&amp;"","")</f>
        <v/>
      </c>
      <c r="N390" s="157" t="str">
        <f t="array" ref="N390">IFERROR(INDEX(Справочники!D:D,SMALL(IF(ISNUMBER(MATCH(Справочники!$C$2:$C$500,IF(INDEX(+Справочники!$J:$O,MATCH($C$1,Справочники!$I:$I,),)="Да",СПР_Перевахтовка[[#Headers],[В1]:[М/В2]]),)),ROW($2:$500)),ROW(R387)))&amp;"","")</f>
        <v/>
      </c>
      <c r="O390" s="157"/>
    </row>
    <row r="391" spans="11:15" x14ac:dyDescent="0.25">
      <c r="K391" s="156" t="str">
        <f>IF(ФОРМА_ОтъездIПриезд[[#This Row],[Не заполнили форму]]="","",ROW()-ROW(ФОРМА_ОтъездIПриезд[[#Headers],[Не заполнили форму]]))</f>
        <v/>
      </c>
      <c r="L391" s="153" t="str">
        <f t="array" ref="L391">IFERROR(INDEX(Справочники!B:B,SMALL(IF(ISNUMBER(MATCH(Справочники!$C$2:$C$500,IF(INDEX(+Справочники!$J:$O,MATCH($C$1,Справочники!$I:$I,),)="Да",СПР_Перевахтовка[[#Headers],[В1]:[М/В2]]),)),ROW($2:$500)),ROW(P388)))&amp;"","")</f>
        <v/>
      </c>
      <c r="M391" s="157" t="str">
        <f t="array" ref="M391">IFERROR(INDEX(Справочники!C:C,SMALL(IF(ISNUMBER(MATCH(Справочники!$C$2:$C$500,IF(INDEX(+Справочники!$J:$O,MATCH($C$1,Справочники!$I:$I,),)="Да",СПР_Перевахтовка[[#Headers],[В1]:[М/В2]]),)),ROW($2:$500)),ROW(Q388)))&amp;"","")</f>
        <v/>
      </c>
      <c r="N391" s="157" t="str">
        <f t="array" ref="N391">IFERROR(INDEX(Справочники!D:D,SMALL(IF(ISNUMBER(MATCH(Справочники!$C$2:$C$500,IF(INDEX(+Справочники!$J:$O,MATCH($C$1,Справочники!$I:$I,),)="Да",СПР_Перевахтовка[[#Headers],[В1]:[М/В2]]),)),ROW($2:$500)),ROW(R388)))&amp;"","")</f>
        <v/>
      </c>
      <c r="O391" s="157"/>
    </row>
    <row r="392" spans="11:15" x14ac:dyDescent="0.25">
      <c r="K392" s="156" t="str">
        <f>IF(ФОРМА_ОтъездIПриезд[[#This Row],[Не заполнили форму]]="","",ROW()-ROW(ФОРМА_ОтъездIПриезд[[#Headers],[Не заполнили форму]]))</f>
        <v/>
      </c>
      <c r="L392" s="153" t="str">
        <f t="array" ref="L392">IFERROR(INDEX(Справочники!B:B,SMALL(IF(ISNUMBER(MATCH(Справочники!$C$2:$C$500,IF(INDEX(+Справочники!$J:$O,MATCH($C$1,Справочники!$I:$I,),)="Да",СПР_Перевахтовка[[#Headers],[В1]:[М/В2]]),)),ROW($2:$500)),ROW(P389)))&amp;"","")</f>
        <v/>
      </c>
      <c r="M392" s="157" t="str">
        <f t="array" ref="M392">IFERROR(INDEX(Справочники!C:C,SMALL(IF(ISNUMBER(MATCH(Справочники!$C$2:$C$500,IF(INDEX(+Справочники!$J:$O,MATCH($C$1,Справочники!$I:$I,),)="Да",СПР_Перевахтовка[[#Headers],[В1]:[М/В2]]),)),ROW($2:$500)),ROW(Q389)))&amp;"","")</f>
        <v/>
      </c>
      <c r="N392" s="157" t="str">
        <f t="array" ref="N392">IFERROR(INDEX(Справочники!D:D,SMALL(IF(ISNUMBER(MATCH(Справочники!$C$2:$C$500,IF(INDEX(+Справочники!$J:$O,MATCH($C$1,Справочники!$I:$I,),)="Да",СПР_Перевахтовка[[#Headers],[В1]:[М/В2]]),)),ROW($2:$500)),ROW(R389)))&amp;"","")</f>
        <v/>
      </c>
      <c r="O392" s="157"/>
    </row>
    <row r="393" spans="11:15" x14ac:dyDescent="0.25">
      <c r="K393" s="156" t="str">
        <f>IF(ФОРМА_ОтъездIПриезд[[#This Row],[Не заполнили форму]]="","",ROW()-ROW(ФОРМА_ОтъездIПриезд[[#Headers],[Не заполнили форму]]))</f>
        <v/>
      </c>
      <c r="L393" s="153" t="str">
        <f t="array" ref="L393">IFERROR(INDEX(Справочники!B:B,SMALL(IF(ISNUMBER(MATCH(Справочники!$C$2:$C$500,IF(INDEX(+Справочники!$J:$O,MATCH($C$1,Справочники!$I:$I,),)="Да",СПР_Перевахтовка[[#Headers],[В1]:[М/В2]]),)),ROW($2:$500)),ROW(P390)))&amp;"","")</f>
        <v/>
      </c>
      <c r="M393" s="157" t="str">
        <f t="array" ref="M393">IFERROR(INDEX(Справочники!C:C,SMALL(IF(ISNUMBER(MATCH(Справочники!$C$2:$C$500,IF(INDEX(+Справочники!$J:$O,MATCH($C$1,Справочники!$I:$I,),)="Да",СПР_Перевахтовка[[#Headers],[В1]:[М/В2]]),)),ROW($2:$500)),ROW(Q390)))&amp;"","")</f>
        <v/>
      </c>
      <c r="N393" s="157" t="str">
        <f t="array" ref="N393">IFERROR(INDEX(Справочники!D:D,SMALL(IF(ISNUMBER(MATCH(Справочники!$C$2:$C$500,IF(INDEX(+Справочники!$J:$O,MATCH($C$1,Справочники!$I:$I,),)="Да",СПР_Перевахтовка[[#Headers],[В1]:[М/В2]]),)),ROW($2:$500)),ROW(R390)))&amp;"","")</f>
        <v/>
      </c>
      <c r="O393" s="157"/>
    </row>
    <row r="394" spans="11:15" x14ac:dyDescent="0.25">
      <c r="K394" s="156" t="str">
        <f>IF(ФОРМА_ОтъездIПриезд[[#This Row],[Не заполнили форму]]="","",ROW()-ROW(ФОРМА_ОтъездIПриезд[[#Headers],[Не заполнили форму]]))</f>
        <v/>
      </c>
      <c r="L394" s="153" t="str">
        <f t="array" ref="L394">IFERROR(INDEX(Справочники!B:B,SMALL(IF(ISNUMBER(MATCH(Справочники!$C$2:$C$500,IF(INDEX(+Справочники!$J:$O,MATCH($C$1,Справочники!$I:$I,),)="Да",СПР_Перевахтовка[[#Headers],[В1]:[М/В2]]),)),ROW($2:$500)),ROW(P391)))&amp;"","")</f>
        <v/>
      </c>
      <c r="M394" s="157" t="str">
        <f t="array" ref="M394">IFERROR(INDEX(Справочники!C:C,SMALL(IF(ISNUMBER(MATCH(Справочники!$C$2:$C$500,IF(INDEX(+Справочники!$J:$O,MATCH($C$1,Справочники!$I:$I,),)="Да",СПР_Перевахтовка[[#Headers],[В1]:[М/В2]]),)),ROW($2:$500)),ROW(Q391)))&amp;"","")</f>
        <v/>
      </c>
      <c r="N394" s="157" t="str">
        <f t="array" ref="N394">IFERROR(INDEX(Справочники!D:D,SMALL(IF(ISNUMBER(MATCH(Справочники!$C$2:$C$500,IF(INDEX(+Справочники!$J:$O,MATCH($C$1,Справочники!$I:$I,),)="Да",СПР_Перевахтовка[[#Headers],[В1]:[М/В2]]),)),ROW($2:$500)),ROW(R391)))&amp;"","")</f>
        <v/>
      </c>
      <c r="O394" s="157"/>
    </row>
    <row r="395" spans="11:15" x14ac:dyDescent="0.25">
      <c r="K395" s="156" t="str">
        <f>IF(ФОРМА_ОтъездIПриезд[[#This Row],[Не заполнили форму]]="","",ROW()-ROW(ФОРМА_ОтъездIПриезд[[#Headers],[Не заполнили форму]]))</f>
        <v/>
      </c>
      <c r="L395" s="153" t="str">
        <f t="array" ref="L395">IFERROR(INDEX(Справочники!B:B,SMALL(IF(ISNUMBER(MATCH(Справочники!$C$2:$C$500,IF(INDEX(+Справочники!$J:$O,MATCH($C$1,Справочники!$I:$I,),)="Да",СПР_Перевахтовка[[#Headers],[В1]:[М/В2]]),)),ROW($2:$500)),ROW(P392)))&amp;"","")</f>
        <v/>
      </c>
      <c r="M395" s="157" t="str">
        <f t="array" ref="M395">IFERROR(INDEX(Справочники!C:C,SMALL(IF(ISNUMBER(MATCH(Справочники!$C$2:$C$500,IF(INDEX(+Справочники!$J:$O,MATCH($C$1,Справочники!$I:$I,),)="Да",СПР_Перевахтовка[[#Headers],[В1]:[М/В2]]),)),ROW($2:$500)),ROW(Q392)))&amp;"","")</f>
        <v/>
      </c>
      <c r="N395" s="157" t="str">
        <f t="array" ref="N395">IFERROR(INDEX(Справочники!D:D,SMALL(IF(ISNUMBER(MATCH(Справочники!$C$2:$C$500,IF(INDEX(+Справочники!$J:$O,MATCH($C$1,Справочники!$I:$I,),)="Да",СПР_Перевахтовка[[#Headers],[В1]:[М/В2]]),)),ROW($2:$500)),ROW(R392)))&amp;"","")</f>
        <v/>
      </c>
      <c r="O395" s="157"/>
    </row>
    <row r="396" spans="11:15" x14ac:dyDescent="0.25">
      <c r="K396" s="156" t="str">
        <f>IF(ФОРМА_ОтъездIПриезд[[#This Row],[Не заполнили форму]]="","",ROW()-ROW(ФОРМА_ОтъездIПриезд[[#Headers],[Не заполнили форму]]))</f>
        <v/>
      </c>
      <c r="L396" s="153" t="str">
        <f t="array" ref="L396">IFERROR(INDEX(Справочники!B:B,SMALL(IF(ISNUMBER(MATCH(Справочники!$C$2:$C$500,IF(INDEX(+Справочники!$J:$O,MATCH($C$1,Справочники!$I:$I,),)="Да",СПР_Перевахтовка[[#Headers],[В1]:[М/В2]]),)),ROW($2:$500)),ROW(P393)))&amp;"","")</f>
        <v/>
      </c>
      <c r="M396" s="157" t="str">
        <f t="array" ref="M396">IFERROR(INDEX(Справочники!C:C,SMALL(IF(ISNUMBER(MATCH(Справочники!$C$2:$C$500,IF(INDEX(+Справочники!$J:$O,MATCH($C$1,Справочники!$I:$I,),)="Да",СПР_Перевахтовка[[#Headers],[В1]:[М/В2]]),)),ROW($2:$500)),ROW(Q393)))&amp;"","")</f>
        <v/>
      </c>
      <c r="N396" s="157" t="str">
        <f t="array" ref="N396">IFERROR(INDEX(Справочники!D:D,SMALL(IF(ISNUMBER(MATCH(Справочники!$C$2:$C$500,IF(INDEX(+Справочники!$J:$O,MATCH($C$1,Справочники!$I:$I,),)="Да",СПР_Перевахтовка[[#Headers],[В1]:[М/В2]]),)),ROW($2:$500)),ROW(R393)))&amp;"","")</f>
        <v/>
      </c>
      <c r="O396" s="157"/>
    </row>
    <row r="397" spans="11:15" x14ac:dyDescent="0.25">
      <c r="K397" s="156" t="str">
        <f>IF(ФОРМА_ОтъездIПриезд[[#This Row],[Не заполнили форму]]="","",ROW()-ROW(ФОРМА_ОтъездIПриезд[[#Headers],[Не заполнили форму]]))</f>
        <v/>
      </c>
      <c r="L397" s="153" t="str">
        <f t="array" ref="L397">IFERROR(INDEX(Справочники!B:B,SMALL(IF(ISNUMBER(MATCH(Справочники!$C$2:$C$500,IF(INDEX(+Справочники!$J:$O,MATCH($C$1,Справочники!$I:$I,),)="Да",СПР_Перевахтовка[[#Headers],[В1]:[М/В2]]),)),ROW($2:$500)),ROW(P394)))&amp;"","")</f>
        <v/>
      </c>
      <c r="M397" s="157" t="str">
        <f t="array" ref="M397">IFERROR(INDEX(Справочники!C:C,SMALL(IF(ISNUMBER(MATCH(Справочники!$C$2:$C$500,IF(INDEX(+Справочники!$J:$O,MATCH($C$1,Справочники!$I:$I,),)="Да",СПР_Перевахтовка[[#Headers],[В1]:[М/В2]]),)),ROW($2:$500)),ROW(Q394)))&amp;"","")</f>
        <v/>
      </c>
      <c r="N397" s="157" t="str">
        <f t="array" ref="N397">IFERROR(INDEX(Справочники!D:D,SMALL(IF(ISNUMBER(MATCH(Справочники!$C$2:$C$500,IF(INDEX(+Справочники!$J:$O,MATCH($C$1,Справочники!$I:$I,),)="Да",СПР_Перевахтовка[[#Headers],[В1]:[М/В2]]),)),ROW($2:$500)),ROW(R394)))&amp;"","")</f>
        <v/>
      </c>
      <c r="O397" s="157"/>
    </row>
    <row r="398" spans="11:15" x14ac:dyDescent="0.25">
      <c r="K398" s="156" t="str">
        <f>IF(ФОРМА_ОтъездIПриезд[[#This Row],[Не заполнили форму]]="","",ROW()-ROW(ФОРМА_ОтъездIПриезд[[#Headers],[Не заполнили форму]]))</f>
        <v/>
      </c>
      <c r="L398" s="153" t="str">
        <f t="array" ref="L398">IFERROR(INDEX(Справочники!B:B,SMALL(IF(ISNUMBER(MATCH(Справочники!$C$2:$C$500,IF(INDEX(+Справочники!$J:$O,MATCH($C$1,Справочники!$I:$I,),)="Да",СПР_Перевахтовка[[#Headers],[В1]:[М/В2]]),)),ROW($2:$500)),ROW(P395)))&amp;"","")</f>
        <v/>
      </c>
      <c r="M398" s="157" t="str">
        <f t="array" ref="M398">IFERROR(INDEX(Справочники!C:C,SMALL(IF(ISNUMBER(MATCH(Справочники!$C$2:$C$500,IF(INDEX(+Справочники!$J:$O,MATCH($C$1,Справочники!$I:$I,),)="Да",СПР_Перевахтовка[[#Headers],[В1]:[М/В2]]),)),ROW($2:$500)),ROW(Q395)))&amp;"","")</f>
        <v/>
      </c>
      <c r="N398" s="157" t="str">
        <f t="array" ref="N398">IFERROR(INDEX(Справочники!D:D,SMALL(IF(ISNUMBER(MATCH(Справочники!$C$2:$C$500,IF(INDEX(+Справочники!$J:$O,MATCH($C$1,Справочники!$I:$I,),)="Да",СПР_Перевахтовка[[#Headers],[В1]:[М/В2]]),)),ROW($2:$500)),ROW(R395)))&amp;"","")</f>
        <v/>
      </c>
      <c r="O398" s="157"/>
    </row>
    <row r="399" spans="11:15" x14ac:dyDescent="0.25">
      <c r="K399" s="156" t="str">
        <f>IF(ФОРМА_ОтъездIПриезд[[#This Row],[Не заполнили форму]]="","",ROW()-ROW(ФОРМА_ОтъездIПриезд[[#Headers],[Не заполнили форму]]))</f>
        <v/>
      </c>
      <c r="L399" s="153" t="str">
        <f t="array" ref="L399">IFERROR(INDEX(Справочники!B:B,SMALL(IF(ISNUMBER(MATCH(Справочники!$C$2:$C$500,IF(INDEX(+Справочники!$J:$O,MATCH($C$1,Справочники!$I:$I,),)="Да",СПР_Перевахтовка[[#Headers],[В1]:[М/В2]]),)),ROW($2:$500)),ROW(P396)))&amp;"","")</f>
        <v/>
      </c>
      <c r="M399" s="157" t="str">
        <f t="array" ref="M399">IFERROR(INDEX(Справочники!C:C,SMALL(IF(ISNUMBER(MATCH(Справочники!$C$2:$C$500,IF(INDEX(+Справочники!$J:$O,MATCH($C$1,Справочники!$I:$I,),)="Да",СПР_Перевахтовка[[#Headers],[В1]:[М/В2]]),)),ROW($2:$500)),ROW(Q396)))&amp;"","")</f>
        <v/>
      </c>
      <c r="N399" s="157" t="str">
        <f t="array" ref="N399">IFERROR(INDEX(Справочники!D:D,SMALL(IF(ISNUMBER(MATCH(Справочники!$C$2:$C$500,IF(INDEX(+Справочники!$J:$O,MATCH($C$1,Справочники!$I:$I,),)="Да",СПР_Перевахтовка[[#Headers],[В1]:[М/В2]]),)),ROW($2:$500)),ROW(R396)))&amp;"","")</f>
        <v/>
      </c>
      <c r="O399" s="157"/>
    </row>
    <row r="400" spans="11:15" x14ac:dyDescent="0.25">
      <c r="K400" s="156" t="str">
        <f>IF(ФОРМА_ОтъездIПриезд[[#This Row],[Не заполнили форму]]="","",ROW()-ROW(ФОРМА_ОтъездIПриезд[[#Headers],[Не заполнили форму]]))</f>
        <v/>
      </c>
      <c r="L400" s="153" t="str">
        <f t="array" ref="L400">IFERROR(INDEX(Справочники!B:B,SMALL(IF(ISNUMBER(MATCH(Справочники!$C$2:$C$500,IF(INDEX(+Справочники!$J:$O,MATCH($C$1,Справочники!$I:$I,),)="Да",СПР_Перевахтовка[[#Headers],[В1]:[М/В2]]),)),ROW($2:$500)),ROW(P397)))&amp;"","")</f>
        <v/>
      </c>
      <c r="M400" s="157" t="str">
        <f t="array" ref="M400">IFERROR(INDEX(Справочники!C:C,SMALL(IF(ISNUMBER(MATCH(Справочники!$C$2:$C$500,IF(INDEX(+Справочники!$J:$O,MATCH($C$1,Справочники!$I:$I,),)="Да",СПР_Перевахтовка[[#Headers],[В1]:[М/В2]]),)),ROW($2:$500)),ROW(Q397)))&amp;"","")</f>
        <v/>
      </c>
      <c r="N400" s="157" t="str">
        <f t="array" ref="N400">IFERROR(INDEX(Справочники!D:D,SMALL(IF(ISNUMBER(MATCH(Справочники!$C$2:$C$500,IF(INDEX(+Справочники!$J:$O,MATCH($C$1,Справочники!$I:$I,),)="Да",СПР_Перевахтовка[[#Headers],[В1]:[М/В2]]),)),ROW($2:$500)),ROW(R397)))&amp;"","")</f>
        <v/>
      </c>
      <c r="O400" s="157"/>
    </row>
    <row r="401" spans="11:15" x14ac:dyDescent="0.25">
      <c r="K401" s="156" t="str">
        <f>IF(ФОРМА_ОтъездIПриезд[[#This Row],[Не заполнили форму]]="","",ROW()-ROW(ФОРМА_ОтъездIПриезд[[#Headers],[Не заполнили форму]]))</f>
        <v/>
      </c>
      <c r="L401" s="153" t="str">
        <f t="array" ref="L401">IFERROR(INDEX(Справочники!B:B,SMALL(IF(ISNUMBER(MATCH(Справочники!$C$2:$C$500,IF(INDEX(+Справочники!$J:$O,MATCH($C$1,Справочники!$I:$I,),)="Да",СПР_Перевахтовка[[#Headers],[В1]:[М/В2]]),)),ROW($2:$500)),ROW(P398)))&amp;"","")</f>
        <v/>
      </c>
      <c r="M401" s="157" t="str">
        <f t="array" ref="M401">IFERROR(INDEX(Справочники!C:C,SMALL(IF(ISNUMBER(MATCH(Справочники!$C$2:$C$500,IF(INDEX(+Справочники!$J:$O,MATCH($C$1,Справочники!$I:$I,),)="Да",СПР_Перевахтовка[[#Headers],[В1]:[М/В2]]),)),ROW($2:$500)),ROW(Q398)))&amp;"","")</f>
        <v/>
      </c>
      <c r="N401" s="157" t="str">
        <f t="array" ref="N401">IFERROR(INDEX(Справочники!D:D,SMALL(IF(ISNUMBER(MATCH(Справочники!$C$2:$C$500,IF(INDEX(+Справочники!$J:$O,MATCH($C$1,Справочники!$I:$I,),)="Да",СПР_Перевахтовка[[#Headers],[В1]:[М/В2]]),)),ROW($2:$500)),ROW(R398)))&amp;"","")</f>
        <v/>
      </c>
      <c r="O401" s="157"/>
    </row>
    <row r="402" spans="11:15" x14ac:dyDescent="0.25">
      <c r="K402" s="156" t="str">
        <f>IF(ФОРМА_ОтъездIПриезд[[#This Row],[Не заполнили форму]]="","",ROW()-ROW(ФОРМА_ОтъездIПриезд[[#Headers],[Не заполнили форму]]))</f>
        <v/>
      </c>
      <c r="L402" s="153" t="str">
        <f t="array" ref="L402">IFERROR(INDEX(Справочники!B:B,SMALL(IF(ISNUMBER(MATCH(Справочники!$C$2:$C$500,IF(INDEX(+Справочники!$J:$O,MATCH($C$1,Справочники!$I:$I,),)="Да",СПР_Перевахтовка[[#Headers],[В1]:[М/В2]]),)),ROW($2:$500)),ROW(P399)))&amp;"","")</f>
        <v/>
      </c>
      <c r="M402" s="157" t="str">
        <f t="array" ref="M402">IFERROR(INDEX(Справочники!C:C,SMALL(IF(ISNUMBER(MATCH(Справочники!$C$2:$C$500,IF(INDEX(+Справочники!$J:$O,MATCH($C$1,Справочники!$I:$I,),)="Да",СПР_Перевахтовка[[#Headers],[В1]:[М/В2]]),)),ROW($2:$500)),ROW(Q399)))&amp;"","")</f>
        <v/>
      </c>
      <c r="N402" s="157" t="str">
        <f t="array" ref="N402">IFERROR(INDEX(Справочники!D:D,SMALL(IF(ISNUMBER(MATCH(Справочники!$C$2:$C$500,IF(INDEX(+Справочники!$J:$O,MATCH($C$1,Справочники!$I:$I,),)="Да",СПР_Перевахтовка[[#Headers],[В1]:[М/В2]]),)),ROW($2:$500)),ROW(R399)))&amp;"","")</f>
        <v/>
      </c>
      <c r="O402" s="157"/>
    </row>
    <row r="403" spans="11:15" x14ac:dyDescent="0.25">
      <c r="K403" s="156" t="str">
        <f>IF(ФОРМА_ОтъездIПриезд[[#This Row],[Не заполнили форму]]="","",ROW()-ROW(ФОРМА_ОтъездIПриезд[[#Headers],[Не заполнили форму]]))</f>
        <v/>
      </c>
      <c r="L403" s="153" t="str">
        <f t="array" ref="L403">IFERROR(INDEX(Справочники!B:B,SMALL(IF(ISNUMBER(MATCH(Справочники!$C$2:$C$500,IF(INDEX(+Справочники!$J:$O,MATCH($C$1,Справочники!$I:$I,),)="Да",СПР_Перевахтовка[[#Headers],[В1]:[М/В2]]),)),ROW($2:$500)),ROW(P400)))&amp;"","")</f>
        <v/>
      </c>
      <c r="M403" s="157" t="str">
        <f t="array" ref="M403">IFERROR(INDEX(Справочники!C:C,SMALL(IF(ISNUMBER(MATCH(Справочники!$C$2:$C$500,IF(INDEX(+Справочники!$J:$O,MATCH($C$1,Справочники!$I:$I,),)="Да",СПР_Перевахтовка[[#Headers],[В1]:[М/В2]]),)),ROW($2:$500)),ROW(Q400)))&amp;"","")</f>
        <v/>
      </c>
      <c r="N403" s="157" t="str">
        <f t="array" ref="N403">IFERROR(INDEX(Справочники!D:D,SMALL(IF(ISNUMBER(MATCH(Справочники!$C$2:$C$500,IF(INDEX(+Справочники!$J:$O,MATCH($C$1,Справочники!$I:$I,),)="Да",СПР_Перевахтовка[[#Headers],[В1]:[М/В2]]),)),ROW($2:$500)),ROW(R400)))&amp;"","")</f>
        <v/>
      </c>
      <c r="O403" s="157"/>
    </row>
    <row r="404" spans="11:15" x14ac:dyDescent="0.25">
      <c r="K404" s="156" t="str">
        <f>IF(ФОРМА_ОтъездIПриезд[[#This Row],[Не заполнили форму]]="","",ROW()-ROW(ФОРМА_ОтъездIПриезд[[#Headers],[Не заполнили форму]]))</f>
        <v/>
      </c>
      <c r="L404" s="153" t="str">
        <f t="array" ref="L404">IFERROR(INDEX(Справочники!B:B,SMALL(IF(ISNUMBER(MATCH(Справочники!$C$2:$C$500,IF(INDEX(+Справочники!$J:$O,MATCH($C$1,Справочники!$I:$I,),)="Да",СПР_Перевахтовка[[#Headers],[В1]:[М/В2]]),)),ROW($2:$500)),ROW(P401)))&amp;"","")</f>
        <v/>
      </c>
      <c r="M404" s="157" t="str">
        <f t="array" ref="M404">IFERROR(INDEX(Справочники!C:C,SMALL(IF(ISNUMBER(MATCH(Справочники!$C$2:$C$500,IF(INDEX(+Справочники!$J:$O,MATCH($C$1,Справочники!$I:$I,),)="Да",СПР_Перевахтовка[[#Headers],[В1]:[М/В2]]),)),ROW($2:$500)),ROW(Q401)))&amp;"","")</f>
        <v/>
      </c>
      <c r="N404" s="157" t="str">
        <f t="array" ref="N404">IFERROR(INDEX(Справочники!D:D,SMALL(IF(ISNUMBER(MATCH(Справочники!$C$2:$C$500,IF(INDEX(+Справочники!$J:$O,MATCH($C$1,Справочники!$I:$I,),)="Да",СПР_Перевахтовка[[#Headers],[В1]:[М/В2]]),)),ROW($2:$500)),ROW(R401)))&amp;"","")</f>
        <v/>
      </c>
      <c r="O404" s="157"/>
    </row>
    <row r="405" spans="11:15" x14ac:dyDescent="0.25">
      <c r="K405" s="156" t="str">
        <f>IF(ФОРМА_ОтъездIПриезд[[#This Row],[Не заполнили форму]]="","",ROW()-ROW(ФОРМА_ОтъездIПриезд[[#Headers],[Не заполнили форму]]))</f>
        <v/>
      </c>
      <c r="L405" s="153" t="str">
        <f t="array" ref="L405">IFERROR(INDEX(Справочники!B:B,SMALL(IF(ISNUMBER(MATCH(Справочники!$C$2:$C$500,IF(INDEX(+Справочники!$J:$O,MATCH($C$1,Справочники!$I:$I,),)="Да",СПР_Перевахтовка[[#Headers],[В1]:[М/В2]]),)),ROW($2:$500)),ROW(P402)))&amp;"","")</f>
        <v/>
      </c>
      <c r="M405" s="157" t="str">
        <f t="array" ref="M405">IFERROR(INDEX(Справочники!C:C,SMALL(IF(ISNUMBER(MATCH(Справочники!$C$2:$C$500,IF(INDEX(+Справочники!$J:$O,MATCH($C$1,Справочники!$I:$I,),)="Да",СПР_Перевахтовка[[#Headers],[В1]:[М/В2]]),)),ROW($2:$500)),ROW(Q402)))&amp;"","")</f>
        <v/>
      </c>
      <c r="N405" s="157" t="str">
        <f t="array" ref="N405">IFERROR(INDEX(Справочники!D:D,SMALL(IF(ISNUMBER(MATCH(Справочники!$C$2:$C$500,IF(INDEX(+Справочники!$J:$O,MATCH($C$1,Справочники!$I:$I,),)="Да",СПР_Перевахтовка[[#Headers],[В1]:[М/В2]]),)),ROW($2:$500)),ROW(R402)))&amp;"","")</f>
        <v/>
      </c>
      <c r="O405" s="157"/>
    </row>
    <row r="406" spans="11:15" x14ac:dyDescent="0.25">
      <c r="K406" s="156" t="str">
        <f>IF(ФОРМА_ОтъездIПриезд[[#This Row],[Не заполнили форму]]="","",ROW()-ROW(ФОРМА_ОтъездIПриезд[[#Headers],[Не заполнили форму]]))</f>
        <v/>
      </c>
      <c r="L406" s="153" t="str">
        <f t="array" ref="L406">IFERROR(INDEX(Справочники!B:B,SMALL(IF(ISNUMBER(MATCH(Справочники!$C$2:$C$500,IF(INDEX(+Справочники!$J:$O,MATCH($C$1,Справочники!$I:$I,),)="Да",СПР_Перевахтовка[[#Headers],[В1]:[М/В2]]),)),ROW($2:$500)),ROW(P403)))&amp;"","")</f>
        <v/>
      </c>
      <c r="M406" s="157" t="str">
        <f t="array" ref="M406">IFERROR(INDEX(Справочники!C:C,SMALL(IF(ISNUMBER(MATCH(Справочники!$C$2:$C$500,IF(INDEX(+Справочники!$J:$O,MATCH($C$1,Справочники!$I:$I,),)="Да",СПР_Перевахтовка[[#Headers],[В1]:[М/В2]]),)),ROW($2:$500)),ROW(Q403)))&amp;"","")</f>
        <v/>
      </c>
      <c r="N406" s="157" t="str">
        <f t="array" ref="N406">IFERROR(INDEX(Справочники!D:D,SMALL(IF(ISNUMBER(MATCH(Справочники!$C$2:$C$500,IF(INDEX(+Справочники!$J:$O,MATCH($C$1,Справочники!$I:$I,),)="Да",СПР_Перевахтовка[[#Headers],[В1]:[М/В2]]),)),ROW($2:$500)),ROW(R403)))&amp;"","")</f>
        <v/>
      </c>
      <c r="O406" s="157"/>
    </row>
    <row r="407" spans="11:15" x14ac:dyDescent="0.25">
      <c r="K407" s="156" t="str">
        <f>IF(ФОРМА_ОтъездIПриезд[[#This Row],[Не заполнили форму]]="","",ROW()-ROW(ФОРМА_ОтъездIПриезд[[#Headers],[Не заполнили форму]]))</f>
        <v/>
      </c>
      <c r="L407" s="153" t="str">
        <f t="array" ref="L407">IFERROR(INDEX(Справочники!B:B,SMALL(IF(ISNUMBER(MATCH(Справочники!$C$2:$C$500,IF(INDEX(+Справочники!$J:$O,MATCH($C$1,Справочники!$I:$I,),)="Да",СПР_Перевахтовка[[#Headers],[В1]:[М/В2]]),)),ROW($2:$500)),ROW(P404)))&amp;"","")</f>
        <v/>
      </c>
      <c r="M407" s="157" t="str">
        <f t="array" ref="M407">IFERROR(INDEX(Справочники!C:C,SMALL(IF(ISNUMBER(MATCH(Справочники!$C$2:$C$500,IF(INDEX(+Справочники!$J:$O,MATCH($C$1,Справочники!$I:$I,),)="Да",СПР_Перевахтовка[[#Headers],[В1]:[М/В2]]),)),ROW($2:$500)),ROW(Q404)))&amp;"","")</f>
        <v/>
      </c>
      <c r="N407" s="157" t="str">
        <f t="array" ref="N407">IFERROR(INDEX(Справочники!D:D,SMALL(IF(ISNUMBER(MATCH(Справочники!$C$2:$C$500,IF(INDEX(+Справочники!$J:$O,MATCH($C$1,Справочники!$I:$I,),)="Да",СПР_Перевахтовка[[#Headers],[В1]:[М/В2]]),)),ROW($2:$500)),ROW(R404)))&amp;"","")</f>
        <v/>
      </c>
      <c r="O407" s="157"/>
    </row>
    <row r="408" spans="11:15" x14ac:dyDescent="0.25">
      <c r="K408" s="156" t="str">
        <f>IF(ФОРМА_ОтъездIПриезд[[#This Row],[Не заполнили форму]]="","",ROW()-ROW(ФОРМА_ОтъездIПриезд[[#Headers],[Не заполнили форму]]))</f>
        <v/>
      </c>
      <c r="L408" s="153" t="str">
        <f t="array" ref="L408">IFERROR(INDEX(Справочники!B:B,SMALL(IF(ISNUMBER(MATCH(Справочники!$C$2:$C$500,IF(INDEX(+Справочники!$J:$O,MATCH($C$1,Справочники!$I:$I,),)="Да",СПР_Перевахтовка[[#Headers],[В1]:[М/В2]]),)),ROW($2:$500)),ROW(P405)))&amp;"","")</f>
        <v/>
      </c>
      <c r="M408" s="157" t="str">
        <f t="array" ref="M408">IFERROR(INDEX(Справочники!C:C,SMALL(IF(ISNUMBER(MATCH(Справочники!$C$2:$C$500,IF(INDEX(+Справочники!$J:$O,MATCH($C$1,Справочники!$I:$I,),)="Да",СПР_Перевахтовка[[#Headers],[В1]:[М/В2]]),)),ROW($2:$500)),ROW(Q405)))&amp;"","")</f>
        <v/>
      </c>
      <c r="N408" s="157" t="str">
        <f t="array" ref="N408">IFERROR(INDEX(Справочники!D:D,SMALL(IF(ISNUMBER(MATCH(Справочники!$C$2:$C$500,IF(INDEX(+Справочники!$J:$O,MATCH($C$1,Справочники!$I:$I,),)="Да",СПР_Перевахтовка[[#Headers],[В1]:[М/В2]]),)),ROW($2:$500)),ROW(R405)))&amp;"","")</f>
        <v/>
      </c>
      <c r="O408" s="157"/>
    </row>
    <row r="409" spans="11:15" x14ac:dyDescent="0.25">
      <c r="K409" s="156" t="str">
        <f>IF(ФОРМА_ОтъездIПриезд[[#This Row],[Не заполнили форму]]="","",ROW()-ROW(ФОРМА_ОтъездIПриезд[[#Headers],[Не заполнили форму]]))</f>
        <v/>
      </c>
      <c r="L409" s="153" t="str">
        <f t="array" ref="L409">IFERROR(INDEX(Справочники!B:B,SMALL(IF(ISNUMBER(MATCH(Справочники!$C$2:$C$500,IF(INDEX(+Справочники!$J:$O,MATCH($C$1,Справочники!$I:$I,),)="Да",СПР_Перевахтовка[[#Headers],[В1]:[М/В2]]),)),ROW($2:$500)),ROW(P406)))&amp;"","")</f>
        <v/>
      </c>
      <c r="M409" s="157" t="str">
        <f t="array" ref="M409">IFERROR(INDEX(Справочники!C:C,SMALL(IF(ISNUMBER(MATCH(Справочники!$C$2:$C$500,IF(INDEX(+Справочники!$J:$O,MATCH($C$1,Справочники!$I:$I,),)="Да",СПР_Перевахтовка[[#Headers],[В1]:[М/В2]]),)),ROW($2:$500)),ROW(Q406)))&amp;"","")</f>
        <v/>
      </c>
      <c r="N409" s="157" t="str">
        <f t="array" ref="N409">IFERROR(INDEX(Справочники!D:D,SMALL(IF(ISNUMBER(MATCH(Справочники!$C$2:$C$500,IF(INDEX(+Справочники!$J:$O,MATCH($C$1,Справочники!$I:$I,),)="Да",СПР_Перевахтовка[[#Headers],[В1]:[М/В2]]),)),ROW($2:$500)),ROW(R406)))&amp;"","")</f>
        <v/>
      </c>
      <c r="O409" s="157"/>
    </row>
    <row r="410" spans="11:15" x14ac:dyDescent="0.25">
      <c r="K410" s="156" t="str">
        <f>IF(ФОРМА_ОтъездIПриезд[[#This Row],[Не заполнили форму]]="","",ROW()-ROW(ФОРМА_ОтъездIПриезд[[#Headers],[Не заполнили форму]]))</f>
        <v/>
      </c>
      <c r="L410" s="153" t="str">
        <f t="array" ref="L410">IFERROR(INDEX(Справочники!B:B,SMALL(IF(ISNUMBER(MATCH(Справочники!$C$2:$C$500,IF(INDEX(+Справочники!$J:$O,MATCH($C$1,Справочники!$I:$I,),)="Да",СПР_Перевахтовка[[#Headers],[В1]:[М/В2]]),)),ROW($2:$500)),ROW(P407)))&amp;"","")</f>
        <v/>
      </c>
      <c r="M410" s="157" t="str">
        <f t="array" ref="M410">IFERROR(INDEX(Справочники!C:C,SMALL(IF(ISNUMBER(MATCH(Справочники!$C$2:$C$500,IF(INDEX(+Справочники!$J:$O,MATCH($C$1,Справочники!$I:$I,),)="Да",СПР_Перевахтовка[[#Headers],[В1]:[М/В2]]),)),ROW($2:$500)),ROW(Q407)))&amp;"","")</f>
        <v/>
      </c>
      <c r="N410" s="157" t="str">
        <f t="array" ref="N410">IFERROR(INDEX(Справочники!D:D,SMALL(IF(ISNUMBER(MATCH(Справочники!$C$2:$C$500,IF(INDEX(+Справочники!$J:$O,MATCH($C$1,Справочники!$I:$I,),)="Да",СПР_Перевахтовка[[#Headers],[В1]:[М/В2]]),)),ROW($2:$500)),ROW(R407)))&amp;"","")</f>
        <v/>
      </c>
      <c r="O410" s="157"/>
    </row>
    <row r="411" spans="11:15" x14ac:dyDescent="0.25">
      <c r="K411" s="156" t="str">
        <f>IF(ФОРМА_ОтъездIПриезд[[#This Row],[Не заполнили форму]]="","",ROW()-ROW(ФОРМА_ОтъездIПриезд[[#Headers],[Не заполнили форму]]))</f>
        <v/>
      </c>
      <c r="L411" s="153" t="str">
        <f t="array" ref="L411">IFERROR(INDEX(Справочники!B:B,SMALL(IF(ISNUMBER(MATCH(Справочники!$C$2:$C$500,IF(INDEX(+Справочники!$J:$O,MATCH($C$1,Справочники!$I:$I,),)="Да",СПР_Перевахтовка[[#Headers],[В1]:[М/В2]]),)),ROW($2:$500)),ROW(P408)))&amp;"","")</f>
        <v/>
      </c>
      <c r="M411" s="157" t="str">
        <f t="array" ref="M411">IFERROR(INDEX(Справочники!C:C,SMALL(IF(ISNUMBER(MATCH(Справочники!$C$2:$C$500,IF(INDEX(+Справочники!$J:$O,MATCH($C$1,Справочники!$I:$I,),)="Да",СПР_Перевахтовка[[#Headers],[В1]:[М/В2]]),)),ROW($2:$500)),ROW(Q408)))&amp;"","")</f>
        <v/>
      </c>
      <c r="N411" s="157" t="str">
        <f t="array" ref="N411">IFERROR(INDEX(Справочники!D:D,SMALL(IF(ISNUMBER(MATCH(Справочники!$C$2:$C$500,IF(INDEX(+Справочники!$J:$O,MATCH($C$1,Справочники!$I:$I,),)="Да",СПР_Перевахтовка[[#Headers],[В1]:[М/В2]]),)),ROW($2:$500)),ROW(R408)))&amp;"","")</f>
        <v/>
      </c>
      <c r="O411" s="157"/>
    </row>
    <row r="412" spans="11:15" x14ac:dyDescent="0.25">
      <c r="K412" s="156" t="str">
        <f>IF(ФОРМА_ОтъездIПриезд[[#This Row],[Не заполнили форму]]="","",ROW()-ROW(ФОРМА_ОтъездIПриезд[[#Headers],[Не заполнили форму]]))</f>
        <v/>
      </c>
      <c r="L412" s="153" t="str">
        <f t="array" ref="L412">IFERROR(INDEX(Справочники!B:B,SMALL(IF(ISNUMBER(MATCH(Справочники!$C$2:$C$500,IF(INDEX(+Справочники!$J:$O,MATCH($C$1,Справочники!$I:$I,),)="Да",СПР_Перевахтовка[[#Headers],[В1]:[М/В2]]),)),ROW($2:$500)),ROW(P409)))&amp;"","")</f>
        <v/>
      </c>
      <c r="M412" s="157" t="str">
        <f t="array" ref="M412">IFERROR(INDEX(Справочники!C:C,SMALL(IF(ISNUMBER(MATCH(Справочники!$C$2:$C$500,IF(INDEX(+Справочники!$J:$O,MATCH($C$1,Справочники!$I:$I,),)="Да",СПР_Перевахтовка[[#Headers],[В1]:[М/В2]]),)),ROW($2:$500)),ROW(Q409)))&amp;"","")</f>
        <v/>
      </c>
      <c r="N412" s="157" t="str">
        <f t="array" ref="N412">IFERROR(INDEX(Справочники!D:D,SMALL(IF(ISNUMBER(MATCH(Справочники!$C$2:$C$500,IF(INDEX(+Справочники!$J:$O,MATCH($C$1,Справочники!$I:$I,),)="Да",СПР_Перевахтовка[[#Headers],[В1]:[М/В2]]),)),ROW($2:$500)),ROW(R409)))&amp;"","")</f>
        <v/>
      </c>
      <c r="O412" s="157"/>
    </row>
    <row r="413" spans="11:15" x14ac:dyDescent="0.25">
      <c r="K413" s="156" t="str">
        <f>IF(ФОРМА_ОтъездIПриезд[[#This Row],[Не заполнили форму]]="","",ROW()-ROW(ФОРМА_ОтъездIПриезд[[#Headers],[Не заполнили форму]]))</f>
        <v/>
      </c>
      <c r="L413" s="153" t="str">
        <f t="array" ref="L413">IFERROR(INDEX(Справочники!B:B,SMALL(IF(ISNUMBER(MATCH(Справочники!$C$2:$C$500,IF(INDEX(+Справочники!$J:$O,MATCH($C$1,Справочники!$I:$I,),)="Да",СПР_Перевахтовка[[#Headers],[В1]:[М/В2]]),)),ROW($2:$500)),ROW(P410)))&amp;"","")</f>
        <v/>
      </c>
      <c r="M413" s="157" t="str">
        <f t="array" ref="M413">IFERROR(INDEX(Справочники!C:C,SMALL(IF(ISNUMBER(MATCH(Справочники!$C$2:$C$500,IF(INDEX(+Справочники!$J:$O,MATCH($C$1,Справочники!$I:$I,),)="Да",СПР_Перевахтовка[[#Headers],[В1]:[М/В2]]),)),ROW($2:$500)),ROW(Q410)))&amp;"","")</f>
        <v/>
      </c>
      <c r="N413" s="157" t="str">
        <f t="array" ref="N413">IFERROR(INDEX(Справочники!D:D,SMALL(IF(ISNUMBER(MATCH(Справочники!$C$2:$C$500,IF(INDEX(+Справочники!$J:$O,MATCH($C$1,Справочники!$I:$I,),)="Да",СПР_Перевахтовка[[#Headers],[В1]:[М/В2]]),)),ROW($2:$500)),ROW(R410)))&amp;"","")</f>
        <v/>
      </c>
      <c r="O413" s="157"/>
    </row>
    <row r="414" spans="11:15" x14ac:dyDescent="0.25">
      <c r="K414" s="156" t="str">
        <f>IF(ФОРМА_ОтъездIПриезд[[#This Row],[Не заполнили форму]]="","",ROW()-ROW(ФОРМА_ОтъездIПриезд[[#Headers],[Не заполнили форму]]))</f>
        <v/>
      </c>
      <c r="L414" s="153" t="str">
        <f t="array" ref="L414">IFERROR(INDEX(Справочники!B:B,SMALL(IF(ISNUMBER(MATCH(Справочники!$C$2:$C$500,IF(INDEX(+Справочники!$J:$O,MATCH($C$1,Справочники!$I:$I,),)="Да",СПР_Перевахтовка[[#Headers],[В1]:[М/В2]]),)),ROW($2:$500)),ROW(P411)))&amp;"","")</f>
        <v/>
      </c>
      <c r="M414" s="157" t="str">
        <f t="array" ref="M414">IFERROR(INDEX(Справочники!C:C,SMALL(IF(ISNUMBER(MATCH(Справочники!$C$2:$C$500,IF(INDEX(+Справочники!$J:$O,MATCH($C$1,Справочники!$I:$I,),)="Да",СПР_Перевахтовка[[#Headers],[В1]:[М/В2]]),)),ROW($2:$500)),ROW(Q411)))&amp;"","")</f>
        <v/>
      </c>
      <c r="N414" s="157" t="str">
        <f t="array" ref="N414">IFERROR(INDEX(Справочники!D:D,SMALL(IF(ISNUMBER(MATCH(Справочники!$C$2:$C$500,IF(INDEX(+Справочники!$J:$O,MATCH($C$1,Справочники!$I:$I,),)="Да",СПР_Перевахтовка[[#Headers],[В1]:[М/В2]]),)),ROW($2:$500)),ROW(R411)))&amp;"","")</f>
        <v/>
      </c>
      <c r="O414" s="157"/>
    </row>
    <row r="415" spans="11:15" x14ac:dyDescent="0.25">
      <c r="K415" s="156" t="str">
        <f>IF(ФОРМА_ОтъездIПриезд[[#This Row],[Не заполнили форму]]="","",ROW()-ROW(ФОРМА_ОтъездIПриезд[[#Headers],[Не заполнили форму]]))</f>
        <v/>
      </c>
      <c r="L415" s="153" t="str">
        <f t="array" ref="L415">IFERROR(INDEX(Справочники!B:B,SMALL(IF(ISNUMBER(MATCH(Справочники!$C$2:$C$500,IF(INDEX(+Справочники!$J:$O,MATCH($C$1,Справочники!$I:$I,),)="Да",СПР_Перевахтовка[[#Headers],[В1]:[М/В2]]),)),ROW($2:$500)),ROW(P412)))&amp;"","")</f>
        <v/>
      </c>
      <c r="M415" s="157" t="str">
        <f t="array" ref="M415">IFERROR(INDEX(Справочники!C:C,SMALL(IF(ISNUMBER(MATCH(Справочники!$C$2:$C$500,IF(INDEX(+Справочники!$J:$O,MATCH($C$1,Справочники!$I:$I,),)="Да",СПР_Перевахтовка[[#Headers],[В1]:[М/В2]]),)),ROW($2:$500)),ROW(Q412)))&amp;"","")</f>
        <v/>
      </c>
      <c r="N415" s="157" t="str">
        <f t="array" ref="N415">IFERROR(INDEX(Справочники!D:D,SMALL(IF(ISNUMBER(MATCH(Справочники!$C$2:$C$500,IF(INDEX(+Справочники!$J:$O,MATCH($C$1,Справочники!$I:$I,),)="Да",СПР_Перевахтовка[[#Headers],[В1]:[М/В2]]),)),ROW($2:$500)),ROW(R412)))&amp;"","")</f>
        <v/>
      </c>
      <c r="O415" s="157"/>
    </row>
    <row r="416" spans="11:15" x14ac:dyDescent="0.25">
      <c r="K416" s="156" t="str">
        <f>IF(ФОРМА_ОтъездIПриезд[[#This Row],[Не заполнили форму]]="","",ROW()-ROW(ФОРМА_ОтъездIПриезд[[#Headers],[Не заполнили форму]]))</f>
        <v/>
      </c>
      <c r="L416" s="153" t="str">
        <f t="array" ref="L416">IFERROR(INDEX(Справочники!B:B,SMALL(IF(ISNUMBER(MATCH(Справочники!$C$2:$C$500,IF(INDEX(+Справочники!$J:$O,MATCH($C$1,Справочники!$I:$I,),)="Да",СПР_Перевахтовка[[#Headers],[В1]:[М/В2]]),)),ROW($2:$500)),ROW(P413)))&amp;"","")</f>
        <v/>
      </c>
      <c r="M416" s="157" t="str">
        <f t="array" ref="M416">IFERROR(INDEX(Справочники!C:C,SMALL(IF(ISNUMBER(MATCH(Справочники!$C$2:$C$500,IF(INDEX(+Справочники!$J:$O,MATCH($C$1,Справочники!$I:$I,),)="Да",СПР_Перевахтовка[[#Headers],[В1]:[М/В2]]),)),ROW($2:$500)),ROW(Q413)))&amp;"","")</f>
        <v/>
      </c>
      <c r="N416" s="157" t="str">
        <f t="array" ref="N416">IFERROR(INDEX(Справочники!D:D,SMALL(IF(ISNUMBER(MATCH(Справочники!$C$2:$C$500,IF(INDEX(+Справочники!$J:$O,MATCH($C$1,Справочники!$I:$I,),)="Да",СПР_Перевахтовка[[#Headers],[В1]:[М/В2]]),)),ROW($2:$500)),ROW(R413)))&amp;"","")</f>
        <v/>
      </c>
      <c r="O416" s="157"/>
    </row>
    <row r="417" spans="11:15" x14ac:dyDescent="0.25">
      <c r="K417" s="156" t="str">
        <f>IF(ФОРМА_ОтъездIПриезд[[#This Row],[Не заполнили форму]]="","",ROW()-ROW(ФОРМА_ОтъездIПриезд[[#Headers],[Не заполнили форму]]))</f>
        <v/>
      </c>
      <c r="L417" s="153" t="str">
        <f t="array" ref="L417">IFERROR(INDEX(Справочники!B:B,SMALL(IF(ISNUMBER(MATCH(Справочники!$C$2:$C$500,IF(INDEX(+Справочники!$J:$O,MATCH($C$1,Справочники!$I:$I,),)="Да",СПР_Перевахтовка[[#Headers],[В1]:[М/В2]]),)),ROW($2:$500)),ROW(P414)))&amp;"","")</f>
        <v/>
      </c>
      <c r="M417" s="157" t="str">
        <f t="array" ref="M417">IFERROR(INDEX(Справочники!C:C,SMALL(IF(ISNUMBER(MATCH(Справочники!$C$2:$C$500,IF(INDEX(+Справочники!$J:$O,MATCH($C$1,Справочники!$I:$I,),)="Да",СПР_Перевахтовка[[#Headers],[В1]:[М/В2]]),)),ROW($2:$500)),ROW(Q414)))&amp;"","")</f>
        <v/>
      </c>
      <c r="N417" s="157" t="str">
        <f t="array" ref="N417">IFERROR(INDEX(Справочники!D:D,SMALL(IF(ISNUMBER(MATCH(Справочники!$C$2:$C$500,IF(INDEX(+Справочники!$J:$O,MATCH($C$1,Справочники!$I:$I,),)="Да",СПР_Перевахтовка[[#Headers],[В1]:[М/В2]]),)),ROW($2:$500)),ROW(R414)))&amp;"","")</f>
        <v/>
      </c>
      <c r="O417" s="157"/>
    </row>
    <row r="418" spans="11:15" x14ac:dyDescent="0.25">
      <c r="K418" s="156" t="str">
        <f>IF(ФОРМА_ОтъездIПриезд[[#This Row],[Не заполнили форму]]="","",ROW()-ROW(ФОРМА_ОтъездIПриезд[[#Headers],[Не заполнили форму]]))</f>
        <v/>
      </c>
      <c r="L418" s="153" t="str">
        <f t="array" ref="L418">IFERROR(INDEX(Справочники!B:B,SMALL(IF(ISNUMBER(MATCH(Справочники!$C$2:$C$500,IF(INDEX(+Справочники!$J:$O,MATCH($C$1,Справочники!$I:$I,),)="Да",СПР_Перевахтовка[[#Headers],[В1]:[М/В2]]),)),ROW($2:$500)),ROW(P415)))&amp;"","")</f>
        <v/>
      </c>
      <c r="M418" s="157" t="str">
        <f t="array" ref="M418">IFERROR(INDEX(Справочники!C:C,SMALL(IF(ISNUMBER(MATCH(Справочники!$C$2:$C$500,IF(INDEX(+Справочники!$J:$O,MATCH($C$1,Справочники!$I:$I,),)="Да",СПР_Перевахтовка[[#Headers],[В1]:[М/В2]]),)),ROW($2:$500)),ROW(Q415)))&amp;"","")</f>
        <v/>
      </c>
      <c r="N418" s="157" t="str">
        <f t="array" ref="N418">IFERROR(INDEX(Справочники!D:D,SMALL(IF(ISNUMBER(MATCH(Справочники!$C$2:$C$500,IF(INDEX(+Справочники!$J:$O,MATCH($C$1,Справочники!$I:$I,),)="Да",СПР_Перевахтовка[[#Headers],[В1]:[М/В2]]),)),ROW($2:$500)),ROW(R415)))&amp;"","")</f>
        <v/>
      </c>
      <c r="O418" s="157"/>
    </row>
    <row r="419" spans="11:15" x14ac:dyDescent="0.25">
      <c r="K419" s="156" t="str">
        <f>IF(ФОРМА_ОтъездIПриезд[[#This Row],[Не заполнили форму]]="","",ROW()-ROW(ФОРМА_ОтъездIПриезд[[#Headers],[Не заполнили форму]]))</f>
        <v/>
      </c>
      <c r="L419" s="153" t="str">
        <f t="array" ref="L419">IFERROR(INDEX(Справочники!B:B,SMALL(IF(ISNUMBER(MATCH(Справочники!$C$2:$C$500,IF(INDEX(+Справочники!$J:$O,MATCH($C$1,Справочники!$I:$I,),)="Да",СПР_Перевахтовка[[#Headers],[В1]:[М/В2]]),)),ROW($2:$500)),ROW(P416)))&amp;"","")</f>
        <v/>
      </c>
      <c r="M419" s="157" t="str">
        <f t="array" ref="M419">IFERROR(INDEX(Справочники!C:C,SMALL(IF(ISNUMBER(MATCH(Справочники!$C$2:$C$500,IF(INDEX(+Справочники!$J:$O,MATCH($C$1,Справочники!$I:$I,),)="Да",СПР_Перевахтовка[[#Headers],[В1]:[М/В2]]),)),ROW($2:$500)),ROW(Q416)))&amp;"","")</f>
        <v/>
      </c>
      <c r="N419" s="157" t="str">
        <f t="array" ref="N419">IFERROR(INDEX(Справочники!D:D,SMALL(IF(ISNUMBER(MATCH(Справочники!$C$2:$C$500,IF(INDEX(+Справочники!$J:$O,MATCH($C$1,Справочники!$I:$I,),)="Да",СПР_Перевахтовка[[#Headers],[В1]:[М/В2]]),)),ROW($2:$500)),ROW(R416)))&amp;"","")</f>
        <v/>
      </c>
      <c r="O419" s="157"/>
    </row>
    <row r="420" spans="11:15" x14ac:dyDescent="0.25">
      <c r="K420" s="156" t="str">
        <f>IF(ФОРМА_ОтъездIПриезд[[#This Row],[Не заполнили форму]]="","",ROW()-ROW(ФОРМА_ОтъездIПриезд[[#Headers],[Не заполнили форму]]))</f>
        <v/>
      </c>
      <c r="L420" s="153" t="str">
        <f t="array" ref="L420">IFERROR(INDEX(Справочники!B:B,SMALL(IF(ISNUMBER(MATCH(Справочники!$C$2:$C$500,IF(INDEX(+Справочники!$J:$O,MATCH($C$1,Справочники!$I:$I,),)="Да",СПР_Перевахтовка[[#Headers],[В1]:[М/В2]]),)),ROW($2:$500)),ROW(P417)))&amp;"","")</f>
        <v/>
      </c>
      <c r="M420" s="157" t="str">
        <f t="array" ref="M420">IFERROR(INDEX(Справочники!C:C,SMALL(IF(ISNUMBER(MATCH(Справочники!$C$2:$C$500,IF(INDEX(+Справочники!$J:$O,MATCH($C$1,Справочники!$I:$I,),)="Да",СПР_Перевахтовка[[#Headers],[В1]:[М/В2]]),)),ROW($2:$500)),ROW(Q417)))&amp;"","")</f>
        <v/>
      </c>
      <c r="N420" s="157" t="str">
        <f t="array" ref="N420">IFERROR(INDEX(Справочники!D:D,SMALL(IF(ISNUMBER(MATCH(Справочники!$C$2:$C$500,IF(INDEX(+Справочники!$J:$O,MATCH($C$1,Справочники!$I:$I,),)="Да",СПР_Перевахтовка[[#Headers],[В1]:[М/В2]]),)),ROW($2:$500)),ROW(R417)))&amp;"","")</f>
        <v/>
      </c>
      <c r="O420" s="157"/>
    </row>
    <row r="421" spans="11:15" x14ac:dyDescent="0.25">
      <c r="K421" s="156" t="str">
        <f>IF(ФОРМА_ОтъездIПриезд[[#This Row],[Не заполнили форму]]="","",ROW()-ROW(ФОРМА_ОтъездIПриезд[[#Headers],[Не заполнили форму]]))</f>
        <v/>
      </c>
      <c r="L421" s="153" t="str">
        <f t="array" ref="L421">IFERROR(INDEX(Справочники!B:B,SMALL(IF(ISNUMBER(MATCH(Справочники!$C$2:$C$500,IF(INDEX(+Справочники!$J:$O,MATCH($C$1,Справочники!$I:$I,),)="Да",СПР_Перевахтовка[[#Headers],[В1]:[М/В2]]),)),ROW($2:$500)),ROW(P418)))&amp;"","")</f>
        <v/>
      </c>
      <c r="M421" s="157" t="str">
        <f t="array" ref="M421">IFERROR(INDEX(Справочники!C:C,SMALL(IF(ISNUMBER(MATCH(Справочники!$C$2:$C$500,IF(INDEX(+Справочники!$J:$O,MATCH($C$1,Справочники!$I:$I,),)="Да",СПР_Перевахтовка[[#Headers],[В1]:[М/В2]]),)),ROW($2:$500)),ROW(Q418)))&amp;"","")</f>
        <v/>
      </c>
      <c r="N421" s="157" t="str">
        <f t="array" ref="N421">IFERROR(INDEX(Справочники!D:D,SMALL(IF(ISNUMBER(MATCH(Справочники!$C$2:$C$500,IF(INDEX(+Справочники!$J:$O,MATCH($C$1,Справочники!$I:$I,),)="Да",СПР_Перевахтовка[[#Headers],[В1]:[М/В2]]),)),ROW($2:$500)),ROW(R418)))&amp;"","")</f>
        <v/>
      </c>
      <c r="O421" s="157"/>
    </row>
    <row r="422" spans="11:15" x14ac:dyDescent="0.25">
      <c r="K422" s="156" t="str">
        <f>IF(ФОРМА_ОтъездIПриезд[[#This Row],[Не заполнили форму]]="","",ROW()-ROW(ФОРМА_ОтъездIПриезд[[#Headers],[Не заполнили форму]]))</f>
        <v/>
      </c>
      <c r="L422" s="153" t="str">
        <f t="array" ref="L422">IFERROR(INDEX(Справочники!B:B,SMALL(IF(ISNUMBER(MATCH(Справочники!$C$2:$C$500,IF(INDEX(+Справочники!$J:$O,MATCH($C$1,Справочники!$I:$I,),)="Да",СПР_Перевахтовка[[#Headers],[В1]:[М/В2]]),)),ROW($2:$500)),ROW(P419)))&amp;"","")</f>
        <v/>
      </c>
      <c r="M422" s="157" t="str">
        <f t="array" ref="M422">IFERROR(INDEX(Справочники!C:C,SMALL(IF(ISNUMBER(MATCH(Справочники!$C$2:$C$500,IF(INDEX(+Справочники!$J:$O,MATCH($C$1,Справочники!$I:$I,),)="Да",СПР_Перевахтовка[[#Headers],[В1]:[М/В2]]),)),ROW($2:$500)),ROW(Q419)))&amp;"","")</f>
        <v/>
      </c>
      <c r="N422" s="157" t="str">
        <f t="array" ref="N422">IFERROR(INDEX(Справочники!D:D,SMALL(IF(ISNUMBER(MATCH(Справочники!$C$2:$C$500,IF(INDEX(+Справочники!$J:$O,MATCH($C$1,Справочники!$I:$I,),)="Да",СПР_Перевахтовка[[#Headers],[В1]:[М/В2]]),)),ROW($2:$500)),ROW(R419)))&amp;"","")</f>
        <v/>
      </c>
      <c r="O422" s="157"/>
    </row>
    <row r="423" spans="11:15" x14ac:dyDescent="0.25">
      <c r="K423" s="156" t="str">
        <f>IF(ФОРМА_ОтъездIПриезд[[#This Row],[Не заполнили форму]]="","",ROW()-ROW(ФОРМА_ОтъездIПриезд[[#Headers],[Не заполнили форму]]))</f>
        <v/>
      </c>
      <c r="L423" s="153" t="str">
        <f t="array" ref="L423">IFERROR(INDEX(Справочники!B:B,SMALL(IF(ISNUMBER(MATCH(Справочники!$C$2:$C$500,IF(INDEX(+Справочники!$J:$O,MATCH($C$1,Справочники!$I:$I,),)="Да",СПР_Перевахтовка[[#Headers],[В1]:[М/В2]]),)),ROW($2:$500)),ROW(P420)))&amp;"","")</f>
        <v/>
      </c>
      <c r="M423" s="157" t="str">
        <f t="array" ref="M423">IFERROR(INDEX(Справочники!C:C,SMALL(IF(ISNUMBER(MATCH(Справочники!$C$2:$C$500,IF(INDEX(+Справочники!$J:$O,MATCH($C$1,Справочники!$I:$I,),)="Да",СПР_Перевахтовка[[#Headers],[В1]:[М/В2]]),)),ROW($2:$500)),ROW(Q420)))&amp;"","")</f>
        <v/>
      </c>
      <c r="N423" s="157" t="str">
        <f t="array" ref="N423">IFERROR(INDEX(Справочники!D:D,SMALL(IF(ISNUMBER(MATCH(Справочники!$C$2:$C$500,IF(INDEX(+Справочники!$J:$O,MATCH($C$1,Справочники!$I:$I,),)="Да",СПР_Перевахтовка[[#Headers],[В1]:[М/В2]]),)),ROW($2:$500)),ROW(R420)))&amp;"","")</f>
        <v/>
      </c>
      <c r="O423" s="157"/>
    </row>
    <row r="424" spans="11:15" x14ac:dyDescent="0.25">
      <c r="K424" s="156" t="str">
        <f>IF(ФОРМА_ОтъездIПриезд[[#This Row],[Не заполнили форму]]="","",ROW()-ROW(ФОРМА_ОтъездIПриезд[[#Headers],[Не заполнили форму]]))</f>
        <v/>
      </c>
      <c r="L424" s="153" t="str">
        <f t="array" ref="L424">IFERROR(INDEX(Справочники!B:B,SMALL(IF(ISNUMBER(MATCH(Справочники!$C$2:$C$500,IF(INDEX(+Справочники!$J:$O,MATCH($C$1,Справочники!$I:$I,),)="Да",СПР_Перевахтовка[[#Headers],[В1]:[М/В2]]),)),ROW($2:$500)),ROW(P421)))&amp;"","")</f>
        <v/>
      </c>
      <c r="M424" s="157" t="str">
        <f t="array" ref="M424">IFERROR(INDEX(Справочники!C:C,SMALL(IF(ISNUMBER(MATCH(Справочники!$C$2:$C$500,IF(INDEX(+Справочники!$J:$O,MATCH($C$1,Справочники!$I:$I,),)="Да",СПР_Перевахтовка[[#Headers],[В1]:[М/В2]]),)),ROW($2:$500)),ROW(Q421)))&amp;"","")</f>
        <v/>
      </c>
      <c r="N424" s="157" t="str">
        <f t="array" ref="N424">IFERROR(INDEX(Справочники!D:D,SMALL(IF(ISNUMBER(MATCH(Справочники!$C$2:$C$500,IF(INDEX(+Справочники!$J:$O,MATCH($C$1,Справочники!$I:$I,),)="Да",СПР_Перевахтовка[[#Headers],[В1]:[М/В2]]),)),ROW($2:$500)),ROW(R421)))&amp;"","")</f>
        <v/>
      </c>
      <c r="O424" s="157"/>
    </row>
    <row r="425" spans="11:15" x14ac:dyDescent="0.25">
      <c r="K425" s="156" t="str">
        <f>IF(ФОРМА_ОтъездIПриезд[[#This Row],[Не заполнили форму]]="","",ROW()-ROW(ФОРМА_ОтъездIПриезд[[#Headers],[Не заполнили форму]]))</f>
        <v/>
      </c>
      <c r="L425" s="153" t="str">
        <f t="array" ref="L425">IFERROR(INDEX(Справочники!B:B,SMALL(IF(ISNUMBER(MATCH(Справочники!$C$2:$C$500,IF(INDEX(+Справочники!$J:$O,MATCH($C$1,Справочники!$I:$I,),)="Да",СПР_Перевахтовка[[#Headers],[В1]:[М/В2]]),)),ROW($2:$500)),ROW(P422)))&amp;"","")</f>
        <v/>
      </c>
      <c r="M425" s="157" t="str">
        <f t="array" ref="M425">IFERROR(INDEX(Справочники!C:C,SMALL(IF(ISNUMBER(MATCH(Справочники!$C$2:$C$500,IF(INDEX(+Справочники!$J:$O,MATCH($C$1,Справочники!$I:$I,),)="Да",СПР_Перевахтовка[[#Headers],[В1]:[М/В2]]),)),ROW($2:$500)),ROW(Q422)))&amp;"","")</f>
        <v/>
      </c>
      <c r="N425" s="157" t="str">
        <f t="array" ref="N425">IFERROR(INDEX(Справочники!D:D,SMALL(IF(ISNUMBER(MATCH(Справочники!$C$2:$C$500,IF(INDEX(+Справочники!$J:$O,MATCH($C$1,Справочники!$I:$I,),)="Да",СПР_Перевахтовка[[#Headers],[В1]:[М/В2]]),)),ROW($2:$500)),ROW(R422)))&amp;"","")</f>
        <v/>
      </c>
      <c r="O425" s="157"/>
    </row>
    <row r="426" spans="11:15" x14ac:dyDescent="0.25">
      <c r="K426" s="156" t="str">
        <f>IF(ФОРМА_ОтъездIПриезд[[#This Row],[Не заполнили форму]]="","",ROW()-ROW(ФОРМА_ОтъездIПриезд[[#Headers],[Не заполнили форму]]))</f>
        <v/>
      </c>
      <c r="L426" s="153" t="str">
        <f t="array" ref="L426">IFERROR(INDEX(Справочники!B:B,SMALL(IF(ISNUMBER(MATCH(Справочники!$C$2:$C$500,IF(INDEX(+Справочники!$J:$O,MATCH($C$1,Справочники!$I:$I,),)="Да",СПР_Перевахтовка[[#Headers],[В1]:[М/В2]]),)),ROW($2:$500)),ROW(P423)))&amp;"","")</f>
        <v/>
      </c>
      <c r="M426" s="157" t="str">
        <f t="array" ref="M426">IFERROR(INDEX(Справочники!C:C,SMALL(IF(ISNUMBER(MATCH(Справочники!$C$2:$C$500,IF(INDEX(+Справочники!$J:$O,MATCH($C$1,Справочники!$I:$I,),)="Да",СПР_Перевахтовка[[#Headers],[В1]:[М/В2]]),)),ROW($2:$500)),ROW(Q423)))&amp;"","")</f>
        <v/>
      </c>
      <c r="N426" s="157" t="str">
        <f t="array" ref="N426">IFERROR(INDEX(Справочники!D:D,SMALL(IF(ISNUMBER(MATCH(Справочники!$C$2:$C$500,IF(INDEX(+Справочники!$J:$O,MATCH($C$1,Справочники!$I:$I,),)="Да",СПР_Перевахтовка[[#Headers],[В1]:[М/В2]]),)),ROW($2:$500)),ROW(R423)))&amp;"","")</f>
        <v/>
      </c>
      <c r="O426" s="157"/>
    </row>
    <row r="427" spans="11:15" x14ac:dyDescent="0.25">
      <c r="K427" s="156" t="str">
        <f>IF(ФОРМА_ОтъездIПриезд[[#This Row],[Не заполнили форму]]="","",ROW()-ROW(ФОРМА_ОтъездIПриезд[[#Headers],[Не заполнили форму]]))</f>
        <v/>
      </c>
      <c r="L427" s="153" t="str">
        <f t="array" ref="L427">IFERROR(INDEX(Справочники!B:B,SMALL(IF(ISNUMBER(MATCH(Справочники!$C$2:$C$500,IF(INDEX(+Справочники!$J:$O,MATCH($C$1,Справочники!$I:$I,),)="Да",СПР_Перевахтовка[[#Headers],[В1]:[М/В2]]),)),ROW($2:$500)),ROW(P424)))&amp;"","")</f>
        <v/>
      </c>
      <c r="M427" s="157" t="str">
        <f t="array" ref="M427">IFERROR(INDEX(Справочники!C:C,SMALL(IF(ISNUMBER(MATCH(Справочники!$C$2:$C$500,IF(INDEX(+Справочники!$J:$O,MATCH($C$1,Справочники!$I:$I,),)="Да",СПР_Перевахтовка[[#Headers],[В1]:[М/В2]]),)),ROW($2:$500)),ROW(Q424)))&amp;"","")</f>
        <v/>
      </c>
      <c r="N427" s="157" t="str">
        <f t="array" ref="N427">IFERROR(INDEX(Справочники!D:D,SMALL(IF(ISNUMBER(MATCH(Справочники!$C$2:$C$500,IF(INDEX(+Справочники!$J:$O,MATCH($C$1,Справочники!$I:$I,),)="Да",СПР_Перевахтовка[[#Headers],[В1]:[М/В2]]),)),ROW($2:$500)),ROW(R424)))&amp;"","")</f>
        <v/>
      </c>
      <c r="O427" s="157"/>
    </row>
    <row r="428" spans="11:15" x14ac:dyDescent="0.25">
      <c r="K428" s="156" t="str">
        <f>IF(ФОРМА_ОтъездIПриезд[[#This Row],[Не заполнили форму]]="","",ROW()-ROW(ФОРМА_ОтъездIПриезд[[#Headers],[Не заполнили форму]]))</f>
        <v/>
      </c>
      <c r="L428" s="153" t="str">
        <f t="array" ref="L428">IFERROR(INDEX(Справочники!B:B,SMALL(IF(ISNUMBER(MATCH(Справочники!$C$2:$C$500,IF(INDEX(+Справочники!$J:$O,MATCH($C$1,Справочники!$I:$I,),)="Да",СПР_Перевахтовка[[#Headers],[В1]:[М/В2]]),)),ROW($2:$500)),ROW(P425)))&amp;"","")</f>
        <v/>
      </c>
      <c r="M428" s="157" t="str">
        <f t="array" ref="M428">IFERROR(INDEX(Справочники!C:C,SMALL(IF(ISNUMBER(MATCH(Справочники!$C$2:$C$500,IF(INDEX(+Справочники!$J:$O,MATCH($C$1,Справочники!$I:$I,),)="Да",СПР_Перевахтовка[[#Headers],[В1]:[М/В2]]),)),ROW($2:$500)),ROW(Q425)))&amp;"","")</f>
        <v/>
      </c>
      <c r="N428" s="157" t="str">
        <f t="array" ref="N428">IFERROR(INDEX(Справочники!D:D,SMALL(IF(ISNUMBER(MATCH(Справочники!$C$2:$C$500,IF(INDEX(+Справочники!$J:$O,MATCH($C$1,Справочники!$I:$I,),)="Да",СПР_Перевахтовка[[#Headers],[В1]:[М/В2]]),)),ROW($2:$500)),ROW(R425)))&amp;"","")</f>
        <v/>
      </c>
      <c r="O428" s="157"/>
    </row>
    <row r="429" spans="11:15" x14ac:dyDescent="0.25">
      <c r="K429" s="156" t="str">
        <f>IF(ФОРМА_ОтъездIПриезд[[#This Row],[Не заполнили форму]]="","",ROW()-ROW(ФОРМА_ОтъездIПриезд[[#Headers],[Не заполнили форму]]))</f>
        <v/>
      </c>
      <c r="L429" s="153" t="str">
        <f t="array" ref="L429">IFERROR(INDEX(Справочники!B:B,SMALL(IF(ISNUMBER(MATCH(Справочники!$C$2:$C$500,IF(INDEX(+Справочники!$J:$O,MATCH($C$1,Справочники!$I:$I,),)="Да",СПР_Перевахтовка[[#Headers],[В1]:[М/В2]]),)),ROW($2:$500)),ROW(P426)))&amp;"","")</f>
        <v/>
      </c>
      <c r="M429" s="157" t="str">
        <f t="array" ref="M429">IFERROR(INDEX(Справочники!C:C,SMALL(IF(ISNUMBER(MATCH(Справочники!$C$2:$C$500,IF(INDEX(+Справочники!$J:$O,MATCH($C$1,Справочники!$I:$I,),)="Да",СПР_Перевахтовка[[#Headers],[В1]:[М/В2]]),)),ROW($2:$500)),ROW(Q426)))&amp;"","")</f>
        <v/>
      </c>
      <c r="N429" s="157" t="str">
        <f t="array" ref="N429">IFERROR(INDEX(Справочники!D:D,SMALL(IF(ISNUMBER(MATCH(Справочники!$C$2:$C$500,IF(INDEX(+Справочники!$J:$O,MATCH($C$1,Справочники!$I:$I,),)="Да",СПР_Перевахтовка[[#Headers],[В1]:[М/В2]]),)),ROW($2:$500)),ROW(R426)))&amp;"","")</f>
        <v/>
      </c>
      <c r="O429" s="157"/>
    </row>
    <row r="430" spans="11:15" x14ac:dyDescent="0.25">
      <c r="K430" s="156" t="str">
        <f>IF(ФОРМА_ОтъездIПриезд[[#This Row],[Не заполнили форму]]="","",ROW()-ROW(ФОРМА_ОтъездIПриезд[[#Headers],[Не заполнили форму]]))</f>
        <v/>
      </c>
      <c r="L430" s="153" t="str">
        <f t="array" ref="L430">IFERROR(INDEX(Справочники!B:B,SMALL(IF(ISNUMBER(MATCH(Справочники!$C$2:$C$500,IF(INDEX(+Справочники!$J:$O,MATCH($C$1,Справочники!$I:$I,),)="Да",СПР_Перевахтовка[[#Headers],[В1]:[М/В2]]),)),ROW($2:$500)),ROW(P427)))&amp;"","")</f>
        <v/>
      </c>
      <c r="M430" s="157" t="str">
        <f t="array" ref="M430">IFERROR(INDEX(Справочники!C:C,SMALL(IF(ISNUMBER(MATCH(Справочники!$C$2:$C$500,IF(INDEX(+Справочники!$J:$O,MATCH($C$1,Справочники!$I:$I,),)="Да",СПР_Перевахтовка[[#Headers],[В1]:[М/В2]]),)),ROW($2:$500)),ROW(Q427)))&amp;"","")</f>
        <v/>
      </c>
      <c r="N430" s="157" t="str">
        <f t="array" ref="N430">IFERROR(INDEX(Справочники!D:D,SMALL(IF(ISNUMBER(MATCH(Справочники!$C$2:$C$500,IF(INDEX(+Справочники!$J:$O,MATCH($C$1,Справочники!$I:$I,),)="Да",СПР_Перевахтовка[[#Headers],[В1]:[М/В2]]),)),ROW($2:$500)),ROW(R427)))&amp;"","")</f>
        <v/>
      </c>
      <c r="O430" s="157"/>
    </row>
    <row r="431" spans="11:15" x14ac:dyDescent="0.25">
      <c r="K431" s="156" t="str">
        <f>IF(ФОРМА_ОтъездIПриезд[[#This Row],[Не заполнили форму]]="","",ROW()-ROW(ФОРМА_ОтъездIПриезд[[#Headers],[Не заполнили форму]]))</f>
        <v/>
      </c>
      <c r="L431" s="153" t="str">
        <f t="array" ref="L431">IFERROR(INDEX(Справочники!B:B,SMALL(IF(ISNUMBER(MATCH(Справочники!$C$2:$C$500,IF(INDEX(+Справочники!$J:$O,MATCH($C$1,Справочники!$I:$I,),)="Да",СПР_Перевахтовка[[#Headers],[В1]:[М/В2]]),)),ROW($2:$500)),ROW(P428)))&amp;"","")</f>
        <v/>
      </c>
      <c r="M431" s="157" t="str">
        <f t="array" ref="M431">IFERROR(INDEX(Справочники!C:C,SMALL(IF(ISNUMBER(MATCH(Справочники!$C$2:$C$500,IF(INDEX(+Справочники!$J:$O,MATCH($C$1,Справочники!$I:$I,),)="Да",СПР_Перевахтовка[[#Headers],[В1]:[М/В2]]),)),ROW($2:$500)),ROW(Q428)))&amp;"","")</f>
        <v/>
      </c>
      <c r="N431" s="157" t="str">
        <f t="array" ref="N431">IFERROR(INDEX(Справочники!D:D,SMALL(IF(ISNUMBER(MATCH(Справочники!$C$2:$C$500,IF(INDEX(+Справочники!$J:$O,MATCH($C$1,Справочники!$I:$I,),)="Да",СПР_Перевахтовка[[#Headers],[В1]:[М/В2]]),)),ROW($2:$500)),ROW(R428)))&amp;"","")</f>
        <v/>
      </c>
      <c r="O431" s="157"/>
    </row>
    <row r="432" spans="11:15" x14ac:dyDescent="0.25">
      <c r="K432" s="156" t="str">
        <f>IF(ФОРМА_ОтъездIПриезд[[#This Row],[Не заполнили форму]]="","",ROW()-ROW(ФОРМА_ОтъездIПриезд[[#Headers],[Не заполнили форму]]))</f>
        <v/>
      </c>
      <c r="L432" s="153" t="str">
        <f t="array" ref="L432">IFERROR(INDEX(Справочники!B:B,SMALL(IF(ISNUMBER(MATCH(Справочники!$C$2:$C$500,IF(INDEX(+Справочники!$J:$O,MATCH($C$1,Справочники!$I:$I,),)="Да",СПР_Перевахтовка[[#Headers],[В1]:[М/В2]]),)),ROW($2:$500)),ROW(P429)))&amp;"","")</f>
        <v/>
      </c>
      <c r="M432" s="157" t="str">
        <f t="array" ref="M432">IFERROR(INDEX(Справочники!C:C,SMALL(IF(ISNUMBER(MATCH(Справочники!$C$2:$C$500,IF(INDEX(+Справочники!$J:$O,MATCH($C$1,Справочники!$I:$I,),)="Да",СПР_Перевахтовка[[#Headers],[В1]:[М/В2]]),)),ROW($2:$500)),ROW(Q429)))&amp;"","")</f>
        <v/>
      </c>
      <c r="N432" s="157" t="str">
        <f t="array" ref="N432">IFERROR(INDEX(Справочники!D:D,SMALL(IF(ISNUMBER(MATCH(Справочники!$C$2:$C$500,IF(INDEX(+Справочники!$J:$O,MATCH($C$1,Справочники!$I:$I,),)="Да",СПР_Перевахтовка[[#Headers],[В1]:[М/В2]]),)),ROW($2:$500)),ROW(R429)))&amp;"","")</f>
        <v/>
      </c>
      <c r="O432" s="157"/>
    </row>
    <row r="433" spans="11:15" x14ac:dyDescent="0.25">
      <c r="K433" s="156" t="str">
        <f>IF(ФОРМА_ОтъездIПриезд[[#This Row],[Не заполнили форму]]="","",ROW()-ROW(ФОРМА_ОтъездIПриезд[[#Headers],[Не заполнили форму]]))</f>
        <v/>
      </c>
      <c r="L433" s="153" t="str">
        <f t="array" ref="L433">IFERROR(INDEX(Справочники!B:B,SMALL(IF(ISNUMBER(MATCH(Справочники!$C$2:$C$500,IF(INDEX(+Справочники!$J:$O,MATCH($C$1,Справочники!$I:$I,),)="Да",СПР_Перевахтовка[[#Headers],[В1]:[М/В2]]),)),ROW($2:$500)),ROW(P430)))&amp;"","")</f>
        <v/>
      </c>
      <c r="M433" s="157" t="str">
        <f t="array" ref="M433">IFERROR(INDEX(Справочники!C:C,SMALL(IF(ISNUMBER(MATCH(Справочники!$C$2:$C$500,IF(INDEX(+Справочники!$J:$O,MATCH($C$1,Справочники!$I:$I,),)="Да",СПР_Перевахтовка[[#Headers],[В1]:[М/В2]]),)),ROW($2:$500)),ROW(Q430)))&amp;"","")</f>
        <v/>
      </c>
      <c r="N433" s="157" t="str">
        <f t="array" ref="N433">IFERROR(INDEX(Справочники!D:D,SMALL(IF(ISNUMBER(MATCH(Справочники!$C$2:$C$500,IF(INDEX(+Справочники!$J:$O,MATCH($C$1,Справочники!$I:$I,),)="Да",СПР_Перевахтовка[[#Headers],[В1]:[М/В2]]),)),ROW($2:$500)),ROW(R430)))&amp;"","")</f>
        <v/>
      </c>
      <c r="O433" s="157"/>
    </row>
    <row r="434" spans="11:15" x14ac:dyDescent="0.25">
      <c r="K434" s="156" t="str">
        <f>IF(ФОРМА_ОтъездIПриезд[[#This Row],[Не заполнили форму]]="","",ROW()-ROW(ФОРМА_ОтъездIПриезд[[#Headers],[Не заполнили форму]]))</f>
        <v/>
      </c>
      <c r="L434" s="153" t="str">
        <f t="array" ref="L434">IFERROR(INDEX(Справочники!B:B,SMALL(IF(ISNUMBER(MATCH(Справочники!$C$2:$C$500,IF(INDEX(+Справочники!$J:$O,MATCH($C$1,Справочники!$I:$I,),)="Да",СПР_Перевахтовка[[#Headers],[В1]:[М/В2]]),)),ROW($2:$500)),ROW(P431)))&amp;"","")</f>
        <v/>
      </c>
      <c r="M434" s="157" t="str">
        <f t="array" ref="M434">IFERROR(INDEX(Справочники!C:C,SMALL(IF(ISNUMBER(MATCH(Справочники!$C$2:$C$500,IF(INDEX(+Справочники!$J:$O,MATCH($C$1,Справочники!$I:$I,),)="Да",СПР_Перевахтовка[[#Headers],[В1]:[М/В2]]),)),ROW($2:$500)),ROW(Q431)))&amp;"","")</f>
        <v/>
      </c>
      <c r="N434" s="157" t="str">
        <f t="array" ref="N434">IFERROR(INDEX(Справочники!D:D,SMALL(IF(ISNUMBER(MATCH(Справочники!$C$2:$C$500,IF(INDEX(+Справочники!$J:$O,MATCH($C$1,Справочники!$I:$I,),)="Да",СПР_Перевахтовка[[#Headers],[В1]:[М/В2]]),)),ROW($2:$500)),ROW(R431)))&amp;"","")</f>
        <v/>
      </c>
      <c r="O434" s="157"/>
    </row>
    <row r="435" spans="11:15" x14ac:dyDescent="0.25">
      <c r="K435" s="156" t="str">
        <f>IF(ФОРМА_ОтъездIПриезд[[#This Row],[Не заполнили форму]]="","",ROW()-ROW(ФОРМА_ОтъездIПриезд[[#Headers],[Не заполнили форму]]))</f>
        <v/>
      </c>
      <c r="L435" s="153" t="str">
        <f t="array" ref="L435">IFERROR(INDEX(Справочники!B:B,SMALL(IF(ISNUMBER(MATCH(Справочники!$C$2:$C$500,IF(INDEX(+Справочники!$J:$O,MATCH($C$1,Справочники!$I:$I,),)="Да",СПР_Перевахтовка[[#Headers],[В1]:[М/В2]]),)),ROW($2:$500)),ROW(P432)))&amp;"","")</f>
        <v/>
      </c>
      <c r="M435" s="157" t="str">
        <f t="array" ref="M435">IFERROR(INDEX(Справочники!C:C,SMALL(IF(ISNUMBER(MATCH(Справочники!$C$2:$C$500,IF(INDEX(+Справочники!$J:$O,MATCH($C$1,Справочники!$I:$I,),)="Да",СПР_Перевахтовка[[#Headers],[В1]:[М/В2]]),)),ROW($2:$500)),ROW(Q432)))&amp;"","")</f>
        <v/>
      </c>
      <c r="N435" s="157" t="str">
        <f t="array" ref="N435">IFERROR(INDEX(Справочники!D:D,SMALL(IF(ISNUMBER(MATCH(Справочники!$C$2:$C$500,IF(INDEX(+Справочники!$J:$O,MATCH($C$1,Справочники!$I:$I,),)="Да",СПР_Перевахтовка[[#Headers],[В1]:[М/В2]]),)),ROW($2:$500)),ROW(R432)))&amp;"","")</f>
        <v/>
      </c>
      <c r="O435" s="157"/>
    </row>
    <row r="436" spans="11:15" x14ac:dyDescent="0.25">
      <c r="K436" s="156" t="str">
        <f>IF(ФОРМА_ОтъездIПриезд[[#This Row],[Не заполнили форму]]="","",ROW()-ROW(ФОРМА_ОтъездIПриезд[[#Headers],[Не заполнили форму]]))</f>
        <v/>
      </c>
      <c r="L436" s="153" t="str">
        <f t="array" ref="L436">IFERROR(INDEX(Справочники!B:B,SMALL(IF(ISNUMBER(MATCH(Справочники!$C$2:$C$500,IF(INDEX(+Справочники!$J:$O,MATCH($C$1,Справочники!$I:$I,),)="Да",СПР_Перевахтовка[[#Headers],[В1]:[М/В2]]),)),ROW($2:$500)),ROW(P433)))&amp;"","")</f>
        <v/>
      </c>
      <c r="M436" s="157" t="str">
        <f t="array" ref="M436">IFERROR(INDEX(Справочники!C:C,SMALL(IF(ISNUMBER(MATCH(Справочники!$C$2:$C$500,IF(INDEX(+Справочники!$J:$O,MATCH($C$1,Справочники!$I:$I,),)="Да",СПР_Перевахтовка[[#Headers],[В1]:[М/В2]]),)),ROW($2:$500)),ROW(Q433)))&amp;"","")</f>
        <v/>
      </c>
      <c r="N436" s="157" t="str">
        <f t="array" ref="N436">IFERROR(INDEX(Справочники!D:D,SMALL(IF(ISNUMBER(MATCH(Справочники!$C$2:$C$500,IF(INDEX(+Справочники!$J:$O,MATCH($C$1,Справочники!$I:$I,),)="Да",СПР_Перевахтовка[[#Headers],[В1]:[М/В2]]),)),ROW($2:$500)),ROW(R433)))&amp;"","")</f>
        <v/>
      </c>
      <c r="O436" s="157"/>
    </row>
    <row r="437" spans="11:15" x14ac:dyDescent="0.25">
      <c r="K437" s="156" t="str">
        <f>IF(ФОРМА_ОтъездIПриезд[[#This Row],[Не заполнили форму]]="","",ROW()-ROW(ФОРМА_ОтъездIПриезд[[#Headers],[Не заполнили форму]]))</f>
        <v/>
      </c>
      <c r="L437" s="153" t="str">
        <f t="array" ref="L437">IFERROR(INDEX(Справочники!B:B,SMALL(IF(ISNUMBER(MATCH(Справочники!$C$2:$C$500,IF(INDEX(+Справочники!$J:$O,MATCH($C$1,Справочники!$I:$I,),)="Да",СПР_Перевахтовка[[#Headers],[В1]:[М/В2]]),)),ROW($2:$500)),ROW(P434)))&amp;"","")</f>
        <v/>
      </c>
      <c r="M437" s="157" t="str">
        <f t="array" ref="M437">IFERROR(INDEX(Справочники!C:C,SMALL(IF(ISNUMBER(MATCH(Справочники!$C$2:$C$500,IF(INDEX(+Справочники!$J:$O,MATCH($C$1,Справочники!$I:$I,),)="Да",СПР_Перевахтовка[[#Headers],[В1]:[М/В2]]),)),ROW($2:$500)),ROW(Q434)))&amp;"","")</f>
        <v/>
      </c>
      <c r="N437" s="157" t="str">
        <f t="array" ref="N437">IFERROR(INDEX(Справочники!D:D,SMALL(IF(ISNUMBER(MATCH(Справочники!$C$2:$C$500,IF(INDEX(+Справочники!$J:$O,MATCH($C$1,Справочники!$I:$I,),)="Да",СПР_Перевахтовка[[#Headers],[В1]:[М/В2]]),)),ROW($2:$500)),ROW(R434)))&amp;"","")</f>
        <v/>
      </c>
      <c r="O437" s="157"/>
    </row>
    <row r="438" spans="11:15" x14ac:dyDescent="0.25">
      <c r="K438" s="156" t="str">
        <f>IF(ФОРМА_ОтъездIПриезд[[#This Row],[Не заполнили форму]]="","",ROW()-ROW(ФОРМА_ОтъездIПриезд[[#Headers],[Не заполнили форму]]))</f>
        <v/>
      </c>
      <c r="L438" s="153" t="str">
        <f t="array" ref="L438">IFERROR(INDEX(Справочники!B:B,SMALL(IF(ISNUMBER(MATCH(Справочники!$C$2:$C$500,IF(INDEX(+Справочники!$J:$O,MATCH($C$1,Справочники!$I:$I,),)="Да",СПР_Перевахтовка[[#Headers],[В1]:[М/В2]]),)),ROW($2:$500)),ROW(P435)))&amp;"","")</f>
        <v/>
      </c>
      <c r="M438" s="157" t="str">
        <f t="array" ref="M438">IFERROR(INDEX(Справочники!C:C,SMALL(IF(ISNUMBER(MATCH(Справочники!$C$2:$C$500,IF(INDEX(+Справочники!$J:$O,MATCH($C$1,Справочники!$I:$I,),)="Да",СПР_Перевахтовка[[#Headers],[В1]:[М/В2]]),)),ROW($2:$500)),ROW(Q435)))&amp;"","")</f>
        <v/>
      </c>
      <c r="N438" s="157" t="str">
        <f t="array" ref="N438">IFERROR(INDEX(Справочники!D:D,SMALL(IF(ISNUMBER(MATCH(Справочники!$C$2:$C$500,IF(INDEX(+Справочники!$J:$O,MATCH($C$1,Справочники!$I:$I,),)="Да",СПР_Перевахтовка[[#Headers],[В1]:[М/В2]]),)),ROW($2:$500)),ROW(R435)))&amp;"","")</f>
        <v/>
      </c>
      <c r="O438" s="157"/>
    </row>
    <row r="439" spans="11:15" x14ac:dyDescent="0.25">
      <c r="K439" s="156" t="str">
        <f>IF(ФОРМА_ОтъездIПриезд[[#This Row],[Не заполнили форму]]="","",ROW()-ROW(ФОРМА_ОтъездIПриезд[[#Headers],[Не заполнили форму]]))</f>
        <v/>
      </c>
      <c r="L439" s="153" t="str">
        <f t="array" ref="L439">IFERROR(INDEX(Справочники!B:B,SMALL(IF(ISNUMBER(MATCH(Справочники!$C$2:$C$500,IF(INDEX(+Справочники!$J:$O,MATCH($C$1,Справочники!$I:$I,),)="Да",СПР_Перевахтовка[[#Headers],[В1]:[М/В2]]),)),ROW($2:$500)),ROW(P436)))&amp;"","")</f>
        <v/>
      </c>
      <c r="M439" s="157" t="str">
        <f t="array" ref="M439">IFERROR(INDEX(Справочники!C:C,SMALL(IF(ISNUMBER(MATCH(Справочники!$C$2:$C$500,IF(INDEX(+Справочники!$J:$O,MATCH($C$1,Справочники!$I:$I,),)="Да",СПР_Перевахтовка[[#Headers],[В1]:[М/В2]]),)),ROW($2:$500)),ROW(Q436)))&amp;"","")</f>
        <v/>
      </c>
      <c r="N439" s="157" t="str">
        <f t="array" ref="N439">IFERROR(INDEX(Справочники!D:D,SMALL(IF(ISNUMBER(MATCH(Справочники!$C$2:$C$500,IF(INDEX(+Справочники!$J:$O,MATCH($C$1,Справочники!$I:$I,),)="Да",СПР_Перевахтовка[[#Headers],[В1]:[М/В2]]),)),ROW($2:$500)),ROW(R436)))&amp;"","")</f>
        <v/>
      </c>
      <c r="O439" s="157"/>
    </row>
    <row r="440" spans="11:15" x14ac:dyDescent="0.25">
      <c r="K440" s="156" t="str">
        <f>IF(ФОРМА_ОтъездIПриезд[[#This Row],[Не заполнили форму]]="","",ROW()-ROW(ФОРМА_ОтъездIПриезд[[#Headers],[Не заполнили форму]]))</f>
        <v/>
      </c>
      <c r="L440" s="153" t="str">
        <f t="array" ref="L440">IFERROR(INDEX(Справочники!B:B,SMALL(IF(ISNUMBER(MATCH(Справочники!$C$2:$C$500,IF(INDEX(+Справочники!$J:$O,MATCH($C$1,Справочники!$I:$I,),)="Да",СПР_Перевахтовка[[#Headers],[В1]:[М/В2]]),)),ROW($2:$500)),ROW(P437)))&amp;"","")</f>
        <v/>
      </c>
      <c r="M440" s="157" t="str">
        <f t="array" ref="M440">IFERROR(INDEX(Справочники!C:C,SMALL(IF(ISNUMBER(MATCH(Справочники!$C$2:$C$500,IF(INDEX(+Справочники!$J:$O,MATCH($C$1,Справочники!$I:$I,),)="Да",СПР_Перевахтовка[[#Headers],[В1]:[М/В2]]),)),ROW($2:$500)),ROW(Q437)))&amp;"","")</f>
        <v/>
      </c>
      <c r="N440" s="157" t="str">
        <f t="array" ref="N440">IFERROR(INDEX(Справочники!D:D,SMALL(IF(ISNUMBER(MATCH(Справочники!$C$2:$C$500,IF(INDEX(+Справочники!$J:$O,MATCH($C$1,Справочники!$I:$I,),)="Да",СПР_Перевахтовка[[#Headers],[В1]:[М/В2]]),)),ROW($2:$500)),ROW(R437)))&amp;"","")</f>
        <v/>
      </c>
      <c r="O440" s="157"/>
    </row>
    <row r="441" spans="11:15" x14ac:dyDescent="0.25">
      <c r="K441" s="156" t="str">
        <f>IF(ФОРМА_ОтъездIПриезд[[#This Row],[Не заполнили форму]]="","",ROW()-ROW(ФОРМА_ОтъездIПриезд[[#Headers],[Не заполнили форму]]))</f>
        <v/>
      </c>
      <c r="L441" s="153" t="str">
        <f t="array" ref="L441">IFERROR(INDEX(Справочники!B:B,SMALL(IF(ISNUMBER(MATCH(Справочники!$C$2:$C$500,IF(INDEX(+Справочники!$J:$O,MATCH($C$1,Справочники!$I:$I,),)="Да",СПР_Перевахтовка[[#Headers],[В1]:[М/В2]]),)),ROW($2:$500)),ROW(P438)))&amp;"","")</f>
        <v/>
      </c>
      <c r="M441" s="157" t="str">
        <f t="array" ref="M441">IFERROR(INDEX(Справочники!C:C,SMALL(IF(ISNUMBER(MATCH(Справочники!$C$2:$C$500,IF(INDEX(+Справочники!$J:$O,MATCH($C$1,Справочники!$I:$I,),)="Да",СПР_Перевахтовка[[#Headers],[В1]:[М/В2]]),)),ROW($2:$500)),ROW(Q438)))&amp;"","")</f>
        <v/>
      </c>
      <c r="N441" s="157" t="str">
        <f t="array" ref="N441">IFERROR(INDEX(Справочники!D:D,SMALL(IF(ISNUMBER(MATCH(Справочники!$C$2:$C$500,IF(INDEX(+Справочники!$J:$O,MATCH($C$1,Справочники!$I:$I,),)="Да",СПР_Перевахтовка[[#Headers],[В1]:[М/В2]]),)),ROW($2:$500)),ROW(R438)))&amp;"","")</f>
        <v/>
      </c>
      <c r="O441" s="157"/>
    </row>
    <row r="442" spans="11:15" x14ac:dyDescent="0.25">
      <c r="K442" s="156" t="str">
        <f>IF(ФОРМА_ОтъездIПриезд[[#This Row],[Не заполнили форму]]="","",ROW()-ROW(ФОРМА_ОтъездIПриезд[[#Headers],[Не заполнили форму]]))</f>
        <v/>
      </c>
      <c r="L442" s="153" t="str">
        <f t="array" ref="L442">IFERROR(INDEX(Справочники!B:B,SMALL(IF(ISNUMBER(MATCH(Справочники!$C$2:$C$500,IF(INDEX(+Справочники!$J:$O,MATCH($C$1,Справочники!$I:$I,),)="Да",СПР_Перевахтовка[[#Headers],[В1]:[М/В2]]),)),ROW($2:$500)),ROW(P439)))&amp;"","")</f>
        <v/>
      </c>
      <c r="M442" s="157" t="str">
        <f t="array" ref="M442">IFERROR(INDEX(Справочники!C:C,SMALL(IF(ISNUMBER(MATCH(Справочники!$C$2:$C$500,IF(INDEX(+Справочники!$J:$O,MATCH($C$1,Справочники!$I:$I,),)="Да",СПР_Перевахтовка[[#Headers],[В1]:[М/В2]]),)),ROW($2:$500)),ROW(Q439)))&amp;"","")</f>
        <v/>
      </c>
      <c r="N442" s="157" t="str">
        <f t="array" ref="N442">IFERROR(INDEX(Справочники!D:D,SMALL(IF(ISNUMBER(MATCH(Справочники!$C$2:$C$500,IF(INDEX(+Справочники!$J:$O,MATCH($C$1,Справочники!$I:$I,),)="Да",СПР_Перевахтовка[[#Headers],[В1]:[М/В2]]),)),ROW($2:$500)),ROW(R439)))&amp;"","")</f>
        <v/>
      </c>
      <c r="O442" s="157"/>
    </row>
    <row r="443" spans="11:15" x14ac:dyDescent="0.25">
      <c r="K443" s="156" t="str">
        <f>IF(ФОРМА_ОтъездIПриезд[[#This Row],[Не заполнили форму]]="","",ROW()-ROW(ФОРМА_ОтъездIПриезд[[#Headers],[Не заполнили форму]]))</f>
        <v/>
      </c>
      <c r="L443" s="153" t="str">
        <f t="array" ref="L443">IFERROR(INDEX(Справочники!B:B,SMALL(IF(ISNUMBER(MATCH(Справочники!$C$2:$C$500,IF(INDEX(+Справочники!$J:$O,MATCH($C$1,Справочники!$I:$I,),)="Да",СПР_Перевахтовка[[#Headers],[В1]:[М/В2]]),)),ROW($2:$500)),ROW(P440)))&amp;"","")</f>
        <v/>
      </c>
      <c r="M443" s="157" t="str">
        <f t="array" ref="M443">IFERROR(INDEX(Справочники!C:C,SMALL(IF(ISNUMBER(MATCH(Справочники!$C$2:$C$500,IF(INDEX(+Справочники!$J:$O,MATCH($C$1,Справочники!$I:$I,),)="Да",СПР_Перевахтовка[[#Headers],[В1]:[М/В2]]),)),ROW($2:$500)),ROW(Q440)))&amp;"","")</f>
        <v/>
      </c>
      <c r="N443" s="157" t="str">
        <f t="array" ref="N443">IFERROR(INDEX(Справочники!D:D,SMALL(IF(ISNUMBER(MATCH(Справочники!$C$2:$C$500,IF(INDEX(+Справочники!$J:$O,MATCH($C$1,Справочники!$I:$I,),)="Да",СПР_Перевахтовка[[#Headers],[В1]:[М/В2]]),)),ROW($2:$500)),ROW(R440)))&amp;"","")</f>
        <v/>
      </c>
      <c r="O443" s="157"/>
    </row>
    <row r="444" spans="11:15" x14ac:dyDescent="0.25">
      <c r="K444" s="156" t="str">
        <f>IF(ФОРМА_ОтъездIПриезд[[#This Row],[Не заполнили форму]]="","",ROW()-ROW(ФОРМА_ОтъездIПриезд[[#Headers],[Не заполнили форму]]))</f>
        <v/>
      </c>
      <c r="L444" s="153" t="str">
        <f t="array" ref="L444">IFERROR(INDEX(Справочники!B:B,SMALL(IF(ISNUMBER(MATCH(Справочники!$C$2:$C$500,IF(INDEX(+Справочники!$J:$O,MATCH($C$1,Справочники!$I:$I,),)="Да",СПР_Перевахтовка[[#Headers],[В1]:[М/В2]]),)),ROW($2:$500)),ROW(P441)))&amp;"","")</f>
        <v/>
      </c>
      <c r="M444" s="157" t="str">
        <f t="array" ref="M444">IFERROR(INDEX(Справочники!C:C,SMALL(IF(ISNUMBER(MATCH(Справочники!$C$2:$C$500,IF(INDEX(+Справочники!$J:$O,MATCH($C$1,Справочники!$I:$I,),)="Да",СПР_Перевахтовка[[#Headers],[В1]:[М/В2]]),)),ROW($2:$500)),ROW(Q441)))&amp;"","")</f>
        <v/>
      </c>
      <c r="N444" s="157" t="str">
        <f t="array" ref="N444">IFERROR(INDEX(Справочники!D:D,SMALL(IF(ISNUMBER(MATCH(Справочники!$C$2:$C$500,IF(INDEX(+Справочники!$J:$O,MATCH($C$1,Справочники!$I:$I,),)="Да",СПР_Перевахтовка[[#Headers],[В1]:[М/В2]]),)),ROW($2:$500)),ROW(R441)))&amp;"","")</f>
        <v/>
      </c>
      <c r="O444" s="157"/>
    </row>
    <row r="445" spans="11:15" x14ac:dyDescent="0.25">
      <c r="K445" s="156" t="str">
        <f>IF(ФОРМА_ОтъездIПриезд[[#This Row],[Не заполнили форму]]="","",ROW()-ROW(ФОРМА_ОтъездIПриезд[[#Headers],[Не заполнили форму]]))</f>
        <v/>
      </c>
      <c r="L445" s="153" t="str">
        <f t="array" ref="L445">IFERROR(INDEX(Справочники!B:B,SMALL(IF(ISNUMBER(MATCH(Справочники!$C$2:$C$500,IF(INDEX(+Справочники!$J:$O,MATCH($C$1,Справочники!$I:$I,),)="Да",СПР_Перевахтовка[[#Headers],[В1]:[М/В2]]),)),ROW($2:$500)),ROW(P442)))&amp;"","")</f>
        <v/>
      </c>
      <c r="M445" s="157" t="str">
        <f t="array" ref="M445">IFERROR(INDEX(Справочники!C:C,SMALL(IF(ISNUMBER(MATCH(Справочники!$C$2:$C$500,IF(INDEX(+Справочники!$J:$O,MATCH($C$1,Справочники!$I:$I,),)="Да",СПР_Перевахтовка[[#Headers],[В1]:[М/В2]]),)),ROW($2:$500)),ROW(Q442)))&amp;"","")</f>
        <v/>
      </c>
      <c r="N445" s="157" t="str">
        <f t="array" ref="N445">IFERROR(INDEX(Справочники!D:D,SMALL(IF(ISNUMBER(MATCH(Справочники!$C$2:$C$500,IF(INDEX(+Справочники!$J:$O,MATCH($C$1,Справочники!$I:$I,),)="Да",СПР_Перевахтовка[[#Headers],[В1]:[М/В2]]),)),ROW($2:$500)),ROW(R442)))&amp;"","")</f>
        <v/>
      </c>
      <c r="O445" s="157"/>
    </row>
    <row r="446" spans="11:15" x14ac:dyDescent="0.25">
      <c r="K446" s="156" t="str">
        <f>IF(ФОРМА_ОтъездIПриезд[[#This Row],[Не заполнили форму]]="","",ROW()-ROW(ФОРМА_ОтъездIПриезд[[#Headers],[Не заполнили форму]]))</f>
        <v/>
      </c>
      <c r="L446" s="153" t="str">
        <f t="array" ref="L446">IFERROR(INDEX(Справочники!B:B,SMALL(IF(ISNUMBER(MATCH(Справочники!$C$2:$C$500,IF(INDEX(+Справочники!$J:$O,MATCH($C$1,Справочники!$I:$I,),)="Да",СПР_Перевахтовка[[#Headers],[В1]:[М/В2]]),)),ROW($2:$500)),ROW(P443)))&amp;"","")</f>
        <v/>
      </c>
      <c r="M446" s="157" t="str">
        <f t="array" ref="M446">IFERROR(INDEX(Справочники!C:C,SMALL(IF(ISNUMBER(MATCH(Справочники!$C$2:$C$500,IF(INDEX(+Справочники!$J:$O,MATCH($C$1,Справочники!$I:$I,),)="Да",СПР_Перевахтовка[[#Headers],[В1]:[М/В2]]),)),ROW($2:$500)),ROW(Q443)))&amp;"","")</f>
        <v/>
      </c>
      <c r="N446" s="157" t="str">
        <f t="array" ref="N446">IFERROR(INDEX(Справочники!D:D,SMALL(IF(ISNUMBER(MATCH(Справочники!$C$2:$C$500,IF(INDEX(+Справочники!$J:$O,MATCH($C$1,Справочники!$I:$I,),)="Да",СПР_Перевахтовка[[#Headers],[В1]:[М/В2]]),)),ROW($2:$500)),ROW(R443)))&amp;"","")</f>
        <v/>
      </c>
      <c r="O446" s="157"/>
    </row>
    <row r="447" spans="11:15" x14ac:dyDescent="0.25">
      <c r="K447" s="156" t="str">
        <f>IF(ФОРМА_ОтъездIПриезд[[#This Row],[Не заполнили форму]]="","",ROW()-ROW(ФОРМА_ОтъездIПриезд[[#Headers],[Не заполнили форму]]))</f>
        <v/>
      </c>
      <c r="L447" s="153" t="str">
        <f t="array" ref="L447">IFERROR(INDEX(Справочники!B:B,SMALL(IF(ISNUMBER(MATCH(Справочники!$C$2:$C$500,IF(INDEX(+Справочники!$J:$O,MATCH($C$1,Справочники!$I:$I,),)="Да",СПР_Перевахтовка[[#Headers],[В1]:[М/В2]]),)),ROW($2:$500)),ROW(P444)))&amp;"","")</f>
        <v/>
      </c>
      <c r="M447" s="157" t="str">
        <f t="array" ref="M447">IFERROR(INDEX(Справочники!C:C,SMALL(IF(ISNUMBER(MATCH(Справочники!$C$2:$C$500,IF(INDEX(+Справочники!$J:$O,MATCH($C$1,Справочники!$I:$I,),)="Да",СПР_Перевахтовка[[#Headers],[В1]:[М/В2]]),)),ROW($2:$500)),ROW(Q444)))&amp;"","")</f>
        <v/>
      </c>
      <c r="N447" s="157" t="str">
        <f t="array" ref="N447">IFERROR(INDEX(Справочники!D:D,SMALL(IF(ISNUMBER(MATCH(Справочники!$C$2:$C$500,IF(INDEX(+Справочники!$J:$O,MATCH($C$1,Справочники!$I:$I,),)="Да",СПР_Перевахтовка[[#Headers],[В1]:[М/В2]]),)),ROW($2:$500)),ROW(R444)))&amp;"","")</f>
        <v/>
      </c>
      <c r="O447" s="157"/>
    </row>
    <row r="448" spans="11:15" x14ac:dyDescent="0.25">
      <c r="K448" s="156" t="str">
        <f>IF(ФОРМА_ОтъездIПриезд[[#This Row],[Не заполнили форму]]="","",ROW()-ROW(ФОРМА_ОтъездIПриезд[[#Headers],[Не заполнили форму]]))</f>
        <v/>
      </c>
      <c r="L448" s="153" t="str">
        <f t="array" ref="L448">IFERROR(INDEX(Справочники!B:B,SMALL(IF(ISNUMBER(MATCH(Справочники!$C$2:$C$500,IF(INDEX(+Справочники!$J:$O,MATCH($C$1,Справочники!$I:$I,),)="Да",СПР_Перевахтовка[[#Headers],[В1]:[М/В2]]),)),ROW($2:$500)),ROW(P445)))&amp;"","")</f>
        <v/>
      </c>
      <c r="M448" s="157" t="str">
        <f t="array" ref="M448">IFERROR(INDEX(Справочники!C:C,SMALL(IF(ISNUMBER(MATCH(Справочники!$C$2:$C$500,IF(INDEX(+Справочники!$J:$O,MATCH($C$1,Справочники!$I:$I,),)="Да",СПР_Перевахтовка[[#Headers],[В1]:[М/В2]]),)),ROW($2:$500)),ROW(Q445)))&amp;"","")</f>
        <v/>
      </c>
      <c r="N448" s="157" t="str">
        <f t="array" ref="N448">IFERROR(INDEX(Справочники!D:D,SMALL(IF(ISNUMBER(MATCH(Справочники!$C$2:$C$500,IF(INDEX(+Справочники!$J:$O,MATCH($C$1,Справочники!$I:$I,),)="Да",СПР_Перевахтовка[[#Headers],[В1]:[М/В2]]),)),ROW($2:$500)),ROW(R445)))&amp;"","")</f>
        <v/>
      </c>
      <c r="O448" s="157"/>
    </row>
    <row r="449" spans="11:15" x14ac:dyDescent="0.25">
      <c r="K449" s="156" t="str">
        <f>IF(ФОРМА_ОтъездIПриезд[[#This Row],[Не заполнили форму]]="","",ROW()-ROW(ФОРМА_ОтъездIПриезд[[#Headers],[Не заполнили форму]]))</f>
        <v/>
      </c>
      <c r="L449" s="153" t="str">
        <f t="array" ref="L449">IFERROR(INDEX(Справочники!B:B,SMALL(IF(ISNUMBER(MATCH(Справочники!$C$2:$C$500,IF(INDEX(+Справочники!$J:$O,MATCH($C$1,Справочники!$I:$I,),)="Да",СПР_Перевахтовка[[#Headers],[В1]:[М/В2]]),)),ROW($2:$500)),ROW(P446)))&amp;"","")</f>
        <v/>
      </c>
      <c r="M449" s="157" t="str">
        <f t="array" ref="M449">IFERROR(INDEX(Справочники!C:C,SMALL(IF(ISNUMBER(MATCH(Справочники!$C$2:$C$500,IF(INDEX(+Справочники!$J:$O,MATCH($C$1,Справочники!$I:$I,),)="Да",СПР_Перевахтовка[[#Headers],[В1]:[М/В2]]),)),ROW($2:$500)),ROW(Q446)))&amp;"","")</f>
        <v/>
      </c>
      <c r="N449" s="157" t="str">
        <f t="array" ref="N449">IFERROR(INDEX(Справочники!D:D,SMALL(IF(ISNUMBER(MATCH(Справочники!$C$2:$C$500,IF(INDEX(+Справочники!$J:$O,MATCH($C$1,Справочники!$I:$I,),)="Да",СПР_Перевахтовка[[#Headers],[В1]:[М/В2]]),)),ROW($2:$500)),ROW(R446)))&amp;"","")</f>
        <v/>
      </c>
      <c r="O449" s="157"/>
    </row>
    <row r="450" spans="11:15" x14ac:dyDescent="0.25">
      <c r="K450" s="156" t="str">
        <f>IF(ФОРМА_ОтъездIПриезд[[#This Row],[Не заполнили форму]]="","",ROW()-ROW(ФОРМА_ОтъездIПриезд[[#Headers],[Не заполнили форму]]))</f>
        <v/>
      </c>
      <c r="L450" s="153" t="str">
        <f t="array" ref="L450">IFERROR(INDEX(Справочники!B:B,SMALL(IF(ISNUMBER(MATCH(Справочники!$C$2:$C$500,IF(INDEX(+Справочники!$J:$O,MATCH($C$1,Справочники!$I:$I,),)="Да",СПР_Перевахтовка[[#Headers],[В1]:[М/В2]]),)),ROW($2:$500)),ROW(P447)))&amp;"","")</f>
        <v/>
      </c>
      <c r="M450" s="157" t="str">
        <f t="array" ref="M450">IFERROR(INDEX(Справочники!C:C,SMALL(IF(ISNUMBER(MATCH(Справочники!$C$2:$C$500,IF(INDEX(+Справочники!$J:$O,MATCH($C$1,Справочники!$I:$I,),)="Да",СПР_Перевахтовка[[#Headers],[В1]:[М/В2]]),)),ROW($2:$500)),ROW(Q447)))&amp;"","")</f>
        <v/>
      </c>
      <c r="N450" s="157" t="str">
        <f t="array" ref="N450">IFERROR(INDEX(Справочники!D:D,SMALL(IF(ISNUMBER(MATCH(Справочники!$C$2:$C$500,IF(INDEX(+Справочники!$J:$O,MATCH($C$1,Справочники!$I:$I,),)="Да",СПР_Перевахтовка[[#Headers],[В1]:[М/В2]]),)),ROW($2:$500)),ROW(R447)))&amp;"","")</f>
        <v/>
      </c>
      <c r="O450" s="157"/>
    </row>
    <row r="451" spans="11:15" x14ac:dyDescent="0.25">
      <c r="K451" s="156" t="str">
        <f>IF(ФОРМА_ОтъездIПриезд[[#This Row],[Не заполнили форму]]="","",ROW()-ROW(ФОРМА_ОтъездIПриезд[[#Headers],[Не заполнили форму]]))</f>
        <v/>
      </c>
      <c r="L451" s="153" t="str">
        <f t="array" ref="L451">IFERROR(INDEX(Справочники!B:B,SMALL(IF(ISNUMBER(MATCH(Справочники!$C$2:$C$500,IF(INDEX(+Справочники!$J:$O,MATCH($C$1,Справочники!$I:$I,),)="Да",СПР_Перевахтовка[[#Headers],[В1]:[М/В2]]),)),ROW($2:$500)),ROW(P448)))&amp;"","")</f>
        <v/>
      </c>
      <c r="M451" s="157" t="str">
        <f t="array" ref="M451">IFERROR(INDEX(Справочники!C:C,SMALL(IF(ISNUMBER(MATCH(Справочники!$C$2:$C$500,IF(INDEX(+Справочники!$J:$O,MATCH($C$1,Справочники!$I:$I,),)="Да",СПР_Перевахтовка[[#Headers],[В1]:[М/В2]]),)),ROW($2:$500)),ROW(Q448)))&amp;"","")</f>
        <v/>
      </c>
      <c r="N451" s="157" t="str">
        <f t="array" ref="N451">IFERROR(INDEX(Справочники!D:D,SMALL(IF(ISNUMBER(MATCH(Справочники!$C$2:$C$500,IF(INDEX(+Справочники!$J:$O,MATCH($C$1,Справочники!$I:$I,),)="Да",СПР_Перевахтовка[[#Headers],[В1]:[М/В2]]),)),ROW($2:$500)),ROW(R448)))&amp;"","")</f>
        <v/>
      </c>
      <c r="O451" s="157"/>
    </row>
    <row r="452" spans="11:15" x14ac:dyDescent="0.25">
      <c r="K452" s="156" t="str">
        <f>IF(ФОРМА_ОтъездIПриезд[[#This Row],[Не заполнили форму]]="","",ROW()-ROW(ФОРМА_ОтъездIПриезд[[#Headers],[Не заполнили форму]]))</f>
        <v/>
      </c>
      <c r="L452" s="153" t="str">
        <f t="array" ref="L452">IFERROR(INDEX(Справочники!B:B,SMALL(IF(ISNUMBER(MATCH(Справочники!$C$2:$C$500,IF(INDEX(+Справочники!$J:$O,MATCH($C$1,Справочники!$I:$I,),)="Да",СПР_Перевахтовка[[#Headers],[В1]:[М/В2]]),)),ROW($2:$500)),ROW(P449)))&amp;"","")</f>
        <v/>
      </c>
      <c r="M452" s="157" t="str">
        <f t="array" ref="M452">IFERROR(INDEX(Справочники!C:C,SMALL(IF(ISNUMBER(MATCH(Справочники!$C$2:$C$500,IF(INDEX(+Справочники!$J:$O,MATCH($C$1,Справочники!$I:$I,),)="Да",СПР_Перевахтовка[[#Headers],[В1]:[М/В2]]),)),ROW($2:$500)),ROW(Q449)))&amp;"","")</f>
        <v/>
      </c>
      <c r="N452" s="157" t="str">
        <f t="array" ref="N452">IFERROR(INDEX(Справочники!D:D,SMALL(IF(ISNUMBER(MATCH(Справочники!$C$2:$C$500,IF(INDEX(+Справочники!$J:$O,MATCH($C$1,Справочники!$I:$I,),)="Да",СПР_Перевахтовка[[#Headers],[В1]:[М/В2]]),)),ROW($2:$500)),ROW(R449)))&amp;"","")</f>
        <v/>
      </c>
      <c r="O452" s="157"/>
    </row>
    <row r="453" spans="11:15" x14ac:dyDescent="0.25">
      <c r="K453" s="156" t="str">
        <f>IF(ФОРМА_ОтъездIПриезд[[#This Row],[Не заполнили форму]]="","",ROW()-ROW(ФОРМА_ОтъездIПриезд[[#Headers],[Не заполнили форму]]))</f>
        <v/>
      </c>
      <c r="L453" s="153" t="str">
        <f t="array" ref="L453">IFERROR(INDEX(Справочники!B:B,SMALL(IF(ISNUMBER(MATCH(Справочники!$C$2:$C$500,IF(INDEX(+Справочники!$J:$O,MATCH($C$1,Справочники!$I:$I,),)="Да",СПР_Перевахтовка[[#Headers],[В1]:[М/В2]]),)),ROW($2:$500)),ROW(P450)))&amp;"","")</f>
        <v/>
      </c>
      <c r="M453" s="157" t="str">
        <f t="array" ref="M453">IFERROR(INDEX(Справочники!C:C,SMALL(IF(ISNUMBER(MATCH(Справочники!$C$2:$C$500,IF(INDEX(+Справочники!$J:$O,MATCH($C$1,Справочники!$I:$I,),)="Да",СПР_Перевахтовка[[#Headers],[В1]:[М/В2]]),)),ROW($2:$500)),ROW(Q450)))&amp;"","")</f>
        <v/>
      </c>
      <c r="N453" s="157" t="str">
        <f t="array" ref="N453">IFERROR(INDEX(Справочники!D:D,SMALL(IF(ISNUMBER(MATCH(Справочники!$C$2:$C$500,IF(INDEX(+Справочники!$J:$O,MATCH($C$1,Справочники!$I:$I,),)="Да",СПР_Перевахтовка[[#Headers],[В1]:[М/В2]]),)),ROW($2:$500)),ROW(R450)))&amp;"","")</f>
        <v/>
      </c>
      <c r="O453" s="157"/>
    </row>
    <row r="454" spans="11:15" x14ac:dyDescent="0.25">
      <c r="K454" s="156" t="str">
        <f>IF(ФОРМА_ОтъездIПриезд[[#This Row],[Не заполнили форму]]="","",ROW()-ROW(ФОРМА_ОтъездIПриезд[[#Headers],[Не заполнили форму]]))</f>
        <v/>
      </c>
      <c r="L454" s="153" t="str">
        <f t="array" ref="L454">IFERROR(INDEX(Справочники!B:B,SMALL(IF(ISNUMBER(MATCH(Справочники!$C$2:$C$500,IF(INDEX(+Справочники!$J:$O,MATCH($C$1,Справочники!$I:$I,),)="Да",СПР_Перевахтовка[[#Headers],[В1]:[М/В2]]),)),ROW($2:$500)),ROW(P451)))&amp;"","")</f>
        <v/>
      </c>
      <c r="M454" s="157" t="str">
        <f t="array" ref="M454">IFERROR(INDEX(Справочники!C:C,SMALL(IF(ISNUMBER(MATCH(Справочники!$C$2:$C$500,IF(INDEX(+Справочники!$J:$O,MATCH($C$1,Справочники!$I:$I,),)="Да",СПР_Перевахтовка[[#Headers],[В1]:[М/В2]]),)),ROW($2:$500)),ROW(Q451)))&amp;"","")</f>
        <v/>
      </c>
      <c r="N454" s="157" t="str">
        <f t="array" ref="N454">IFERROR(INDEX(Справочники!D:D,SMALL(IF(ISNUMBER(MATCH(Справочники!$C$2:$C$500,IF(INDEX(+Справочники!$J:$O,MATCH($C$1,Справочники!$I:$I,),)="Да",СПР_Перевахтовка[[#Headers],[В1]:[М/В2]]),)),ROW($2:$500)),ROW(R451)))&amp;"","")</f>
        <v/>
      </c>
      <c r="O454" s="157"/>
    </row>
    <row r="455" spans="11:15" x14ac:dyDescent="0.25">
      <c r="K455" s="156" t="str">
        <f>IF(ФОРМА_ОтъездIПриезд[[#This Row],[Не заполнили форму]]="","",ROW()-ROW(ФОРМА_ОтъездIПриезд[[#Headers],[Не заполнили форму]]))</f>
        <v/>
      </c>
      <c r="L455" s="153" t="str">
        <f t="array" ref="L455">IFERROR(INDEX(Справочники!B:B,SMALL(IF(ISNUMBER(MATCH(Справочники!$C$2:$C$500,IF(INDEX(+Справочники!$J:$O,MATCH($C$1,Справочники!$I:$I,),)="Да",СПР_Перевахтовка[[#Headers],[В1]:[М/В2]]),)),ROW($2:$500)),ROW(P452)))&amp;"","")</f>
        <v/>
      </c>
      <c r="M455" s="157" t="str">
        <f t="array" ref="M455">IFERROR(INDEX(Справочники!C:C,SMALL(IF(ISNUMBER(MATCH(Справочники!$C$2:$C$500,IF(INDEX(+Справочники!$J:$O,MATCH($C$1,Справочники!$I:$I,),)="Да",СПР_Перевахтовка[[#Headers],[В1]:[М/В2]]),)),ROW($2:$500)),ROW(Q452)))&amp;"","")</f>
        <v/>
      </c>
      <c r="N455" s="157" t="str">
        <f t="array" ref="N455">IFERROR(INDEX(Справочники!D:D,SMALL(IF(ISNUMBER(MATCH(Справочники!$C$2:$C$500,IF(INDEX(+Справочники!$J:$O,MATCH($C$1,Справочники!$I:$I,),)="Да",СПР_Перевахтовка[[#Headers],[В1]:[М/В2]]),)),ROW($2:$500)),ROW(R452)))&amp;"","")</f>
        <v/>
      </c>
      <c r="O455" s="157"/>
    </row>
    <row r="456" spans="11:15" x14ac:dyDescent="0.25">
      <c r="K456" s="156" t="str">
        <f>IF(ФОРМА_ОтъездIПриезд[[#This Row],[Не заполнили форму]]="","",ROW()-ROW(ФОРМА_ОтъездIПриезд[[#Headers],[Не заполнили форму]]))</f>
        <v/>
      </c>
      <c r="L456" s="153" t="str">
        <f t="array" ref="L456">IFERROR(INDEX(Справочники!B:B,SMALL(IF(ISNUMBER(MATCH(Справочники!$C$2:$C$500,IF(INDEX(+Справочники!$J:$O,MATCH($C$1,Справочники!$I:$I,),)="Да",СПР_Перевахтовка[[#Headers],[В1]:[М/В2]]),)),ROW($2:$500)),ROW(P453)))&amp;"","")</f>
        <v/>
      </c>
      <c r="M456" s="157" t="str">
        <f t="array" ref="M456">IFERROR(INDEX(Справочники!C:C,SMALL(IF(ISNUMBER(MATCH(Справочники!$C$2:$C$500,IF(INDEX(+Справочники!$J:$O,MATCH($C$1,Справочники!$I:$I,),)="Да",СПР_Перевахтовка[[#Headers],[В1]:[М/В2]]),)),ROW($2:$500)),ROW(Q453)))&amp;"","")</f>
        <v/>
      </c>
      <c r="N456" s="157" t="str">
        <f t="array" ref="N456">IFERROR(INDEX(Справочники!D:D,SMALL(IF(ISNUMBER(MATCH(Справочники!$C$2:$C$500,IF(INDEX(+Справочники!$J:$O,MATCH($C$1,Справочники!$I:$I,),)="Да",СПР_Перевахтовка[[#Headers],[В1]:[М/В2]]),)),ROW($2:$500)),ROW(R453)))&amp;"","")</f>
        <v/>
      </c>
      <c r="O456" s="157"/>
    </row>
    <row r="457" spans="11:15" x14ac:dyDescent="0.25">
      <c r="K457" s="156" t="str">
        <f>IF(ФОРМА_ОтъездIПриезд[[#This Row],[Не заполнили форму]]="","",ROW()-ROW(ФОРМА_ОтъездIПриезд[[#Headers],[Не заполнили форму]]))</f>
        <v/>
      </c>
      <c r="L457" s="153" t="str">
        <f t="array" ref="L457">IFERROR(INDEX(Справочники!B:B,SMALL(IF(ISNUMBER(MATCH(Справочники!$C$2:$C$500,IF(INDEX(+Справочники!$J:$O,MATCH($C$1,Справочники!$I:$I,),)="Да",СПР_Перевахтовка[[#Headers],[В1]:[М/В2]]),)),ROW($2:$500)),ROW(P454)))&amp;"","")</f>
        <v/>
      </c>
      <c r="M457" s="157" t="str">
        <f t="array" ref="M457">IFERROR(INDEX(Справочники!C:C,SMALL(IF(ISNUMBER(MATCH(Справочники!$C$2:$C$500,IF(INDEX(+Справочники!$J:$O,MATCH($C$1,Справочники!$I:$I,),)="Да",СПР_Перевахтовка[[#Headers],[В1]:[М/В2]]),)),ROW($2:$500)),ROW(Q454)))&amp;"","")</f>
        <v/>
      </c>
      <c r="N457" s="157" t="str">
        <f t="array" ref="N457">IFERROR(INDEX(Справочники!D:D,SMALL(IF(ISNUMBER(MATCH(Справочники!$C$2:$C$500,IF(INDEX(+Справочники!$J:$O,MATCH($C$1,Справочники!$I:$I,),)="Да",СПР_Перевахтовка[[#Headers],[В1]:[М/В2]]),)),ROW($2:$500)),ROW(R454)))&amp;"","")</f>
        <v/>
      </c>
      <c r="O457" s="157"/>
    </row>
    <row r="458" spans="11:15" x14ac:dyDescent="0.25">
      <c r="K458" s="156" t="str">
        <f>IF(ФОРМА_ОтъездIПриезд[[#This Row],[Не заполнили форму]]="","",ROW()-ROW(ФОРМА_ОтъездIПриезд[[#Headers],[Не заполнили форму]]))</f>
        <v/>
      </c>
      <c r="L458" s="153" t="str">
        <f t="array" ref="L458">IFERROR(INDEX(Справочники!B:B,SMALL(IF(ISNUMBER(MATCH(Справочники!$C$2:$C$500,IF(INDEX(+Справочники!$J:$O,MATCH($C$1,Справочники!$I:$I,),)="Да",СПР_Перевахтовка[[#Headers],[В1]:[М/В2]]),)),ROW($2:$500)),ROW(P455)))&amp;"","")</f>
        <v/>
      </c>
      <c r="M458" s="157" t="str">
        <f t="array" ref="M458">IFERROR(INDEX(Справочники!C:C,SMALL(IF(ISNUMBER(MATCH(Справочники!$C$2:$C$500,IF(INDEX(+Справочники!$J:$O,MATCH($C$1,Справочники!$I:$I,),)="Да",СПР_Перевахтовка[[#Headers],[В1]:[М/В2]]),)),ROW($2:$500)),ROW(Q455)))&amp;"","")</f>
        <v/>
      </c>
      <c r="N458" s="157" t="str">
        <f t="array" ref="N458">IFERROR(INDEX(Справочники!D:D,SMALL(IF(ISNUMBER(MATCH(Справочники!$C$2:$C$500,IF(INDEX(+Справочники!$J:$O,MATCH($C$1,Справочники!$I:$I,),)="Да",СПР_Перевахтовка[[#Headers],[В1]:[М/В2]]),)),ROW($2:$500)),ROW(R455)))&amp;"","")</f>
        <v/>
      </c>
      <c r="O458" s="157"/>
    </row>
    <row r="459" spans="11:15" x14ac:dyDescent="0.25">
      <c r="K459" s="156" t="str">
        <f>IF(ФОРМА_ОтъездIПриезд[[#This Row],[Не заполнили форму]]="","",ROW()-ROW(ФОРМА_ОтъездIПриезд[[#Headers],[Не заполнили форму]]))</f>
        <v/>
      </c>
      <c r="L459" s="153" t="str">
        <f t="array" ref="L459">IFERROR(INDEX(Справочники!B:B,SMALL(IF(ISNUMBER(MATCH(Справочники!$C$2:$C$500,IF(INDEX(+Справочники!$J:$O,MATCH($C$1,Справочники!$I:$I,),)="Да",СПР_Перевахтовка[[#Headers],[В1]:[М/В2]]),)),ROW($2:$500)),ROW(P456)))&amp;"","")</f>
        <v/>
      </c>
      <c r="M459" s="157" t="str">
        <f t="array" ref="M459">IFERROR(INDEX(Справочники!C:C,SMALL(IF(ISNUMBER(MATCH(Справочники!$C$2:$C$500,IF(INDEX(+Справочники!$J:$O,MATCH($C$1,Справочники!$I:$I,),)="Да",СПР_Перевахтовка[[#Headers],[В1]:[М/В2]]),)),ROW($2:$500)),ROW(Q456)))&amp;"","")</f>
        <v/>
      </c>
      <c r="N459" s="157" t="str">
        <f t="array" ref="N459">IFERROR(INDEX(Справочники!D:D,SMALL(IF(ISNUMBER(MATCH(Справочники!$C$2:$C$500,IF(INDEX(+Справочники!$J:$O,MATCH($C$1,Справочники!$I:$I,),)="Да",СПР_Перевахтовка[[#Headers],[В1]:[М/В2]]),)),ROW($2:$500)),ROW(R456)))&amp;"","")</f>
        <v/>
      </c>
      <c r="O459" s="157"/>
    </row>
    <row r="460" spans="11:15" x14ac:dyDescent="0.25">
      <c r="K460" s="156" t="str">
        <f>IF(ФОРМА_ОтъездIПриезд[[#This Row],[Не заполнили форму]]="","",ROW()-ROW(ФОРМА_ОтъездIПриезд[[#Headers],[Не заполнили форму]]))</f>
        <v/>
      </c>
      <c r="L460" s="153" t="str">
        <f t="array" ref="L460">IFERROR(INDEX(Справочники!B:B,SMALL(IF(ISNUMBER(MATCH(Справочники!$C$2:$C$500,IF(INDEX(+Справочники!$J:$O,MATCH($C$1,Справочники!$I:$I,),)="Да",СПР_Перевахтовка[[#Headers],[В1]:[М/В2]]),)),ROW($2:$500)),ROW(P457)))&amp;"","")</f>
        <v/>
      </c>
      <c r="M460" s="157" t="str">
        <f t="array" ref="M460">IFERROR(INDEX(Справочники!C:C,SMALL(IF(ISNUMBER(MATCH(Справочники!$C$2:$C$500,IF(INDEX(+Справочники!$J:$O,MATCH($C$1,Справочники!$I:$I,),)="Да",СПР_Перевахтовка[[#Headers],[В1]:[М/В2]]),)),ROW($2:$500)),ROW(Q457)))&amp;"","")</f>
        <v/>
      </c>
      <c r="N460" s="157" t="str">
        <f t="array" ref="N460">IFERROR(INDEX(Справочники!D:D,SMALL(IF(ISNUMBER(MATCH(Справочники!$C$2:$C$500,IF(INDEX(+Справочники!$J:$O,MATCH($C$1,Справочники!$I:$I,),)="Да",СПР_Перевахтовка[[#Headers],[В1]:[М/В2]]),)),ROW($2:$500)),ROW(R457)))&amp;"","")</f>
        <v/>
      </c>
      <c r="O460" s="157"/>
    </row>
    <row r="461" spans="11:15" x14ac:dyDescent="0.25">
      <c r="K461" s="156" t="str">
        <f>IF(ФОРМА_ОтъездIПриезд[[#This Row],[Не заполнили форму]]="","",ROW()-ROW(ФОРМА_ОтъездIПриезд[[#Headers],[Не заполнили форму]]))</f>
        <v/>
      </c>
      <c r="L461" s="153" t="str">
        <f t="array" ref="L461">IFERROR(INDEX(Справочники!B:B,SMALL(IF(ISNUMBER(MATCH(Справочники!$C$2:$C$500,IF(INDEX(+Справочники!$J:$O,MATCH($C$1,Справочники!$I:$I,),)="Да",СПР_Перевахтовка[[#Headers],[В1]:[М/В2]]),)),ROW($2:$500)),ROW(P458)))&amp;"","")</f>
        <v/>
      </c>
      <c r="M461" s="157" t="str">
        <f t="array" ref="M461">IFERROR(INDEX(Справочники!C:C,SMALL(IF(ISNUMBER(MATCH(Справочники!$C$2:$C$500,IF(INDEX(+Справочники!$J:$O,MATCH($C$1,Справочники!$I:$I,),)="Да",СПР_Перевахтовка[[#Headers],[В1]:[М/В2]]),)),ROW($2:$500)),ROW(Q458)))&amp;"","")</f>
        <v/>
      </c>
      <c r="N461" s="157" t="str">
        <f t="array" ref="N461">IFERROR(INDEX(Справочники!D:D,SMALL(IF(ISNUMBER(MATCH(Справочники!$C$2:$C$500,IF(INDEX(+Справочники!$J:$O,MATCH($C$1,Справочники!$I:$I,),)="Да",СПР_Перевахтовка[[#Headers],[В1]:[М/В2]]),)),ROW($2:$500)),ROW(R458)))&amp;"","")</f>
        <v/>
      </c>
      <c r="O461" s="157"/>
    </row>
    <row r="462" spans="11:15" x14ac:dyDescent="0.25">
      <c r="K462" s="156" t="str">
        <f>IF(ФОРМА_ОтъездIПриезд[[#This Row],[Не заполнили форму]]="","",ROW()-ROW(ФОРМА_ОтъездIПриезд[[#Headers],[Не заполнили форму]]))</f>
        <v/>
      </c>
      <c r="L462" s="153" t="str">
        <f t="array" ref="L462">IFERROR(INDEX(Справочники!B:B,SMALL(IF(ISNUMBER(MATCH(Справочники!$C$2:$C$500,IF(INDEX(+Справочники!$J:$O,MATCH($C$1,Справочники!$I:$I,),)="Да",СПР_Перевахтовка[[#Headers],[В1]:[М/В2]]),)),ROW($2:$500)),ROW(P459)))&amp;"","")</f>
        <v/>
      </c>
      <c r="M462" s="157" t="str">
        <f t="array" ref="M462">IFERROR(INDEX(Справочники!C:C,SMALL(IF(ISNUMBER(MATCH(Справочники!$C$2:$C$500,IF(INDEX(+Справочники!$J:$O,MATCH($C$1,Справочники!$I:$I,),)="Да",СПР_Перевахтовка[[#Headers],[В1]:[М/В2]]),)),ROW($2:$500)),ROW(Q459)))&amp;"","")</f>
        <v/>
      </c>
      <c r="N462" s="157" t="str">
        <f t="array" ref="N462">IFERROR(INDEX(Справочники!D:D,SMALL(IF(ISNUMBER(MATCH(Справочники!$C$2:$C$500,IF(INDEX(+Справочники!$J:$O,MATCH($C$1,Справочники!$I:$I,),)="Да",СПР_Перевахтовка[[#Headers],[В1]:[М/В2]]),)),ROW($2:$500)),ROW(R459)))&amp;"","")</f>
        <v/>
      </c>
      <c r="O462" s="157"/>
    </row>
    <row r="463" spans="11:15" x14ac:dyDescent="0.25">
      <c r="K463" s="156" t="str">
        <f>IF(ФОРМА_ОтъездIПриезд[[#This Row],[Не заполнили форму]]="","",ROW()-ROW(ФОРМА_ОтъездIПриезд[[#Headers],[Не заполнили форму]]))</f>
        <v/>
      </c>
      <c r="L463" s="153" t="str">
        <f t="array" ref="L463">IFERROR(INDEX(Справочники!B:B,SMALL(IF(ISNUMBER(MATCH(Справочники!$C$2:$C$500,IF(INDEX(+Справочники!$J:$O,MATCH($C$1,Справочники!$I:$I,),)="Да",СПР_Перевахтовка[[#Headers],[В1]:[М/В2]]),)),ROW($2:$500)),ROW(P460)))&amp;"","")</f>
        <v/>
      </c>
      <c r="M463" s="157" t="str">
        <f t="array" ref="M463">IFERROR(INDEX(Справочники!C:C,SMALL(IF(ISNUMBER(MATCH(Справочники!$C$2:$C$500,IF(INDEX(+Справочники!$J:$O,MATCH($C$1,Справочники!$I:$I,),)="Да",СПР_Перевахтовка[[#Headers],[В1]:[М/В2]]),)),ROW($2:$500)),ROW(Q460)))&amp;"","")</f>
        <v/>
      </c>
      <c r="N463" s="157" t="str">
        <f t="array" ref="N463">IFERROR(INDEX(Справочники!D:D,SMALL(IF(ISNUMBER(MATCH(Справочники!$C$2:$C$500,IF(INDEX(+Справочники!$J:$O,MATCH($C$1,Справочники!$I:$I,),)="Да",СПР_Перевахтовка[[#Headers],[В1]:[М/В2]]),)),ROW($2:$500)),ROW(R460)))&amp;"","")</f>
        <v/>
      </c>
      <c r="O463" s="157"/>
    </row>
    <row r="464" spans="11:15" x14ac:dyDescent="0.25">
      <c r="K464" s="156" t="str">
        <f>IF(ФОРМА_ОтъездIПриезд[[#This Row],[Не заполнили форму]]="","",ROW()-ROW(ФОРМА_ОтъездIПриезд[[#Headers],[Не заполнили форму]]))</f>
        <v/>
      </c>
      <c r="L464" s="153" t="str">
        <f t="array" ref="L464">IFERROR(INDEX(Справочники!B:B,SMALL(IF(ISNUMBER(MATCH(Справочники!$C$2:$C$500,IF(INDEX(+Справочники!$J:$O,MATCH($C$1,Справочники!$I:$I,),)="Да",СПР_Перевахтовка[[#Headers],[В1]:[М/В2]]),)),ROW($2:$500)),ROW(P461)))&amp;"","")</f>
        <v/>
      </c>
      <c r="M464" s="157" t="str">
        <f t="array" ref="M464">IFERROR(INDEX(Справочники!C:C,SMALL(IF(ISNUMBER(MATCH(Справочники!$C$2:$C$500,IF(INDEX(+Справочники!$J:$O,MATCH($C$1,Справочники!$I:$I,),)="Да",СПР_Перевахтовка[[#Headers],[В1]:[М/В2]]),)),ROW($2:$500)),ROW(Q461)))&amp;"","")</f>
        <v/>
      </c>
      <c r="N464" s="157" t="str">
        <f t="array" ref="N464">IFERROR(INDEX(Справочники!D:D,SMALL(IF(ISNUMBER(MATCH(Справочники!$C$2:$C$500,IF(INDEX(+Справочники!$J:$O,MATCH($C$1,Справочники!$I:$I,),)="Да",СПР_Перевахтовка[[#Headers],[В1]:[М/В2]]),)),ROW($2:$500)),ROW(R461)))&amp;"","")</f>
        <v/>
      </c>
      <c r="O464" s="157"/>
    </row>
    <row r="465" spans="11:15" x14ac:dyDescent="0.25">
      <c r="K465" s="156" t="str">
        <f>IF(ФОРМА_ОтъездIПриезд[[#This Row],[Не заполнили форму]]="","",ROW()-ROW(ФОРМА_ОтъездIПриезд[[#Headers],[Не заполнили форму]]))</f>
        <v/>
      </c>
      <c r="L465" s="153" t="str">
        <f t="array" ref="L465">IFERROR(INDEX(Справочники!B:B,SMALL(IF(ISNUMBER(MATCH(Справочники!$C$2:$C$500,IF(INDEX(+Справочники!$J:$O,MATCH($C$1,Справочники!$I:$I,),)="Да",СПР_Перевахтовка[[#Headers],[В1]:[М/В2]]),)),ROW($2:$500)),ROW(P462)))&amp;"","")</f>
        <v/>
      </c>
      <c r="M465" s="157" t="str">
        <f t="array" ref="M465">IFERROR(INDEX(Справочники!C:C,SMALL(IF(ISNUMBER(MATCH(Справочники!$C$2:$C$500,IF(INDEX(+Справочники!$J:$O,MATCH($C$1,Справочники!$I:$I,),)="Да",СПР_Перевахтовка[[#Headers],[В1]:[М/В2]]),)),ROW($2:$500)),ROW(Q462)))&amp;"","")</f>
        <v/>
      </c>
      <c r="N465" s="157" t="str">
        <f t="array" ref="N465">IFERROR(INDEX(Справочники!D:D,SMALL(IF(ISNUMBER(MATCH(Справочники!$C$2:$C$500,IF(INDEX(+Справочники!$J:$O,MATCH($C$1,Справочники!$I:$I,),)="Да",СПР_Перевахтовка[[#Headers],[В1]:[М/В2]]),)),ROW($2:$500)),ROW(R462)))&amp;"","")</f>
        <v/>
      </c>
      <c r="O465" s="157"/>
    </row>
    <row r="466" spans="11:15" x14ac:dyDescent="0.25">
      <c r="K466" s="156" t="str">
        <f>IF(ФОРМА_ОтъездIПриезд[[#This Row],[Не заполнили форму]]="","",ROW()-ROW(ФОРМА_ОтъездIПриезд[[#Headers],[Не заполнили форму]]))</f>
        <v/>
      </c>
      <c r="L466" s="153" t="str">
        <f t="array" ref="L466">IFERROR(INDEX(Справочники!B:B,SMALL(IF(ISNUMBER(MATCH(Справочники!$C$2:$C$500,IF(INDEX(+Справочники!$J:$O,MATCH($C$1,Справочники!$I:$I,),)="Да",СПР_Перевахтовка[[#Headers],[В1]:[М/В2]]),)),ROW($2:$500)),ROW(P463)))&amp;"","")</f>
        <v/>
      </c>
      <c r="M466" s="157" t="str">
        <f t="array" ref="M466">IFERROR(INDEX(Справочники!C:C,SMALL(IF(ISNUMBER(MATCH(Справочники!$C$2:$C$500,IF(INDEX(+Справочники!$J:$O,MATCH($C$1,Справочники!$I:$I,),)="Да",СПР_Перевахтовка[[#Headers],[В1]:[М/В2]]),)),ROW($2:$500)),ROW(Q463)))&amp;"","")</f>
        <v/>
      </c>
      <c r="N466" s="157" t="str">
        <f t="array" ref="N466">IFERROR(INDEX(Справочники!D:D,SMALL(IF(ISNUMBER(MATCH(Справочники!$C$2:$C$500,IF(INDEX(+Справочники!$J:$O,MATCH($C$1,Справочники!$I:$I,),)="Да",СПР_Перевахтовка[[#Headers],[В1]:[М/В2]]),)),ROW($2:$500)),ROW(R463)))&amp;"","")</f>
        <v/>
      </c>
      <c r="O466" s="157"/>
    </row>
    <row r="467" spans="11:15" x14ac:dyDescent="0.25">
      <c r="K467" s="156" t="str">
        <f>IF(ФОРМА_ОтъездIПриезд[[#This Row],[Не заполнили форму]]="","",ROW()-ROW(ФОРМА_ОтъездIПриезд[[#Headers],[Не заполнили форму]]))</f>
        <v/>
      </c>
      <c r="L467" s="153" t="str">
        <f t="array" ref="L467">IFERROR(INDEX(Справочники!B:B,SMALL(IF(ISNUMBER(MATCH(Справочники!$C$2:$C$500,IF(INDEX(+Справочники!$J:$O,MATCH($C$1,Справочники!$I:$I,),)="Да",СПР_Перевахтовка[[#Headers],[В1]:[М/В2]]),)),ROW($2:$500)),ROW(P464)))&amp;"","")</f>
        <v/>
      </c>
      <c r="M467" s="157" t="str">
        <f t="array" ref="M467">IFERROR(INDEX(Справочники!C:C,SMALL(IF(ISNUMBER(MATCH(Справочники!$C$2:$C$500,IF(INDEX(+Справочники!$J:$O,MATCH($C$1,Справочники!$I:$I,),)="Да",СПР_Перевахтовка[[#Headers],[В1]:[М/В2]]),)),ROW($2:$500)),ROW(Q464)))&amp;"","")</f>
        <v/>
      </c>
      <c r="N467" s="157" t="str">
        <f t="array" ref="N467">IFERROR(INDEX(Справочники!D:D,SMALL(IF(ISNUMBER(MATCH(Справочники!$C$2:$C$500,IF(INDEX(+Справочники!$J:$O,MATCH($C$1,Справочники!$I:$I,),)="Да",СПР_Перевахтовка[[#Headers],[В1]:[М/В2]]),)),ROW($2:$500)),ROW(R464)))&amp;"","")</f>
        <v/>
      </c>
      <c r="O467" s="157"/>
    </row>
    <row r="468" spans="11:15" x14ac:dyDescent="0.25">
      <c r="K468" s="156" t="str">
        <f>IF(ФОРМА_ОтъездIПриезд[[#This Row],[Не заполнили форму]]="","",ROW()-ROW(ФОРМА_ОтъездIПриезд[[#Headers],[Не заполнили форму]]))</f>
        <v/>
      </c>
      <c r="L468" s="153" t="str">
        <f t="array" ref="L468">IFERROR(INDEX(Справочники!B:B,SMALL(IF(ISNUMBER(MATCH(Справочники!$C$2:$C$500,IF(INDEX(+Справочники!$J:$O,MATCH($C$1,Справочники!$I:$I,),)="Да",СПР_Перевахтовка[[#Headers],[В1]:[М/В2]]),)),ROW($2:$500)),ROW(P465)))&amp;"","")</f>
        <v/>
      </c>
      <c r="M468" s="157" t="str">
        <f t="array" ref="M468">IFERROR(INDEX(Справочники!C:C,SMALL(IF(ISNUMBER(MATCH(Справочники!$C$2:$C$500,IF(INDEX(+Справочники!$J:$O,MATCH($C$1,Справочники!$I:$I,),)="Да",СПР_Перевахтовка[[#Headers],[В1]:[М/В2]]),)),ROW($2:$500)),ROW(Q465)))&amp;"","")</f>
        <v/>
      </c>
      <c r="N468" s="157" t="str">
        <f t="array" ref="N468">IFERROR(INDEX(Справочники!D:D,SMALL(IF(ISNUMBER(MATCH(Справочники!$C$2:$C$500,IF(INDEX(+Справочники!$J:$O,MATCH($C$1,Справочники!$I:$I,),)="Да",СПР_Перевахтовка[[#Headers],[В1]:[М/В2]]),)),ROW($2:$500)),ROW(R465)))&amp;"","")</f>
        <v/>
      </c>
      <c r="O468" s="157"/>
    </row>
    <row r="469" spans="11:15" x14ac:dyDescent="0.25">
      <c r="K469" s="156" t="str">
        <f>IF(ФОРМА_ОтъездIПриезд[[#This Row],[Не заполнили форму]]="","",ROW()-ROW(ФОРМА_ОтъездIПриезд[[#Headers],[Не заполнили форму]]))</f>
        <v/>
      </c>
      <c r="L469" s="153" t="str">
        <f t="array" ref="L469">IFERROR(INDEX(Справочники!B:B,SMALL(IF(ISNUMBER(MATCH(Справочники!$C$2:$C$500,IF(INDEX(+Справочники!$J:$O,MATCH($C$1,Справочники!$I:$I,),)="Да",СПР_Перевахтовка[[#Headers],[В1]:[М/В2]]),)),ROW($2:$500)),ROW(P466)))&amp;"","")</f>
        <v/>
      </c>
      <c r="M469" s="157" t="str">
        <f t="array" ref="M469">IFERROR(INDEX(Справочники!C:C,SMALL(IF(ISNUMBER(MATCH(Справочники!$C$2:$C$500,IF(INDEX(+Справочники!$J:$O,MATCH($C$1,Справочники!$I:$I,),)="Да",СПР_Перевахтовка[[#Headers],[В1]:[М/В2]]),)),ROW($2:$500)),ROW(Q466)))&amp;"","")</f>
        <v/>
      </c>
      <c r="N469" s="157" t="str">
        <f t="array" ref="N469">IFERROR(INDEX(Справочники!D:D,SMALL(IF(ISNUMBER(MATCH(Справочники!$C$2:$C$500,IF(INDEX(+Справочники!$J:$O,MATCH($C$1,Справочники!$I:$I,),)="Да",СПР_Перевахтовка[[#Headers],[В1]:[М/В2]]),)),ROW($2:$500)),ROW(R466)))&amp;"","")</f>
        <v/>
      </c>
      <c r="O469" s="157"/>
    </row>
    <row r="470" spans="11:15" x14ac:dyDescent="0.25">
      <c r="K470" s="156" t="str">
        <f>IF(ФОРМА_ОтъездIПриезд[[#This Row],[Не заполнили форму]]="","",ROW()-ROW(ФОРМА_ОтъездIПриезд[[#Headers],[Не заполнили форму]]))</f>
        <v/>
      </c>
      <c r="L470" s="153" t="str">
        <f t="array" ref="L470">IFERROR(INDEX(Справочники!B:B,SMALL(IF(ISNUMBER(MATCH(Справочники!$C$2:$C$500,IF(INDEX(+Справочники!$J:$O,MATCH($C$1,Справочники!$I:$I,),)="Да",СПР_Перевахтовка[[#Headers],[В1]:[М/В2]]),)),ROW($2:$500)),ROW(P467)))&amp;"","")</f>
        <v/>
      </c>
      <c r="M470" s="157" t="str">
        <f t="array" ref="M470">IFERROR(INDEX(Справочники!C:C,SMALL(IF(ISNUMBER(MATCH(Справочники!$C$2:$C$500,IF(INDEX(+Справочники!$J:$O,MATCH($C$1,Справочники!$I:$I,),)="Да",СПР_Перевахтовка[[#Headers],[В1]:[М/В2]]),)),ROW($2:$500)),ROW(Q467)))&amp;"","")</f>
        <v/>
      </c>
      <c r="N470" s="157" t="str">
        <f t="array" ref="N470">IFERROR(INDEX(Справочники!D:D,SMALL(IF(ISNUMBER(MATCH(Справочники!$C$2:$C$500,IF(INDEX(+Справочники!$J:$O,MATCH($C$1,Справочники!$I:$I,),)="Да",СПР_Перевахтовка[[#Headers],[В1]:[М/В2]]),)),ROW($2:$500)),ROW(R467)))&amp;"","")</f>
        <v/>
      </c>
      <c r="O470" s="157"/>
    </row>
    <row r="471" spans="11:15" x14ac:dyDescent="0.25">
      <c r="K471" s="156" t="str">
        <f>IF(ФОРМА_ОтъездIПриезд[[#This Row],[Не заполнили форму]]="","",ROW()-ROW(ФОРМА_ОтъездIПриезд[[#Headers],[Не заполнили форму]]))</f>
        <v/>
      </c>
      <c r="L471" s="153" t="str">
        <f t="array" ref="L471">IFERROR(INDEX(Справочники!B:B,SMALL(IF(ISNUMBER(MATCH(Справочники!$C$2:$C$500,IF(INDEX(+Справочники!$J:$O,MATCH($C$1,Справочники!$I:$I,),)="Да",СПР_Перевахтовка[[#Headers],[В1]:[М/В2]]),)),ROW($2:$500)),ROW(P468)))&amp;"","")</f>
        <v/>
      </c>
      <c r="M471" s="157" t="str">
        <f t="array" ref="M471">IFERROR(INDEX(Справочники!C:C,SMALL(IF(ISNUMBER(MATCH(Справочники!$C$2:$C$500,IF(INDEX(+Справочники!$J:$O,MATCH($C$1,Справочники!$I:$I,),)="Да",СПР_Перевахтовка[[#Headers],[В1]:[М/В2]]),)),ROW($2:$500)),ROW(Q468)))&amp;"","")</f>
        <v/>
      </c>
      <c r="N471" s="157" t="str">
        <f t="array" ref="N471">IFERROR(INDEX(Справочники!D:D,SMALL(IF(ISNUMBER(MATCH(Справочники!$C$2:$C$500,IF(INDEX(+Справочники!$J:$O,MATCH($C$1,Справочники!$I:$I,),)="Да",СПР_Перевахтовка[[#Headers],[В1]:[М/В2]]),)),ROW($2:$500)),ROW(R468)))&amp;"","")</f>
        <v/>
      </c>
      <c r="O471" s="157"/>
    </row>
    <row r="472" spans="11:15" x14ac:dyDescent="0.25">
      <c r="K472" s="156" t="str">
        <f>IF(ФОРМА_ОтъездIПриезд[[#This Row],[Не заполнили форму]]="","",ROW()-ROW(ФОРМА_ОтъездIПриезд[[#Headers],[Не заполнили форму]]))</f>
        <v/>
      </c>
      <c r="L472" s="153" t="str">
        <f t="array" ref="L472">IFERROR(INDEX(Справочники!B:B,SMALL(IF(ISNUMBER(MATCH(Справочники!$C$2:$C$500,IF(INDEX(+Справочники!$J:$O,MATCH($C$1,Справочники!$I:$I,),)="Да",СПР_Перевахтовка[[#Headers],[В1]:[М/В2]]),)),ROW($2:$500)),ROW(P469)))&amp;"","")</f>
        <v/>
      </c>
      <c r="M472" s="157" t="str">
        <f t="array" ref="M472">IFERROR(INDEX(Справочники!C:C,SMALL(IF(ISNUMBER(MATCH(Справочники!$C$2:$C$500,IF(INDEX(+Справочники!$J:$O,MATCH($C$1,Справочники!$I:$I,),)="Да",СПР_Перевахтовка[[#Headers],[В1]:[М/В2]]),)),ROW($2:$500)),ROW(Q469)))&amp;"","")</f>
        <v/>
      </c>
      <c r="N472" s="157" t="str">
        <f t="array" ref="N472">IFERROR(INDEX(Справочники!D:D,SMALL(IF(ISNUMBER(MATCH(Справочники!$C$2:$C$500,IF(INDEX(+Справочники!$J:$O,MATCH($C$1,Справочники!$I:$I,),)="Да",СПР_Перевахтовка[[#Headers],[В1]:[М/В2]]),)),ROW($2:$500)),ROW(R469)))&amp;"","")</f>
        <v/>
      </c>
      <c r="O472" s="157"/>
    </row>
    <row r="473" spans="11:15" x14ac:dyDescent="0.25">
      <c r="K473" s="156" t="str">
        <f>IF(ФОРМА_ОтъездIПриезд[[#This Row],[Не заполнили форму]]="","",ROW()-ROW(ФОРМА_ОтъездIПриезд[[#Headers],[Не заполнили форму]]))</f>
        <v/>
      </c>
      <c r="L473" s="153" t="str">
        <f t="array" ref="L473">IFERROR(INDEX(Справочники!B:B,SMALL(IF(ISNUMBER(MATCH(Справочники!$C$2:$C$500,IF(INDEX(+Справочники!$J:$O,MATCH($C$1,Справочники!$I:$I,),)="Да",СПР_Перевахтовка[[#Headers],[В1]:[М/В2]]),)),ROW($2:$500)),ROW(P470)))&amp;"","")</f>
        <v/>
      </c>
      <c r="M473" s="157" t="str">
        <f t="array" ref="M473">IFERROR(INDEX(Справочники!C:C,SMALL(IF(ISNUMBER(MATCH(Справочники!$C$2:$C$500,IF(INDEX(+Справочники!$J:$O,MATCH($C$1,Справочники!$I:$I,),)="Да",СПР_Перевахтовка[[#Headers],[В1]:[М/В2]]),)),ROW($2:$500)),ROW(Q470)))&amp;"","")</f>
        <v/>
      </c>
      <c r="N473" s="157" t="str">
        <f t="array" ref="N473">IFERROR(INDEX(Справочники!D:D,SMALL(IF(ISNUMBER(MATCH(Справочники!$C$2:$C$500,IF(INDEX(+Справочники!$J:$O,MATCH($C$1,Справочники!$I:$I,),)="Да",СПР_Перевахтовка[[#Headers],[В1]:[М/В2]]),)),ROW($2:$500)),ROW(R470)))&amp;"","")</f>
        <v/>
      </c>
      <c r="O473" s="157"/>
    </row>
    <row r="474" spans="11:15" x14ac:dyDescent="0.25">
      <c r="K474" s="156" t="str">
        <f>IF(ФОРМА_ОтъездIПриезд[[#This Row],[Не заполнили форму]]="","",ROW()-ROW(ФОРМА_ОтъездIПриезд[[#Headers],[Не заполнили форму]]))</f>
        <v/>
      </c>
      <c r="L474" s="153" t="str">
        <f t="array" ref="L474">IFERROR(INDEX(Справочники!B:B,SMALL(IF(ISNUMBER(MATCH(Справочники!$C$2:$C$500,IF(INDEX(+Справочники!$J:$O,MATCH($C$1,Справочники!$I:$I,),)="Да",СПР_Перевахтовка[[#Headers],[В1]:[М/В2]]),)),ROW($2:$500)),ROW(P471)))&amp;"","")</f>
        <v/>
      </c>
      <c r="M474" s="157" t="str">
        <f t="array" ref="M474">IFERROR(INDEX(Справочники!C:C,SMALL(IF(ISNUMBER(MATCH(Справочники!$C$2:$C$500,IF(INDEX(+Справочники!$J:$O,MATCH($C$1,Справочники!$I:$I,),)="Да",СПР_Перевахтовка[[#Headers],[В1]:[М/В2]]),)),ROW($2:$500)),ROW(Q471)))&amp;"","")</f>
        <v/>
      </c>
      <c r="N474" s="157" t="str">
        <f t="array" ref="N474">IFERROR(INDEX(Справочники!D:D,SMALL(IF(ISNUMBER(MATCH(Справочники!$C$2:$C$500,IF(INDEX(+Справочники!$J:$O,MATCH($C$1,Справочники!$I:$I,),)="Да",СПР_Перевахтовка[[#Headers],[В1]:[М/В2]]),)),ROW($2:$500)),ROW(R471)))&amp;"","")</f>
        <v/>
      </c>
      <c r="O474" s="157"/>
    </row>
    <row r="475" spans="11:15" x14ac:dyDescent="0.25">
      <c r="K475" s="156" t="str">
        <f>IF(ФОРМА_ОтъездIПриезд[[#This Row],[Не заполнили форму]]="","",ROW()-ROW(ФОРМА_ОтъездIПриезд[[#Headers],[Не заполнили форму]]))</f>
        <v/>
      </c>
      <c r="L475" s="153" t="str">
        <f t="array" ref="L475">IFERROR(INDEX(Справочники!B:B,SMALL(IF(ISNUMBER(MATCH(Справочники!$C$2:$C$500,IF(INDEX(+Справочники!$J:$O,MATCH($C$1,Справочники!$I:$I,),)="Да",СПР_Перевахтовка[[#Headers],[В1]:[М/В2]]),)),ROW($2:$500)),ROW(P472)))&amp;"","")</f>
        <v/>
      </c>
      <c r="M475" s="157" t="str">
        <f t="array" ref="M475">IFERROR(INDEX(Справочники!C:C,SMALL(IF(ISNUMBER(MATCH(Справочники!$C$2:$C$500,IF(INDEX(+Справочники!$J:$O,MATCH($C$1,Справочники!$I:$I,),)="Да",СПР_Перевахтовка[[#Headers],[В1]:[М/В2]]),)),ROW($2:$500)),ROW(Q472)))&amp;"","")</f>
        <v/>
      </c>
      <c r="N475" s="157" t="str">
        <f t="array" ref="N475">IFERROR(INDEX(Справочники!D:D,SMALL(IF(ISNUMBER(MATCH(Справочники!$C$2:$C$500,IF(INDEX(+Справочники!$J:$O,MATCH($C$1,Справочники!$I:$I,),)="Да",СПР_Перевахтовка[[#Headers],[В1]:[М/В2]]),)),ROW($2:$500)),ROW(R472)))&amp;"","")</f>
        <v/>
      </c>
      <c r="O475" s="157"/>
    </row>
    <row r="476" spans="11:15" x14ac:dyDescent="0.25">
      <c r="K476" s="156" t="str">
        <f>IF(ФОРМА_ОтъездIПриезд[[#This Row],[Не заполнили форму]]="","",ROW()-ROW(ФОРМА_ОтъездIПриезд[[#Headers],[Не заполнили форму]]))</f>
        <v/>
      </c>
      <c r="L476" s="153" t="str">
        <f t="array" ref="L476">IFERROR(INDEX(Справочники!B:B,SMALL(IF(ISNUMBER(MATCH(Справочники!$C$2:$C$500,IF(INDEX(+Справочники!$J:$O,MATCH($C$1,Справочники!$I:$I,),)="Да",СПР_Перевахтовка[[#Headers],[В1]:[М/В2]]),)),ROW($2:$500)),ROW(P473)))&amp;"","")</f>
        <v/>
      </c>
      <c r="M476" s="157" t="str">
        <f t="array" ref="M476">IFERROR(INDEX(Справочники!C:C,SMALL(IF(ISNUMBER(MATCH(Справочники!$C$2:$C$500,IF(INDEX(+Справочники!$J:$O,MATCH($C$1,Справочники!$I:$I,),)="Да",СПР_Перевахтовка[[#Headers],[В1]:[М/В2]]),)),ROW($2:$500)),ROW(Q473)))&amp;"","")</f>
        <v/>
      </c>
      <c r="N476" s="157" t="str">
        <f t="array" ref="N476">IFERROR(INDEX(Справочники!D:D,SMALL(IF(ISNUMBER(MATCH(Справочники!$C$2:$C$500,IF(INDEX(+Справочники!$J:$O,MATCH($C$1,Справочники!$I:$I,),)="Да",СПР_Перевахтовка[[#Headers],[В1]:[М/В2]]),)),ROW($2:$500)),ROW(R473)))&amp;"","")</f>
        <v/>
      </c>
      <c r="O476" s="157"/>
    </row>
    <row r="477" spans="11:15" x14ac:dyDescent="0.25">
      <c r="K477" s="156" t="str">
        <f>IF(ФОРМА_ОтъездIПриезд[[#This Row],[Не заполнили форму]]="","",ROW()-ROW(ФОРМА_ОтъездIПриезд[[#Headers],[Не заполнили форму]]))</f>
        <v/>
      </c>
      <c r="L477" s="153" t="str">
        <f t="array" ref="L477">IFERROR(INDEX(Справочники!B:B,SMALL(IF(ISNUMBER(MATCH(Справочники!$C$2:$C$500,IF(INDEX(+Справочники!$J:$O,MATCH($C$1,Справочники!$I:$I,),)="Да",СПР_Перевахтовка[[#Headers],[В1]:[М/В2]]),)),ROW($2:$500)),ROW(P474)))&amp;"","")</f>
        <v/>
      </c>
      <c r="M477" s="157" t="str">
        <f t="array" ref="M477">IFERROR(INDEX(Справочники!C:C,SMALL(IF(ISNUMBER(MATCH(Справочники!$C$2:$C$500,IF(INDEX(+Справочники!$J:$O,MATCH($C$1,Справочники!$I:$I,),)="Да",СПР_Перевахтовка[[#Headers],[В1]:[М/В2]]),)),ROW($2:$500)),ROW(Q474)))&amp;"","")</f>
        <v/>
      </c>
      <c r="N477" s="157" t="str">
        <f t="array" ref="N477">IFERROR(INDEX(Справочники!D:D,SMALL(IF(ISNUMBER(MATCH(Справочники!$C$2:$C$500,IF(INDEX(+Справочники!$J:$O,MATCH($C$1,Справочники!$I:$I,),)="Да",СПР_Перевахтовка[[#Headers],[В1]:[М/В2]]),)),ROW($2:$500)),ROW(R474)))&amp;"","")</f>
        <v/>
      </c>
      <c r="O477" s="157"/>
    </row>
    <row r="478" spans="11:15" x14ac:dyDescent="0.25">
      <c r="K478" s="156" t="str">
        <f>IF(ФОРМА_ОтъездIПриезд[[#This Row],[Не заполнили форму]]="","",ROW()-ROW(ФОРМА_ОтъездIПриезд[[#Headers],[Не заполнили форму]]))</f>
        <v/>
      </c>
      <c r="L478" s="153" t="str">
        <f t="array" ref="L478">IFERROR(INDEX(Справочники!B:B,SMALL(IF(ISNUMBER(MATCH(Справочники!$C$2:$C$500,IF(INDEX(+Справочники!$J:$O,MATCH($C$1,Справочники!$I:$I,),)="Да",СПР_Перевахтовка[[#Headers],[В1]:[М/В2]]),)),ROW($2:$500)),ROW(P475)))&amp;"","")</f>
        <v/>
      </c>
      <c r="M478" s="157" t="str">
        <f t="array" ref="M478">IFERROR(INDEX(Справочники!C:C,SMALL(IF(ISNUMBER(MATCH(Справочники!$C$2:$C$500,IF(INDEX(+Справочники!$J:$O,MATCH($C$1,Справочники!$I:$I,),)="Да",СПР_Перевахтовка[[#Headers],[В1]:[М/В2]]),)),ROW($2:$500)),ROW(Q475)))&amp;"","")</f>
        <v/>
      </c>
      <c r="N478" s="157" t="str">
        <f t="array" ref="N478">IFERROR(INDEX(Справочники!D:D,SMALL(IF(ISNUMBER(MATCH(Справочники!$C$2:$C$500,IF(INDEX(+Справочники!$J:$O,MATCH($C$1,Справочники!$I:$I,),)="Да",СПР_Перевахтовка[[#Headers],[В1]:[М/В2]]),)),ROW($2:$500)),ROW(R475)))&amp;"","")</f>
        <v/>
      </c>
      <c r="O478" s="157"/>
    </row>
    <row r="479" spans="11:15" x14ac:dyDescent="0.25">
      <c r="K479" s="156" t="str">
        <f>IF(ФОРМА_ОтъездIПриезд[[#This Row],[Не заполнили форму]]="","",ROW()-ROW(ФОРМА_ОтъездIПриезд[[#Headers],[Не заполнили форму]]))</f>
        <v/>
      </c>
      <c r="L479" s="153" t="str">
        <f t="array" ref="L479">IFERROR(INDEX(Справочники!B:B,SMALL(IF(ISNUMBER(MATCH(Справочники!$C$2:$C$500,IF(INDEX(+Справочники!$J:$O,MATCH($C$1,Справочники!$I:$I,),)="Да",СПР_Перевахтовка[[#Headers],[В1]:[М/В2]]),)),ROW($2:$500)),ROW(P476)))&amp;"","")</f>
        <v/>
      </c>
      <c r="M479" s="157" t="str">
        <f t="array" ref="M479">IFERROR(INDEX(Справочники!C:C,SMALL(IF(ISNUMBER(MATCH(Справочники!$C$2:$C$500,IF(INDEX(+Справочники!$J:$O,MATCH($C$1,Справочники!$I:$I,),)="Да",СПР_Перевахтовка[[#Headers],[В1]:[М/В2]]),)),ROW($2:$500)),ROW(Q476)))&amp;"","")</f>
        <v/>
      </c>
      <c r="N479" s="157" t="str">
        <f t="array" ref="N479">IFERROR(INDEX(Справочники!D:D,SMALL(IF(ISNUMBER(MATCH(Справочники!$C$2:$C$500,IF(INDEX(+Справочники!$J:$O,MATCH($C$1,Справочники!$I:$I,),)="Да",СПР_Перевахтовка[[#Headers],[В1]:[М/В2]]),)),ROW($2:$500)),ROW(R476)))&amp;"","")</f>
        <v/>
      </c>
      <c r="O479" s="157"/>
    </row>
    <row r="480" spans="11:15" x14ac:dyDescent="0.25">
      <c r="K480" s="156" t="str">
        <f>IF(ФОРМА_ОтъездIПриезд[[#This Row],[Не заполнили форму]]="","",ROW()-ROW(ФОРМА_ОтъездIПриезд[[#Headers],[Не заполнили форму]]))</f>
        <v/>
      </c>
      <c r="L480" s="153" t="str">
        <f t="array" ref="L480">IFERROR(INDEX(Справочники!B:B,SMALL(IF(ISNUMBER(MATCH(Справочники!$C$2:$C$500,IF(INDEX(+Справочники!$J:$O,MATCH($C$1,Справочники!$I:$I,),)="Да",СПР_Перевахтовка[[#Headers],[В1]:[М/В2]]),)),ROW($2:$500)),ROW(P477)))&amp;"","")</f>
        <v/>
      </c>
      <c r="M480" s="157" t="str">
        <f t="array" ref="M480">IFERROR(INDEX(Справочники!C:C,SMALL(IF(ISNUMBER(MATCH(Справочники!$C$2:$C$500,IF(INDEX(+Справочники!$J:$O,MATCH($C$1,Справочники!$I:$I,),)="Да",СПР_Перевахтовка[[#Headers],[В1]:[М/В2]]),)),ROW($2:$500)),ROW(Q477)))&amp;"","")</f>
        <v/>
      </c>
      <c r="N480" s="157" t="str">
        <f t="array" ref="N480">IFERROR(INDEX(Справочники!D:D,SMALL(IF(ISNUMBER(MATCH(Справочники!$C$2:$C$500,IF(INDEX(+Справочники!$J:$O,MATCH($C$1,Справочники!$I:$I,),)="Да",СПР_Перевахтовка[[#Headers],[В1]:[М/В2]]),)),ROW($2:$500)),ROW(R477)))&amp;"","")</f>
        <v/>
      </c>
      <c r="O480" s="157"/>
    </row>
    <row r="481" spans="11:15" x14ac:dyDescent="0.25">
      <c r="K481" s="156" t="str">
        <f>IF(ФОРМА_ОтъездIПриезд[[#This Row],[Не заполнили форму]]="","",ROW()-ROW(ФОРМА_ОтъездIПриезд[[#Headers],[Не заполнили форму]]))</f>
        <v/>
      </c>
      <c r="L481" s="153" t="str">
        <f t="array" ref="L481">IFERROR(INDEX(Справочники!B:B,SMALL(IF(ISNUMBER(MATCH(Справочники!$C$2:$C$500,IF(INDEX(+Справочники!$J:$O,MATCH($C$1,Справочники!$I:$I,),)="Да",СПР_Перевахтовка[[#Headers],[В1]:[М/В2]]),)),ROW($2:$500)),ROW(P478)))&amp;"","")</f>
        <v/>
      </c>
      <c r="M481" s="157" t="str">
        <f t="array" ref="M481">IFERROR(INDEX(Справочники!C:C,SMALL(IF(ISNUMBER(MATCH(Справочники!$C$2:$C$500,IF(INDEX(+Справочники!$J:$O,MATCH($C$1,Справочники!$I:$I,),)="Да",СПР_Перевахтовка[[#Headers],[В1]:[М/В2]]),)),ROW($2:$500)),ROW(Q478)))&amp;"","")</f>
        <v/>
      </c>
      <c r="N481" s="157" t="str">
        <f t="array" ref="N481">IFERROR(INDEX(Справочники!D:D,SMALL(IF(ISNUMBER(MATCH(Справочники!$C$2:$C$500,IF(INDEX(+Справочники!$J:$O,MATCH($C$1,Справочники!$I:$I,),)="Да",СПР_Перевахтовка[[#Headers],[В1]:[М/В2]]),)),ROW($2:$500)),ROW(R478)))&amp;"","")</f>
        <v/>
      </c>
      <c r="O481" s="157"/>
    </row>
    <row r="482" spans="11:15" x14ac:dyDescent="0.25">
      <c r="K482" s="156" t="str">
        <f>IF(ФОРМА_ОтъездIПриезд[[#This Row],[Не заполнили форму]]="","",ROW()-ROW(ФОРМА_ОтъездIПриезд[[#Headers],[Не заполнили форму]]))</f>
        <v/>
      </c>
      <c r="L482" s="153" t="str">
        <f t="array" ref="L482">IFERROR(INDEX(Справочники!B:B,SMALL(IF(ISNUMBER(MATCH(Справочники!$C$2:$C$500,IF(INDEX(+Справочники!$J:$O,MATCH($C$1,Справочники!$I:$I,),)="Да",СПР_Перевахтовка[[#Headers],[В1]:[М/В2]]),)),ROW($2:$500)),ROW(P479)))&amp;"","")</f>
        <v/>
      </c>
      <c r="M482" s="157" t="str">
        <f t="array" ref="M482">IFERROR(INDEX(Справочники!C:C,SMALL(IF(ISNUMBER(MATCH(Справочники!$C$2:$C$500,IF(INDEX(+Справочники!$J:$O,MATCH($C$1,Справочники!$I:$I,),)="Да",СПР_Перевахтовка[[#Headers],[В1]:[М/В2]]),)),ROW($2:$500)),ROW(Q479)))&amp;"","")</f>
        <v/>
      </c>
      <c r="N482" s="157" t="str">
        <f t="array" ref="N482">IFERROR(INDEX(Справочники!D:D,SMALL(IF(ISNUMBER(MATCH(Справочники!$C$2:$C$500,IF(INDEX(+Справочники!$J:$O,MATCH($C$1,Справочники!$I:$I,),)="Да",СПР_Перевахтовка[[#Headers],[В1]:[М/В2]]),)),ROW($2:$500)),ROW(R479)))&amp;"","")</f>
        <v/>
      </c>
      <c r="O482" s="157"/>
    </row>
    <row r="483" spans="11:15" x14ac:dyDescent="0.25">
      <c r="K483" s="156" t="str">
        <f>IF(ФОРМА_ОтъездIПриезд[[#This Row],[Не заполнили форму]]="","",ROW()-ROW(ФОРМА_ОтъездIПриезд[[#Headers],[Не заполнили форму]]))</f>
        <v/>
      </c>
      <c r="L483" s="153" t="str">
        <f t="array" ref="L483">IFERROR(INDEX(Справочники!B:B,SMALL(IF(ISNUMBER(MATCH(Справочники!$C$2:$C$500,IF(INDEX(+Справочники!$J:$O,MATCH($C$1,Справочники!$I:$I,),)="Да",СПР_Перевахтовка[[#Headers],[В1]:[М/В2]]),)),ROW($2:$500)),ROW(P480)))&amp;"","")</f>
        <v/>
      </c>
      <c r="M483" s="157" t="str">
        <f t="array" ref="M483">IFERROR(INDEX(Справочники!C:C,SMALL(IF(ISNUMBER(MATCH(Справочники!$C$2:$C$500,IF(INDEX(+Справочники!$J:$O,MATCH($C$1,Справочники!$I:$I,),)="Да",СПР_Перевахтовка[[#Headers],[В1]:[М/В2]]),)),ROW($2:$500)),ROW(Q480)))&amp;"","")</f>
        <v/>
      </c>
      <c r="N483" s="157" t="str">
        <f t="array" ref="N483">IFERROR(INDEX(Справочники!D:D,SMALL(IF(ISNUMBER(MATCH(Справочники!$C$2:$C$500,IF(INDEX(+Справочники!$J:$O,MATCH($C$1,Справочники!$I:$I,),)="Да",СПР_Перевахтовка[[#Headers],[В1]:[М/В2]]),)),ROW($2:$500)),ROW(R480)))&amp;"","")</f>
        <v/>
      </c>
      <c r="O483" s="157"/>
    </row>
    <row r="484" spans="11:15" x14ac:dyDescent="0.25">
      <c r="K484" s="156" t="str">
        <f>IF(ФОРМА_ОтъездIПриезд[[#This Row],[Не заполнили форму]]="","",ROW()-ROW(ФОРМА_ОтъездIПриезд[[#Headers],[Не заполнили форму]]))</f>
        <v/>
      </c>
      <c r="L484" s="153" t="str">
        <f t="array" ref="L484">IFERROR(INDEX(Справочники!B:B,SMALL(IF(ISNUMBER(MATCH(Справочники!$C$2:$C$500,IF(INDEX(+Справочники!$J:$O,MATCH($C$1,Справочники!$I:$I,),)="Да",СПР_Перевахтовка[[#Headers],[В1]:[М/В2]]),)),ROW($2:$500)),ROW(P481)))&amp;"","")</f>
        <v/>
      </c>
      <c r="M484" s="157" t="str">
        <f t="array" ref="M484">IFERROR(INDEX(Справочники!C:C,SMALL(IF(ISNUMBER(MATCH(Справочники!$C$2:$C$500,IF(INDEX(+Справочники!$J:$O,MATCH($C$1,Справочники!$I:$I,),)="Да",СПР_Перевахтовка[[#Headers],[В1]:[М/В2]]),)),ROW($2:$500)),ROW(Q481)))&amp;"","")</f>
        <v/>
      </c>
      <c r="N484" s="157" t="str">
        <f t="array" ref="N484">IFERROR(INDEX(Справочники!D:D,SMALL(IF(ISNUMBER(MATCH(Справочники!$C$2:$C$500,IF(INDEX(+Справочники!$J:$O,MATCH($C$1,Справочники!$I:$I,),)="Да",СПР_Перевахтовка[[#Headers],[В1]:[М/В2]]),)),ROW($2:$500)),ROW(R481)))&amp;"","")</f>
        <v/>
      </c>
      <c r="O484" s="157"/>
    </row>
    <row r="485" spans="11:15" x14ac:dyDescent="0.25">
      <c r="K485" s="156" t="str">
        <f>IF(ФОРМА_ОтъездIПриезд[[#This Row],[Не заполнили форму]]="","",ROW()-ROW(ФОРМА_ОтъездIПриезд[[#Headers],[Не заполнили форму]]))</f>
        <v/>
      </c>
      <c r="L485" s="153" t="str">
        <f t="array" ref="L485">IFERROR(INDEX(Справочники!B:B,SMALL(IF(ISNUMBER(MATCH(Справочники!$C$2:$C$500,IF(INDEX(+Справочники!$J:$O,MATCH($C$1,Справочники!$I:$I,),)="Да",СПР_Перевахтовка[[#Headers],[В1]:[М/В2]]),)),ROW($2:$500)),ROW(P482)))&amp;"","")</f>
        <v/>
      </c>
      <c r="M485" s="157" t="str">
        <f t="array" ref="M485">IFERROR(INDEX(Справочники!C:C,SMALL(IF(ISNUMBER(MATCH(Справочники!$C$2:$C$500,IF(INDEX(+Справочники!$J:$O,MATCH($C$1,Справочники!$I:$I,),)="Да",СПР_Перевахтовка[[#Headers],[В1]:[М/В2]]),)),ROW($2:$500)),ROW(Q482)))&amp;"","")</f>
        <v/>
      </c>
      <c r="N485" s="157" t="str">
        <f t="array" ref="N485">IFERROR(INDEX(Справочники!D:D,SMALL(IF(ISNUMBER(MATCH(Справочники!$C$2:$C$500,IF(INDEX(+Справочники!$J:$O,MATCH($C$1,Справочники!$I:$I,),)="Да",СПР_Перевахтовка[[#Headers],[В1]:[М/В2]]),)),ROW($2:$500)),ROW(R482)))&amp;"","")</f>
        <v/>
      </c>
      <c r="O485" s="157"/>
    </row>
    <row r="486" spans="11:15" x14ac:dyDescent="0.25">
      <c r="K486" s="156" t="str">
        <f>IF(ФОРМА_ОтъездIПриезд[[#This Row],[Не заполнили форму]]="","",ROW()-ROW(ФОРМА_ОтъездIПриезд[[#Headers],[Не заполнили форму]]))</f>
        <v/>
      </c>
      <c r="L486" s="153" t="str">
        <f t="array" ref="L486">IFERROR(INDEX(Справочники!B:B,SMALL(IF(ISNUMBER(MATCH(Справочники!$C$2:$C$500,IF(INDEX(+Справочники!$J:$O,MATCH($C$1,Справочники!$I:$I,),)="Да",СПР_Перевахтовка[[#Headers],[В1]:[М/В2]]),)),ROW($2:$500)),ROW(P483)))&amp;"","")</f>
        <v/>
      </c>
      <c r="M486" s="157" t="str">
        <f t="array" ref="M486">IFERROR(INDEX(Справочники!C:C,SMALL(IF(ISNUMBER(MATCH(Справочники!$C$2:$C$500,IF(INDEX(+Справочники!$J:$O,MATCH($C$1,Справочники!$I:$I,),)="Да",СПР_Перевахтовка[[#Headers],[В1]:[М/В2]]),)),ROW($2:$500)),ROW(Q483)))&amp;"","")</f>
        <v/>
      </c>
      <c r="N486" s="157" t="str">
        <f t="array" ref="N486">IFERROR(INDEX(Справочники!D:D,SMALL(IF(ISNUMBER(MATCH(Справочники!$C$2:$C$500,IF(INDEX(+Справочники!$J:$O,MATCH($C$1,Справочники!$I:$I,),)="Да",СПР_Перевахтовка[[#Headers],[В1]:[М/В2]]),)),ROW($2:$500)),ROW(R483)))&amp;"","")</f>
        <v/>
      </c>
      <c r="O486" s="157"/>
    </row>
    <row r="487" spans="11:15" x14ac:dyDescent="0.25">
      <c r="K487" s="156" t="str">
        <f>IF(ФОРМА_ОтъездIПриезд[[#This Row],[Не заполнили форму]]="","",ROW()-ROW(ФОРМА_ОтъездIПриезд[[#Headers],[Не заполнили форму]]))</f>
        <v/>
      </c>
      <c r="L487" s="153" t="str">
        <f t="array" ref="L487">IFERROR(INDEX(Справочники!B:B,SMALL(IF(ISNUMBER(MATCH(Справочники!$C$2:$C$500,IF(INDEX(+Справочники!$J:$O,MATCH($C$1,Справочники!$I:$I,),)="Да",СПР_Перевахтовка[[#Headers],[В1]:[М/В2]]),)),ROW($2:$500)),ROW(P484)))&amp;"","")</f>
        <v/>
      </c>
      <c r="M487" s="157" t="str">
        <f t="array" ref="M487">IFERROR(INDEX(Справочники!C:C,SMALL(IF(ISNUMBER(MATCH(Справочники!$C$2:$C$500,IF(INDEX(+Справочники!$J:$O,MATCH($C$1,Справочники!$I:$I,),)="Да",СПР_Перевахтовка[[#Headers],[В1]:[М/В2]]),)),ROW($2:$500)),ROW(Q484)))&amp;"","")</f>
        <v/>
      </c>
      <c r="N487" s="157" t="str">
        <f t="array" ref="N487">IFERROR(INDEX(Справочники!D:D,SMALL(IF(ISNUMBER(MATCH(Справочники!$C$2:$C$500,IF(INDEX(+Справочники!$J:$O,MATCH($C$1,Справочники!$I:$I,),)="Да",СПР_Перевахтовка[[#Headers],[В1]:[М/В2]]),)),ROW($2:$500)),ROW(R484)))&amp;"","")</f>
        <v/>
      </c>
      <c r="O487" s="157"/>
    </row>
    <row r="488" spans="11:15" x14ac:dyDescent="0.25">
      <c r="K488" s="156" t="str">
        <f>IF(ФОРМА_ОтъездIПриезд[[#This Row],[Не заполнили форму]]="","",ROW()-ROW(ФОРМА_ОтъездIПриезд[[#Headers],[Не заполнили форму]]))</f>
        <v/>
      </c>
      <c r="L488" s="153" t="str">
        <f t="array" ref="L488">IFERROR(INDEX(Справочники!B:B,SMALL(IF(ISNUMBER(MATCH(Справочники!$C$2:$C$500,IF(INDEX(+Справочники!$J:$O,MATCH($C$1,Справочники!$I:$I,),)="Да",СПР_Перевахтовка[[#Headers],[В1]:[М/В2]]),)),ROW($2:$500)),ROW(P485)))&amp;"","")</f>
        <v/>
      </c>
      <c r="M488" s="157" t="str">
        <f t="array" ref="M488">IFERROR(INDEX(Справочники!C:C,SMALL(IF(ISNUMBER(MATCH(Справочники!$C$2:$C$500,IF(INDEX(+Справочники!$J:$O,MATCH($C$1,Справочники!$I:$I,),)="Да",СПР_Перевахтовка[[#Headers],[В1]:[М/В2]]),)),ROW($2:$500)),ROW(Q485)))&amp;"","")</f>
        <v/>
      </c>
      <c r="N488" s="157" t="str">
        <f t="array" ref="N488">IFERROR(INDEX(Справочники!D:D,SMALL(IF(ISNUMBER(MATCH(Справочники!$C$2:$C$500,IF(INDEX(+Справочники!$J:$O,MATCH($C$1,Справочники!$I:$I,),)="Да",СПР_Перевахтовка[[#Headers],[В1]:[М/В2]]),)),ROW($2:$500)),ROW(R485)))&amp;"","")</f>
        <v/>
      </c>
      <c r="O488" s="157"/>
    </row>
    <row r="489" spans="11:15" x14ac:dyDescent="0.25">
      <c r="K489" s="156" t="str">
        <f>IF(ФОРМА_ОтъездIПриезд[[#This Row],[Не заполнили форму]]="","",ROW()-ROW(ФОРМА_ОтъездIПриезд[[#Headers],[Не заполнили форму]]))</f>
        <v/>
      </c>
      <c r="L489" s="153" t="str">
        <f t="array" ref="L489">IFERROR(INDEX(Справочники!B:B,SMALL(IF(ISNUMBER(MATCH(Справочники!$C$2:$C$500,IF(INDEX(+Справочники!$J:$O,MATCH($C$1,Справочники!$I:$I,),)="Да",СПР_Перевахтовка[[#Headers],[В1]:[М/В2]]),)),ROW($2:$500)),ROW(P486)))&amp;"","")</f>
        <v/>
      </c>
      <c r="M489" s="157" t="str">
        <f t="array" ref="M489">IFERROR(INDEX(Справочники!C:C,SMALL(IF(ISNUMBER(MATCH(Справочники!$C$2:$C$500,IF(INDEX(+Справочники!$J:$O,MATCH($C$1,Справочники!$I:$I,),)="Да",СПР_Перевахтовка[[#Headers],[В1]:[М/В2]]),)),ROW($2:$500)),ROW(Q486)))&amp;"","")</f>
        <v/>
      </c>
      <c r="N489" s="157" t="str">
        <f t="array" ref="N489">IFERROR(INDEX(Справочники!D:D,SMALL(IF(ISNUMBER(MATCH(Справочники!$C$2:$C$500,IF(INDEX(+Справочники!$J:$O,MATCH($C$1,Справочники!$I:$I,),)="Да",СПР_Перевахтовка[[#Headers],[В1]:[М/В2]]),)),ROW($2:$500)),ROW(R486)))&amp;"","")</f>
        <v/>
      </c>
      <c r="O489" s="157"/>
    </row>
    <row r="490" spans="11:15" x14ac:dyDescent="0.25">
      <c r="K490" s="156" t="str">
        <f>IF(ФОРМА_ОтъездIПриезд[[#This Row],[Не заполнили форму]]="","",ROW()-ROW(ФОРМА_ОтъездIПриезд[[#Headers],[Не заполнили форму]]))</f>
        <v/>
      </c>
      <c r="L490" s="153" t="str">
        <f t="array" ref="L490">IFERROR(INDEX(Справочники!B:B,SMALL(IF(ISNUMBER(MATCH(Справочники!$C$2:$C$500,IF(INDEX(+Справочники!$J:$O,MATCH($C$1,Справочники!$I:$I,),)="Да",СПР_Перевахтовка[[#Headers],[В1]:[М/В2]]),)),ROW($2:$500)),ROW(P487)))&amp;"","")</f>
        <v/>
      </c>
      <c r="M490" s="157" t="str">
        <f t="array" ref="M490">IFERROR(INDEX(Справочники!C:C,SMALL(IF(ISNUMBER(MATCH(Справочники!$C$2:$C$500,IF(INDEX(+Справочники!$J:$O,MATCH($C$1,Справочники!$I:$I,),)="Да",СПР_Перевахтовка[[#Headers],[В1]:[М/В2]]),)),ROW($2:$500)),ROW(Q487)))&amp;"","")</f>
        <v/>
      </c>
      <c r="N490" s="157" t="str">
        <f t="array" ref="N490">IFERROR(INDEX(Справочники!D:D,SMALL(IF(ISNUMBER(MATCH(Справочники!$C$2:$C$500,IF(INDEX(+Справочники!$J:$O,MATCH($C$1,Справочники!$I:$I,),)="Да",СПР_Перевахтовка[[#Headers],[В1]:[М/В2]]),)),ROW($2:$500)),ROW(R487)))&amp;"","")</f>
        <v/>
      </c>
      <c r="O490" s="157"/>
    </row>
    <row r="491" spans="11:15" x14ac:dyDescent="0.25">
      <c r="K491" s="156" t="str">
        <f>IF(ФОРМА_ОтъездIПриезд[[#This Row],[Не заполнили форму]]="","",ROW()-ROW(ФОРМА_ОтъездIПриезд[[#Headers],[Не заполнили форму]]))</f>
        <v/>
      </c>
      <c r="L491" s="153" t="str">
        <f t="array" ref="L491">IFERROR(INDEX(Справочники!B:B,SMALL(IF(ISNUMBER(MATCH(Справочники!$C$2:$C$500,IF(INDEX(+Справочники!$J:$O,MATCH($C$1,Справочники!$I:$I,),)="Да",СПР_Перевахтовка[[#Headers],[В1]:[М/В2]]),)),ROW($2:$500)),ROW(P488)))&amp;"","")</f>
        <v/>
      </c>
      <c r="M491" s="157" t="str">
        <f t="array" ref="M491">IFERROR(INDEX(Справочники!C:C,SMALL(IF(ISNUMBER(MATCH(Справочники!$C$2:$C$500,IF(INDEX(+Справочники!$J:$O,MATCH($C$1,Справочники!$I:$I,),)="Да",СПР_Перевахтовка[[#Headers],[В1]:[М/В2]]),)),ROW($2:$500)),ROW(Q488)))&amp;"","")</f>
        <v/>
      </c>
      <c r="N491" s="157" t="str">
        <f t="array" ref="N491">IFERROR(INDEX(Справочники!D:D,SMALL(IF(ISNUMBER(MATCH(Справочники!$C$2:$C$500,IF(INDEX(+Справочники!$J:$O,MATCH($C$1,Справочники!$I:$I,),)="Да",СПР_Перевахтовка[[#Headers],[В1]:[М/В2]]),)),ROW($2:$500)),ROW(R488)))&amp;"","")</f>
        <v/>
      </c>
      <c r="O491" s="157"/>
    </row>
    <row r="492" spans="11:15" x14ac:dyDescent="0.25">
      <c r="K492" s="156" t="str">
        <f>IF(ФОРМА_ОтъездIПриезд[[#This Row],[Не заполнили форму]]="","",ROW()-ROW(ФОРМА_ОтъездIПриезд[[#Headers],[Не заполнили форму]]))</f>
        <v/>
      </c>
      <c r="L492" s="153" t="str">
        <f t="array" ref="L492">IFERROR(INDEX(Справочники!B:B,SMALL(IF(ISNUMBER(MATCH(Справочники!$C$2:$C$500,IF(INDEX(+Справочники!$J:$O,MATCH($C$1,Справочники!$I:$I,),)="Да",СПР_Перевахтовка[[#Headers],[В1]:[М/В2]]),)),ROW($2:$500)),ROW(P489)))&amp;"","")</f>
        <v/>
      </c>
      <c r="M492" s="157" t="str">
        <f t="array" ref="M492">IFERROR(INDEX(Справочники!C:C,SMALL(IF(ISNUMBER(MATCH(Справочники!$C$2:$C$500,IF(INDEX(+Справочники!$J:$O,MATCH($C$1,Справочники!$I:$I,),)="Да",СПР_Перевахтовка[[#Headers],[В1]:[М/В2]]),)),ROW($2:$500)),ROW(Q489)))&amp;"","")</f>
        <v/>
      </c>
      <c r="N492" s="157" t="str">
        <f t="array" ref="N492">IFERROR(INDEX(Справочники!D:D,SMALL(IF(ISNUMBER(MATCH(Справочники!$C$2:$C$500,IF(INDEX(+Справочники!$J:$O,MATCH($C$1,Справочники!$I:$I,),)="Да",СПР_Перевахтовка[[#Headers],[В1]:[М/В2]]),)),ROW($2:$500)),ROW(R489)))&amp;"","")</f>
        <v/>
      </c>
      <c r="O492" s="157"/>
    </row>
    <row r="493" spans="11:15" x14ac:dyDescent="0.25">
      <c r="K493" s="156" t="str">
        <f>IF(ФОРМА_ОтъездIПриезд[[#This Row],[Не заполнили форму]]="","",ROW()-ROW(ФОРМА_ОтъездIПриезд[[#Headers],[Не заполнили форму]]))</f>
        <v/>
      </c>
      <c r="L493" s="153" t="str">
        <f t="array" ref="L493">IFERROR(INDEX(Справочники!B:B,SMALL(IF(ISNUMBER(MATCH(Справочники!$C$2:$C$500,IF(INDEX(+Справочники!$J:$O,MATCH($C$1,Справочники!$I:$I,),)="Да",СПР_Перевахтовка[[#Headers],[В1]:[М/В2]]),)),ROW($2:$500)),ROW(P490)))&amp;"","")</f>
        <v/>
      </c>
      <c r="M493" s="157" t="str">
        <f t="array" ref="M493">IFERROR(INDEX(Справочники!C:C,SMALL(IF(ISNUMBER(MATCH(Справочники!$C$2:$C$500,IF(INDEX(+Справочники!$J:$O,MATCH($C$1,Справочники!$I:$I,),)="Да",СПР_Перевахтовка[[#Headers],[В1]:[М/В2]]),)),ROW($2:$500)),ROW(Q490)))&amp;"","")</f>
        <v/>
      </c>
      <c r="N493" s="157" t="str">
        <f t="array" ref="N493">IFERROR(INDEX(Справочники!D:D,SMALL(IF(ISNUMBER(MATCH(Справочники!$C$2:$C$500,IF(INDEX(+Справочники!$J:$O,MATCH($C$1,Справочники!$I:$I,),)="Да",СПР_Перевахтовка[[#Headers],[В1]:[М/В2]]),)),ROW($2:$500)),ROW(R490)))&amp;"","")</f>
        <v/>
      </c>
      <c r="O493" s="157"/>
    </row>
    <row r="494" spans="11:15" x14ac:dyDescent="0.25">
      <c r="K494" s="156" t="str">
        <f>IF(ФОРМА_ОтъездIПриезд[[#This Row],[Не заполнили форму]]="","",ROW()-ROW(ФОРМА_ОтъездIПриезд[[#Headers],[Не заполнили форму]]))</f>
        <v/>
      </c>
      <c r="L494" s="153" t="str">
        <f t="array" ref="L494">IFERROR(INDEX(Справочники!B:B,SMALL(IF(ISNUMBER(MATCH(Справочники!$C$2:$C$500,IF(INDEX(+Справочники!$J:$O,MATCH($C$1,Справочники!$I:$I,),)="Да",СПР_Перевахтовка[[#Headers],[В1]:[М/В2]]),)),ROW($2:$500)),ROW(P491)))&amp;"","")</f>
        <v/>
      </c>
      <c r="M494" s="157" t="str">
        <f t="array" ref="M494">IFERROR(INDEX(Справочники!C:C,SMALL(IF(ISNUMBER(MATCH(Справочники!$C$2:$C$500,IF(INDEX(+Справочники!$J:$O,MATCH($C$1,Справочники!$I:$I,),)="Да",СПР_Перевахтовка[[#Headers],[В1]:[М/В2]]),)),ROW($2:$500)),ROW(Q491)))&amp;"","")</f>
        <v/>
      </c>
      <c r="N494" s="157" t="str">
        <f t="array" ref="N494">IFERROR(INDEX(Справочники!D:D,SMALL(IF(ISNUMBER(MATCH(Справочники!$C$2:$C$500,IF(INDEX(+Справочники!$J:$O,MATCH($C$1,Справочники!$I:$I,),)="Да",СПР_Перевахтовка[[#Headers],[В1]:[М/В2]]),)),ROW($2:$500)),ROW(R491)))&amp;"","")</f>
        <v/>
      </c>
      <c r="O494" s="157"/>
    </row>
    <row r="495" spans="11:15" x14ac:dyDescent="0.25">
      <c r="K495" s="156" t="str">
        <f>IF(ФОРМА_ОтъездIПриезд[[#This Row],[Не заполнили форму]]="","",ROW()-ROW(ФОРМА_ОтъездIПриезд[[#Headers],[Не заполнили форму]]))</f>
        <v/>
      </c>
      <c r="L495" s="153" t="str">
        <f t="array" ref="L495">IFERROR(INDEX(Справочники!B:B,SMALL(IF(ISNUMBER(MATCH(Справочники!$C$2:$C$500,IF(INDEX(+Справочники!$J:$O,MATCH($C$1,Справочники!$I:$I,),)="Да",СПР_Перевахтовка[[#Headers],[В1]:[М/В2]]),)),ROW($2:$500)),ROW(P492)))&amp;"","")</f>
        <v/>
      </c>
      <c r="M495" s="157" t="str">
        <f t="array" ref="M495">IFERROR(INDEX(Справочники!C:C,SMALL(IF(ISNUMBER(MATCH(Справочники!$C$2:$C$500,IF(INDEX(+Справочники!$J:$O,MATCH($C$1,Справочники!$I:$I,),)="Да",СПР_Перевахтовка[[#Headers],[В1]:[М/В2]]),)),ROW($2:$500)),ROW(Q492)))&amp;"","")</f>
        <v/>
      </c>
      <c r="N495" s="157" t="str">
        <f t="array" ref="N495">IFERROR(INDEX(Справочники!D:D,SMALL(IF(ISNUMBER(MATCH(Справочники!$C$2:$C$500,IF(INDEX(+Справочники!$J:$O,MATCH($C$1,Справочники!$I:$I,),)="Да",СПР_Перевахтовка[[#Headers],[В1]:[М/В2]]),)),ROW($2:$500)),ROW(R492)))&amp;"","")</f>
        <v/>
      </c>
      <c r="O495" s="157"/>
    </row>
    <row r="496" spans="11:15" x14ac:dyDescent="0.25">
      <c r="K496" s="156" t="str">
        <f>IF(ФОРМА_ОтъездIПриезд[[#This Row],[Не заполнили форму]]="","",ROW()-ROW(ФОРМА_ОтъездIПриезд[[#Headers],[Не заполнили форму]]))</f>
        <v/>
      </c>
      <c r="L496" s="153" t="str">
        <f t="array" ref="L496">IFERROR(INDEX(Справочники!B:B,SMALL(IF(ISNUMBER(MATCH(Справочники!$C$2:$C$500,IF(INDEX(+Справочники!$J:$O,MATCH($C$1,Справочники!$I:$I,),)="Да",СПР_Перевахтовка[[#Headers],[В1]:[М/В2]]),)),ROW($2:$500)),ROW(P493)))&amp;"","")</f>
        <v/>
      </c>
      <c r="M496" s="157" t="str">
        <f t="array" ref="M496">IFERROR(INDEX(Справочники!C:C,SMALL(IF(ISNUMBER(MATCH(Справочники!$C$2:$C$500,IF(INDEX(+Справочники!$J:$O,MATCH($C$1,Справочники!$I:$I,),)="Да",СПР_Перевахтовка[[#Headers],[В1]:[М/В2]]),)),ROW($2:$500)),ROW(Q493)))&amp;"","")</f>
        <v/>
      </c>
      <c r="N496" s="157" t="str">
        <f t="array" ref="N496">IFERROR(INDEX(Справочники!D:D,SMALL(IF(ISNUMBER(MATCH(Справочники!$C$2:$C$500,IF(INDEX(+Справочники!$J:$O,MATCH($C$1,Справочники!$I:$I,),)="Да",СПР_Перевахтовка[[#Headers],[В1]:[М/В2]]),)),ROW($2:$500)),ROW(R493)))&amp;"","")</f>
        <v/>
      </c>
      <c r="O496" s="157"/>
    </row>
    <row r="497" spans="11:15" x14ac:dyDescent="0.25">
      <c r="K497" s="156" t="str">
        <f>IF(ФОРМА_ОтъездIПриезд[[#This Row],[Не заполнили форму]]="","",ROW()-ROW(ФОРМА_ОтъездIПриезд[[#Headers],[Не заполнили форму]]))</f>
        <v/>
      </c>
      <c r="L497" s="153" t="str">
        <f t="array" ref="L497">IFERROR(INDEX(Справочники!B:B,SMALL(IF(ISNUMBER(MATCH(Справочники!$C$2:$C$500,IF(INDEX(+Справочники!$J:$O,MATCH($C$1,Справочники!$I:$I,),)="Да",СПР_Перевахтовка[[#Headers],[В1]:[М/В2]]),)),ROW($2:$500)),ROW(P494)))&amp;"","")</f>
        <v/>
      </c>
      <c r="M497" s="157" t="str">
        <f t="array" ref="M497">IFERROR(INDEX(Справочники!C:C,SMALL(IF(ISNUMBER(MATCH(Справочники!$C$2:$C$500,IF(INDEX(+Справочники!$J:$O,MATCH($C$1,Справочники!$I:$I,),)="Да",СПР_Перевахтовка[[#Headers],[В1]:[М/В2]]),)),ROW($2:$500)),ROW(Q494)))&amp;"","")</f>
        <v/>
      </c>
      <c r="N497" s="157" t="str">
        <f t="array" ref="N497">IFERROR(INDEX(Справочники!D:D,SMALL(IF(ISNUMBER(MATCH(Справочники!$C$2:$C$500,IF(INDEX(+Справочники!$J:$O,MATCH($C$1,Справочники!$I:$I,),)="Да",СПР_Перевахтовка[[#Headers],[В1]:[М/В2]]),)),ROW($2:$500)),ROW(R494)))&amp;"","")</f>
        <v/>
      </c>
      <c r="O497" s="157"/>
    </row>
    <row r="498" spans="11:15" x14ac:dyDescent="0.25">
      <c r="K498" s="156" t="str">
        <f>IF(ФОРМА_ОтъездIПриезд[[#This Row],[Не заполнили форму]]="","",ROW()-ROW(ФОРМА_ОтъездIПриезд[[#Headers],[Не заполнили форму]]))</f>
        <v/>
      </c>
      <c r="L498" s="153" t="str">
        <f t="array" ref="L498">IFERROR(INDEX(Справочники!B:B,SMALL(IF(ISNUMBER(MATCH(Справочники!$C$2:$C$500,IF(INDEX(+Справочники!$J:$O,MATCH($C$1,Справочники!$I:$I,),)="Да",СПР_Перевахтовка[[#Headers],[В1]:[М/В2]]),)),ROW($2:$500)),ROW(P495)))&amp;"","")</f>
        <v/>
      </c>
      <c r="M498" s="157" t="str">
        <f t="array" ref="M498">IFERROR(INDEX(Справочники!C:C,SMALL(IF(ISNUMBER(MATCH(Справочники!$C$2:$C$500,IF(INDEX(+Справочники!$J:$O,MATCH($C$1,Справочники!$I:$I,),)="Да",СПР_Перевахтовка[[#Headers],[В1]:[М/В2]]),)),ROW($2:$500)),ROW(Q495)))&amp;"","")</f>
        <v/>
      </c>
      <c r="N498" s="157" t="str">
        <f t="array" ref="N498">IFERROR(INDEX(Справочники!D:D,SMALL(IF(ISNUMBER(MATCH(Справочники!$C$2:$C$500,IF(INDEX(+Справочники!$J:$O,MATCH($C$1,Справочники!$I:$I,),)="Да",СПР_Перевахтовка[[#Headers],[В1]:[М/В2]]),)),ROW($2:$500)),ROW(R495)))&amp;"","")</f>
        <v/>
      </c>
      <c r="O498" s="157"/>
    </row>
    <row r="499" spans="11:15" x14ac:dyDescent="0.25">
      <c r="K499" s="156" t="str">
        <f>IF(ФОРМА_ОтъездIПриезд[[#This Row],[Не заполнили форму]]="","",ROW()-ROW(ФОРМА_ОтъездIПриезд[[#Headers],[Не заполнили форму]]))</f>
        <v/>
      </c>
      <c r="L499" s="153" t="str">
        <f t="array" ref="L499">IFERROR(INDEX(Справочники!B:B,SMALL(IF(ISNUMBER(MATCH(Справочники!$C$2:$C$500,IF(INDEX(+Справочники!$J:$O,MATCH($C$1,Справочники!$I:$I,),)="Да",СПР_Перевахтовка[[#Headers],[В1]:[М/В2]]),)),ROW($2:$500)),ROW(P496)))&amp;"","")</f>
        <v/>
      </c>
      <c r="M499" s="157" t="str">
        <f t="array" ref="M499">IFERROR(INDEX(Справочники!C:C,SMALL(IF(ISNUMBER(MATCH(Справочники!$C$2:$C$500,IF(INDEX(+Справочники!$J:$O,MATCH($C$1,Справочники!$I:$I,),)="Да",СПР_Перевахтовка[[#Headers],[В1]:[М/В2]]),)),ROW($2:$500)),ROW(Q496)))&amp;"","")</f>
        <v/>
      </c>
      <c r="N499" s="157" t="str">
        <f t="array" ref="N499">IFERROR(INDEX(Справочники!D:D,SMALL(IF(ISNUMBER(MATCH(Справочники!$C$2:$C$500,IF(INDEX(+Справочники!$J:$O,MATCH($C$1,Справочники!$I:$I,),)="Да",СПР_Перевахтовка[[#Headers],[В1]:[М/В2]]),)),ROW($2:$500)),ROW(R496)))&amp;"","")</f>
        <v/>
      </c>
      <c r="O499" s="157"/>
    </row>
    <row r="500" spans="11:15" x14ac:dyDescent="0.25">
      <c r="K500" s="156" t="str">
        <f>IF(ФОРМА_ОтъездIПриезд[[#This Row],[Не заполнили форму]]="","",ROW()-ROW(ФОРМА_ОтъездIПриезд[[#Headers],[Не заполнили форму]]))</f>
        <v/>
      </c>
      <c r="L500" s="153" t="str">
        <f t="array" ref="L500">IFERROR(INDEX(Справочники!B:B,SMALL(IF(ISNUMBER(MATCH(Справочники!$C$2:$C$500,IF(INDEX(+Справочники!$J:$O,MATCH($C$1,Справочники!$I:$I,),)="Да",СПР_Перевахтовка[[#Headers],[В1]:[М/В2]]),)),ROW($2:$500)),ROW(P497)))&amp;"","")</f>
        <v/>
      </c>
      <c r="M500" s="157" t="str">
        <f t="array" ref="M500">IFERROR(INDEX(Справочники!C:C,SMALL(IF(ISNUMBER(MATCH(Справочники!$C$2:$C$500,IF(INDEX(+Справочники!$J:$O,MATCH($C$1,Справочники!$I:$I,),)="Да",СПР_Перевахтовка[[#Headers],[В1]:[М/В2]]),)),ROW($2:$500)),ROW(Q497)))&amp;"","")</f>
        <v/>
      </c>
      <c r="N500" s="157" t="str">
        <f t="array" ref="N500">IFERROR(INDEX(Справочники!D:D,SMALL(IF(ISNUMBER(MATCH(Справочники!$C$2:$C$500,IF(INDEX(+Справочники!$J:$O,MATCH($C$1,Справочники!$I:$I,),)="Да",СПР_Перевахтовка[[#Headers],[В1]:[М/В2]]),)),ROW($2:$500)),ROW(R497)))&amp;"","")</f>
        <v/>
      </c>
      <c r="O500" s="157"/>
    </row>
    <row r="501" spans="11:15" x14ac:dyDescent="0.25">
      <c r="K501" s="156" t="str">
        <f>IF(ФОРМА_ОтъездIПриезд[[#This Row],[Не заполнили форму]]="","",ROW()-ROW(ФОРМА_ОтъездIПриезд[[#Headers],[Не заполнили форму]]))</f>
        <v/>
      </c>
      <c r="L501" s="153" t="str">
        <f t="array" ref="L501">IFERROR(INDEX(Справочники!B:B,SMALL(IF(ISNUMBER(MATCH(Справочники!$C$2:$C$500,IF(INDEX(+Справочники!$J:$O,MATCH($C$1,Справочники!$I:$I,),)="Да",СПР_Перевахтовка[[#Headers],[В1]:[М/В2]]),)),ROW($2:$500)),ROW(P498)))&amp;"","")</f>
        <v/>
      </c>
      <c r="M501" s="157" t="str">
        <f t="array" ref="M501">IFERROR(INDEX(Справочники!C:C,SMALL(IF(ISNUMBER(MATCH(Справочники!$C$2:$C$500,IF(INDEX(+Справочники!$J:$O,MATCH($C$1,Справочники!$I:$I,),)="Да",СПР_Перевахтовка[[#Headers],[В1]:[М/В2]]),)),ROW($2:$500)),ROW(Q498)))&amp;"","")</f>
        <v/>
      </c>
      <c r="N501" s="157" t="str">
        <f t="array" ref="N501">IFERROR(INDEX(Справочники!D:D,SMALL(IF(ISNUMBER(MATCH(Справочники!$C$2:$C$500,IF(INDEX(+Справочники!$J:$O,MATCH($C$1,Справочники!$I:$I,),)="Да",СПР_Перевахтовка[[#Headers],[В1]:[М/В2]]),)),ROW($2:$500)),ROW(R498)))&amp;"","")</f>
        <v/>
      </c>
      <c r="O501" s="157"/>
    </row>
    <row r="502" spans="11:15" x14ac:dyDescent="0.25">
      <c r="K502" s="156" t="str">
        <f>IF(ФОРМА_ОтъездIПриезд[[#This Row],[Не заполнили форму]]="","",ROW()-ROW(ФОРМА_ОтъездIПриезд[[#Headers],[Не заполнили форму]]))</f>
        <v/>
      </c>
      <c r="L502" s="153" t="str">
        <f t="array" ref="L502">IFERROR(INDEX(Справочники!B:B,SMALL(IF(ISNUMBER(MATCH(Справочники!$C$2:$C$500,IF(INDEX(+Справочники!$J:$O,MATCH($C$1,Справочники!$I:$I,),)="Да",СПР_Перевахтовка[[#Headers],[В1]:[М/В2]]),)),ROW($2:$500)),ROW(P499)))&amp;"","")</f>
        <v/>
      </c>
      <c r="M502" s="157" t="str">
        <f t="array" ref="M502">IFERROR(INDEX(Справочники!C:C,SMALL(IF(ISNUMBER(MATCH(Справочники!$C$2:$C$500,IF(INDEX(+Справочники!$J:$O,MATCH($C$1,Справочники!$I:$I,),)="Да",СПР_Перевахтовка[[#Headers],[В1]:[М/В2]]),)),ROW($2:$500)),ROW(Q499)))&amp;"","")</f>
        <v/>
      </c>
      <c r="N502" s="157" t="str">
        <f t="array" ref="N502">IFERROR(INDEX(Справочники!D:D,SMALL(IF(ISNUMBER(MATCH(Справочники!$C$2:$C$500,IF(INDEX(+Справочники!$J:$O,MATCH($C$1,Справочники!$I:$I,),)="Да",СПР_Перевахтовка[[#Headers],[В1]:[М/В2]]),)),ROW($2:$500)),ROW(R499)))&amp;"","")</f>
        <v/>
      </c>
      <c r="O502" s="157"/>
    </row>
  </sheetData>
  <dataValidations count="2">
    <dataValidation type="list" allowBlank="1" showInputMessage="1" showErrorMessage="1" sqref="B4:B12">
      <formula1>INDIRECT("СПР_Отъезд[Отъезд]")</formula1>
    </dataValidation>
    <dataValidation type="list" allowBlank="1" showInputMessage="1" showErrorMessage="1" sqref="B16:B24">
      <formula1>INDIRECT("СПР_Приезд[Приезд]")</formula1>
    </dataValidation>
  </dataValidations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74C3ADF-29C4-49CC-81EF-F76A375C7E1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График</vt:lpstr>
      <vt:lpstr>Справочники</vt:lpstr>
      <vt:lpstr>Отъезд-Приезд</vt:lpstr>
      <vt:lpstr>Итог_Отъезд-Приезд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Kazakov Alexandr;Yelena Goncharova</dc:creator>
  <cp:lastModifiedBy>Пользователь</cp:lastModifiedBy>
  <dcterms:created xsi:type="dcterms:W3CDTF">2023-06-10T03:47:57Z</dcterms:created>
  <dcterms:modified xsi:type="dcterms:W3CDTF">2024-02-16T18:35:50Z</dcterms:modified>
</cp:coreProperties>
</file>