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Excel документы\Вопросы по Excel\Новые\_Мир Excel\xatigecyltan\"/>
    </mc:Choice>
  </mc:AlternateContent>
  <bookViews>
    <workbookView xWindow="0" yWindow="0" windowWidth="23385" windowHeight="4530"/>
  </bookViews>
  <sheets>
    <sheet name="Лист_1" sheetId="1" r:id="rId1"/>
  </sheets>
  <calcPr calcId="162913"/>
</workbook>
</file>

<file path=xl/calcChain.xml><?xml version="1.0" encoding="utf-8"?>
<calcChain xmlns="http://schemas.openxmlformats.org/spreadsheetml/2006/main">
  <c r="AG22" i="1" l="1"/>
  <c r="AG20" i="1"/>
  <c r="AF22" i="1"/>
  <c r="AF20" i="1"/>
  <c r="Y22" i="1"/>
  <c r="Y20" i="1"/>
  <c r="AJ22" i="1"/>
  <c r="AE22" i="1"/>
  <c r="AD22" i="1"/>
  <c r="AC22" i="1"/>
  <c r="AM21" i="1"/>
  <c r="AJ21" i="1"/>
  <c r="AI21" i="1"/>
  <c r="AH21" i="1"/>
  <c r="AE21" i="1"/>
  <c r="AD21" i="1"/>
  <c r="AC21" i="1"/>
  <c r="Y21" i="1"/>
  <c r="AJ20" i="1"/>
  <c r="AE20" i="1"/>
  <c r="AD20" i="1"/>
  <c r="AC20" i="1"/>
  <c r="AM19" i="1"/>
  <c r="AJ19" i="1"/>
  <c r="AI19" i="1"/>
  <c r="AH19" i="1"/>
  <c r="AE19" i="1"/>
  <c r="AD19" i="1"/>
  <c r="AC19" i="1"/>
  <c r="Y19" i="1"/>
  <c r="AA19" i="1" l="1"/>
  <c r="AA21" i="1"/>
</calcChain>
</file>

<file path=xl/sharedStrings.xml><?xml version="1.0" encoding="utf-8"?>
<sst xmlns="http://schemas.openxmlformats.org/spreadsheetml/2006/main" count="145" uniqueCount="86">
  <si>
    <t>Код</t>
  </si>
  <si>
    <t>Форма по ОКУД</t>
  </si>
  <si>
    <t>0301008</t>
  </si>
  <si>
    <t>по ОКПО</t>
  </si>
  <si>
    <t>34200673</t>
  </si>
  <si>
    <t>наименование организации</t>
  </si>
  <si>
    <t>структурное подразделение</t>
  </si>
  <si>
    <t>Номер документа</t>
  </si>
  <si>
    <t>Месяц, год</t>
  </si>
  <si>
    <t>с</t>
  </si>
  <si>
    <t>по</t>
  </si>
  <si>
    <t>1-30</t>
  </si>
  <si>
    <t>Номер 
по 
поряд- 
ку</t>
  </si>
  <si>
    <t xml:space="preserve">Фамилия, инициалы,
должность 
(специальность, 
профессия) </t>
  </si>
  <si>
    <t>Табельный
 номер</t>
  </si>
  <si>
    <t>Отметки о явках и неявках на работу по числам месяца</t>
  </si>
  <si>
    <t>Отработано за</t>
  </si>
  <si>
    <t>Данные для начисления заработной платы по видам и направлениям затрат</t>
  </si>
  <si>
    <t>Неявки по причинам (НН)</t>
  </si>
  <si>
    <t>1</t>
  </si>
  <si>
    <t>2</t>
  </si>
  <si>
    <t>3</t>
  </si>
  <si>
    <t>X</t>
  </si>
  <si>
    <t>половину
месяца
(I, II)</t>
  </si>
  <si>
    <t>месяц</t>
  </si>
  <si>
    <t>код вида оплаты</t>
  </si>
  <si>
    <t>код</t>
  </si>
  <si>
    <t>дни
(часы)</t>
  </si>
  <si>
    <t>корреспондирующий счет</t>
  </si>
  <si>
    <t>16</t>
  </si>
  <si>
    <t>17</t>
  </si>
  <si>
    <t>18</t>
  </si>
  <si>
    <t>23</t>
  </si>
  <si>
    <t>30</t>
  </si>
  <si>
    <t>31</t>
  </si>
  <si>
    <t>дни</t>
  </si>
  <si>
    <t>часы</t>
  </si>
  <si>
    <t>обозначение</t>
  </si>
  <si>
    <t>Командировка, в т.ч. в выходные дни</t>
  </si>
  <si>
    <t>Дни в пути</t>
  </si>
  <si>
    <t>Работа в выходной день</t>
  </si>
  <si>
    <t>Сверхурочные часы</t>
  </si>
  <si>
    <t>Ночные часы</t>
  </si>
  <si>
    <t>Отпуск</t>
  </si>
  <si>
    <t>Больничный</t>
  </si>
  <si>
    <t>Простой по вине работодателя</t>
  </si>
  <si>
    <t>Иванов С.А.
(Водитель автомобиля)</t>
  </si>
  <si>
    <t>Я</t>
  </si>
  <si>
    <t>Я/Н</t>
  </si>
  <si>
    <t>В</t>
  </si>
  <si>
    <t>ОТ</t>
  </si>
  <si>
    <t>Я/С</t>
  </si>
  <si>
    <t>Х</t>
  </si>
  <si>
    <t>11</t>
  </si>
  <si>
    <t>4/2</t>
  </si>
  <si>
    <t>7/5</t>
  </si>
  <si>
    <t>9/1</t>
  </si>
  <si>
    <t>РВ</t>
  </si>
  <si>
    <t>КРВ</t>
  </si>
  <si>
    <t>К</t>
  </si>
  <si>
    <t>ВМ</t>
  </si>
  <si>
    <t>8/2</t>
  </si>
  <si>
    <t>8</t>
  </si>
  <si>
    <t xml:space="preserve">Ответственное
лицо </t>
  </si>
  <si>
    <t xml:space="preserve">   "   " ________ 20   г.</t>
  </si>
  <si>
    <t>должность</t>
  </si>
  <si>
    <t>личная подпись</t>
  </si>
  <si>
    <t>расшифровка подписи</t>
  </si>
  <si>
    <t>Краткое обозначение:</t>
  </si>
  <si>
    <t>Явка</t>
  </si>
  <si>
    <t>работа в выходной день</t>
  </si>
  <si>
    <t>Командировка</t>
  </si>
  <si>
    <t>работа в выходной день в командировке</t>
  </si>
  <si>
    <t>Вахта</t>
  </si>
  <si>
    <t>ДП</t>
  </si>
  <si>
    <t>дни в пути</t>
  </si>
  <si>
    <t>НН</t>
  </si>
  <si>
    <t>Неявки по невыясненным причинам</t>
  </si>
  <si>
    <t>Б</t>
  </si>
  <si>
    <t>РП</t>
  </si>
  <si>
    <t>Время простоя по вине работодателя</t>
  </si>
  <si>
    <t>Выходной</t>
  </si>
  <si>
    <t>ВВ</t>
  </si>
  <si>
    <t>Межвахтовый отдых</t>
  </si>
  <si>
    <t>Явка, в т.ч. Ночные часы</t>
  </si>
  <si>
    <t>Явка + Сверхурочные часы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</si>
</sst>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8"/>
      <color rgb="FF000000"/>
      <name val="Arial"/>
      <scheme val="minor"/>
    </font>
    <font>
      <sz val="8"/>
      <color theme="1"/>
      <name val="Verdana"/>
      <family val="2"/>
      <charset val="204"/>
    </font>
    <font>
      <sz val="8"/>
      <name val="Arial"/>
      <family val="2"/>
      <charset val="204"/>
    </font>
    <font>
      <sz val="6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7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8"/>
      <color theme="1"/>
      <name val="Verdana"/>
      <family val="2"/>
      <charset val="204"/>
    </font>
    <font>
      <b/>
      <i/>
      <sz val="8"/>
      <color rgb="FF000000"/>
      <name val="Verdana"/>
      <family val="2"/>
      <charset val="204"/>
    </font>
    <font>
      <sz val="7"/>
      <color theme="1"/>
      <name val="Verdana"/>
      <family val="2"/>
      <charset val="204"/>
    </font>
    <font>
      <sz val="8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</fills>
  <borders count="7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4" fillId="0" borderId="0" xfId="0" applyFont="1" applyAlignment="1"/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/>
    <xf numFmtId="0" fontId="3" fillId="0" borderId="16" xfId="0" applyFont="1" applyBorder="1" applyAlignment="1"/>
    <xf numFmtId="0" fontId="3" fillId="0" borderId="43" xfId="0" applyFont="1" applyBorder="1" applyAlignment="1"/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49" fontId="6" fillId="0" borderId="63" xfId="0" applyNumberFormat="1" applyFont="1" applyBorder="1" applyAlignment="1">
      <alignment horizontal="center" vertical="center" wrapText="1"/>
    </xf>
    <xf numFmtId="49" fontId="6" fillId="0" borderId="64" xfId="0" applyNumberFormat="1" applyFont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9" fontId="6" fillId="0" borderId="66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 wrapText="1"/>
    </xf>
    <xf numFmtId="49" fontId="6" fillId="0" borderId="67" xfId="0" applyNumberFormat="1" applyFont="1" applyBorder="1" applyAlignment="1">
      <alignment horizontal="center" vertical="center" wrapText="1"/>
    </xf>
    <xf numFmtId="49" fontId="7" fillId="0" borderId="67" xfId="0" applyNumberFormat="1" applyFont="1" applyBorder="1" applyAlignment="1">
      <alignment horizontal="center" vertical="center"/>
    </xf>
    <xf numFmtId="0" fontId="1" fillId="0" borderId="68" xfId="0" applyFont="1" applyBorder="1" applyAlignment="1"/>
    <xf numFmtId="0" fontId="1" fillId="0" borderId="65" xfId="0" applyFont="1" applyBorder="1" applyAlignment="1">
      <alignment horizontal="right" vertical="center"/>
    </xf>
    <xf numFmtId="49" fontId="6" fillId="0" borderId="70" xfId="0" applyNumberFormat="1" applyFont="1" applyBorder="1" applyAlignment="1">
      <alignment horizontal="center" vertical="center" wrapText="1"/>
    </xf>
    <xf numFmtId="49" fontId="6" fillId="0" borderId="71" xfId="0" applyNumberFormat="1" applyFont="1" applyBorder="1" applyAlignment="1">
      <alignment horizontal="center" vertical="center" wrapText="1"/>
    </xf>
    <xf numFmtId="49" fontId="6" fillId="0" borderId="53" xfId="0" applyNumberFormat="1" applyFont="1" applyBorder="1" applyAlignment="1">
      <alignment horizontal="center" vertical="center" wrapText="1"/>
    </xf>
    <xf numFmtId="49" fontId="6" fillId="0" borderId="53" xfId="0" applyNumberFormat="1" applyFont="1" applyBorder="1" applyAlignment="1">
      <alignment horizontal="center" vertical="center" wrapText="1"/>
    </xf>
    <xf numFmtId="0" fontId="1" fillId="0" borderId="52" xfId="0" applyFont="1" applyBorder="1" applyAlignment="1"/>
    <xf numFmtId="0" fontId="1" fillId="0" borderId="53" xfId="0" applyFont="1" applyBorder="1" applyAlignment="1">
      <alignment horizontal="right" vertical="center"/>
    </xf>
    <xf numFmtId="0" fontId="8" fillId="4" borderId="53" xfId="0" applyFont="1" applyFill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7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 wrapText="1"/>
    </xf>
    <xf numFmtId="49" fontId="6" fillId="0" borderId="62" xfId="0" applyNumberFormat="1" applyFont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1" fillId="0" borderId="61" xfId="0" applyFont="1" applyBorder="1" applyAlignment="1"/>
    <xf numFmtId="0" fontId="1" fillId="0" borderId="62" xfId="0" applyFont="1" applyBorder="1" applyAlignment="1">
      <alignment horizontal="right" vertical="center"/>
    </xf>
    <xf numFmtId="0" fontId="9" fillId="4" borderId="62" xfId="0" applyFont="1" applyFill="1" applyBorder="1" applyAlignment="1">
      <alignment horizontal="right" vertical="center"/>
    </xf>
    <xf numFmtId="0" fontId="4" fillId="0" borderId="28" xfId="0" applyFont="1" applyBorder="1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0" fontId="1" fillId="0" borderId="0" xfId="0" applyFont="1" applyAlignment="1"/>
    <xf numFmtId="0" fontId="1" fillId="0" borderId="32" xfId="0" applyFont="1" applyBorder="1" applyAlignment="1">
      <alignment horizontal="center" vertical="center"/>
    </xf>
    <xf numFmtId="0" fontId="2" fillId="0" borderId="32" xfId="0" applyFont="1" applyBorder="1"/>
    <xf numFmtId="0" fontId="2" fillId="0" borderId="56" xfId="0" applyFont="1" applyBorder="1"/>
    <xf numFmtId="0" fontId="1" fillId="0" borderId="32" xfId="0" applyFont="1" applyBorder="1" applyAlignment="1">
      <alignment horizontal="center" vertical="top" wrapText="1"/>
    </xf>
    <xf numFmtId="0" fontId="2" fillId="0" borderId="33" xfId="0" applyFont="1" applyBorder="1"/>
    <xf numFmtId="0" fontId="2" fillId="0" borderId="58" xfId="0" applyFont="1" applyBorder="1"/>
    <xf numFmtId="0" fontId="4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2" xfId="0" applyFont="1" applyBorder="1" applyAlignment="1">
      <alignment horizontal="center" vertical="top"/>
    </xf>
    <xf numFmtId="0" fontId="2" fillId="0" borderId="2" xfId="0" applyFont="1" applyBorder="1"/>
    <xf numFmtId="0" fontId="3" fillId="0" borderId="2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3" xfId="0" applyFont="1" applyBorder="1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left" wrapText="1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2" fillId="0" borderId="9" xfId="0" applyFont="1" applyBorder="1"/>
    <xf numFmtId="0" fontId="3" fillId="0" borderId="10" xfId="0" applyFont="1" applyBorder="1" applyAlignme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4" fillId="0" borderId="7" xfId="0" applyFont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7" xfId="0" applyFont="1" applyBorder="1"/>
    <xf numFmtId="0" fontId="2" fillId="0" borderId="37" xfId="0" applyFont="1" applyBorder="1"/>
    <xf numFmtId="0" fontId="2" fillId="0" borderId="38" xfId="0" applyFont="1" applyBorder="1"/>
    <xf numFmtId="0" fontId="3" fillId="0" borderId="3" xfId="0" applyFont="1" applyBorder="1" applyAlignment="1">
      <alignment horizontal="center" vertical="center"/>
    </xf>
    <xf numFmtId="0" fontId="2" fillId="0" borderId="19" xfId="0" applyFont="1" applyBorder="1"/>
    <xf numFmtId="0" fontId="2" fillId="0" borderId="44" xfId="0" applyFont="1" applyBorder="1"/>
    <xf numFmtId="0" fontId="3" fillId="0" borderId="34" xfId="0" applyFont="1" applyBorder="1" applyAlignment="1">
      <alignment horizontal="center" vertical="center"/>
    </xf>
    <xf numFmtId="0" fontId="2" fillId="0" borderId="39" xfId="0" applyFont="1" applyBorder="1"/>
    <xf numFmtId="0" fontId="2" fillId="0" borderId="45" xfId="0" applyFont="1" applyBorder="1"/>
    <xf numFmtId="0" fontId="3" fillId="0" borderId="19" xfId="0" applyFont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2" fillId="0" borderId="49" xfId="0" applyFont="1" applyBorder="1"/>
    <xf numFmtId="0" fontId="3" fillId="3" borderId="3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2" fillId="0" borderId="51" xfId="0" applyFont="1" applyBorder="1"/>
    <xf numFmtId="0" fontId="1" fillId="0" borderId="23" xfId="0" applyFont="1" applyBorder="1" applyAlignment="1">
      <alignment horizontal="center" wrapText="1"/>
    </xf>
    <xf numFmtId="0" fontId="2" fillId="0" borderId="24" xfId="0" applyFont="1" applyBorder="1"/>
    <xf numFmtId="0" fontId="3" fillId="0" borderId="29" xfId="0" applyFont="1" applyBorder="1" applyAlignment="1">
      <alignment horizontal="center" vertical="center" wrapText="1"/>
    </xf>
    <xf numFmtId="0" fontId="2" fillId="0" borderId="29" xfId="0" applyFont="1" applyBorder="1"/>
    <xf numFmtId="0" fontId="3" fillId="0" borderId="36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7" xfId="0" applyFont="1" applyBorder="1"/>
    <xf numFmtId="0" fontId="3" fillId="0" borderId="3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1" fillId="0" borderId="18" xfId="0" applyFont="1" applyBorder="1" applyAlignment="1">
      <alignment horizontal="center" vertical="center"/>
    </xf>
    <xf numFmtId="17" fontId="4" fillId="0" borderId="23" xfId="0" applyNumberFormat="1" applyFont="1" applyBorder="1" applyAlignment="1">
      <alignment horizontal="center"/>
    </xf>
    <xf numFmtId="0" fontId="2" fillId="0" borderId="25" xfId="0" applyFont="1" applyBorder="1"/>
    <xf numFmtId="49" fontId="1" fillId="0" borderId="23" xfId="0" applyNumberFormat="1" applyFont="1" applyBorder="1" applyAlignment="1">
      <alignment horizontal="center"/>
    </xf>
    <xf numFmtId="0" fontId="3" fillId="2" borderId="35" xfId="0" applyFont="1" applyFill="1" applyBorder="1" applyAlignment="1">
      <alignment horizontal="center" vertical="center"/>
    </xf>
    <xf numFmtId="0" fontId="2" fillId="0" borderId="40" xfId="0" applyFont="1" applyBorder="1"/>
    <xf numFmtId="0" fontId="2" fillId="0" borderId="46" xfId="0" applyFont="1" applyBorder="1"/>
    <xf numFmtId="0" fontId="3" fillId="0" borderId="30" xfId="0" applyFont="1" applyBorder="1" applyAlignment="1">
      <alignment horizontal="center" vertical="center" wrapText="1"/>
    </xf>
    <xf numFmtId="0" fontId="2" fillId="0" borderId="31" xfId="0" applyFont="1" applyBorder="1"/>
    <xf numFmtId="0" fontId="3" fillId="0" borderId="54" xfId="0" applyFont="1" applyBorder="1" applyAlignment="1">
      <alignment horizontal="center" vertical="center"/>
    </xf>
    <xf numFmtId="0" fontId="2" fillId="0" borderId="55" xfId="0" applyFont="1" applyBorder="1"/>
    <xf numFmtId="0" fontId="3" fillId="0" borderId="56" xfId="0" applyFont="1" applyBorder="1" applyAlignment="1">
      <alignment horizontal="center" vertical="center"/>
    </xf>
    <xf numFmtId="0" fontId="2" fillId="0" borderId="57" xfId="0" applyFont="1" applyBorder="1"/>
    <xf numFmtId="0" fontId="3" fillId="0" borderId="59" xfId="0" applyFont="1" applyBorder="1" applyAlignment="1">
      <alignment horizontal="center" vertical="center"/>
    </xf>
    <xf numFmtId="0" fontId="2" fillId="0" borderId="59" xfId="0" applyFont="1" applyBorder="1"/>
    <xf numFmtId="0" fontId="2" fillId="0" borderId="60" xfId="0" applyFont="1" applyBorder="1"/>
    <xf numFmtId="0" fontId="1" fillId="0" borderId="30" xfId="0" applyFont="1" applyBorder="1" applyAlignment="1">
      <alignment horizontal="center" vertical="center"/>
    </xf>
    <xf numFmtId="0" fontId="2" fillId="0" borderId="66" xfId="0" applyFont="1" applyBorder="1"/>
    <xf numFmtId="0" fontId="8" fillId="4" borderId="42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" fillId="0" borderId="74" xfId="0" applyFont="1" applyBorder="1"/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54" xfId="0" applyFont="1" applyBorder="1" applyAlignment="1">
      <alignment horizontal="right" vertical="center"/>
    </xf>
    <xf numFmtId="0" fontId="1" fillId="0" borderId="69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2" fillId="0" borderId="43" xfId="0" applyFont="1" applyBorder="1"/>
    <xf numFmtId="0" fontId="1" fillId="0" borderId="75" xfId="0" applyFont="1" applyBorder="1" applyAlignment="1">
      <alignment horizontal="right" vertical="center"/>
    </xf>
    <xf numFmtId="0" fontId="11" fillId="0" borderId="0" xfId="0" applyNumberFormat="1" applyFont="1" applyAlignment="1"/>
    <xf numFmtId="0" fontId="11" fillId="0" borderId="0" xfId="0" applyFont="1" applyAlignment="1"/>
  </cellXfs>
  <cellStyles count="1">
    <cellStyle name="Обычный" xfId="0" builtinId="0"/>
  </cellStyles>
  <dxfs count="3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20"/>
  <sheetViews>
    <sheetView tabSelected="1" topLeftCell="E17" workbookViewId="0">
      <selection activeCell="AG22" sqref="AG22"/>
    </sheetView>
  </sheetViews>
  <sheetFormatPr defaultColWidth="16.83203125" defaultRowHeight="15" customHeight="1" x14ac:dyDescent="0.2"/>
  <cols>
    <col min="1" max="1" width="0.5" customWidth="1"/>
    <col min="2" max="2" width="6.33203125" customWidth="1"/>
    <col min="3" max="3" width="11" customWidth="1"/>
    <col min="4" max="4" width="10" customWidth="1"/>
    <col min="5" max="5" width="6.83203125" customWidth="1"/>
    <col min="6" max="6" width="3.33203125" customWidth="1"/>
    <col min="7" max="7" width="1.83203125" customWidth="1"/>
    <col min="8" max="8" width="4.5" customWidth="1"/>
    <col min="9" max="9" width="3.1640625" customWidth="1"/>
    <col min="10" max="12" width="3.33203125" customWidth="1"/>
    <col min="13" max="13" width="3" customWidth="1"/>
    <col min="14" max="15" width="3.33203125" customWidth="1"/>
    <col min="16" max="17" width="3.1640625" customWidth="1"/>
    <col min="18" max="24" width="3.33203125" customWidth="1"/>
    <col min="25" max="25" width="2.5" customWidth="1"/>
    <col min="26" max="26" width="4.5" customWidth="1"/>
    <col min="27" max="27" width="7.83203125" customWidth="1"/>
    <col min="28" max="28" width="7.1640625" customWidth="1"/>
    <col min="29" max="36" width="7.6640625" customWidth="1"/>
    <col min="37" max="37" width="4.1640625" customWidth="1"/>
    <col min="38" max="38" width="0.33203125" customWidth="1"/>
    <col min="39" max="39" width="7.83203125" customWidth="1"/>
    <col min="40" max="40" width="0.33203125" customWidth="1"/>
  </cols>
  <sheetData>
    <row r="1" spans="1:40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68" t="s">
        <v>0</v>
      </c>
      <c r="AL2" s="64"/>
      <c r="AM2" s="64"/>
      <c r="AN2" s="69"/>
    </row>
    <row r="3" spans="1:40" ht="12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2"/>
      <c r="AI3" s="1"/>
      <c r="AJ3" s="2" t="s">
        <v>1</v>
      </c>
      <c r="AK3" s="70" t="s">
        <v>2</v>
      </c>
      <c r="AL3" s="71"/>
      <c r="AM3" s="71"/>
      <c r="AN3" s="72"/>
    </row>
    <row r="4" spans="1:40" ht="11.25" customHeight="1" x14ac:dyDescent="0.2">
      <c r="A4" s="1"/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3"/>
      <c r="AE4" s="3"/>
      <c r="AF4" s="3"/>
      <c r="AG4" s="3"/>
      <c r="AH4" s="2"/>
      <c r="AI4" s="3"/>
      <c r="AJ4" s="2" t="s">
        <v>3</v>
      </c>
      <c r="AK4" s="75" t="s">
        <v>4</v>
      </c>
      <c r="AL4" s="74"/>
      <c r="AM4" s="74"/>
      <c r="AN4" s="76"/>
    </row>
    <row r="5" spans="1:40" ht="11.25" customHeight="1" x14ac:dyDescent="0.2">
      <c r="A5" s="4"/>
      <c r="B5" s="63" t="s">
        <v>5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5"/>
      <c r="AE5" s="5"/>
      <c r="AF5" s="5"/>
      <c r="AG5" s="5"/>
      <c r="AH5" s="5"/>
      <c r="AI5" s="5"/>
      <c r="AJ5" s="5"/>
      <c r="AK5" s="77"/>
      <c r="AL5" s="62"/>
      <c r="AM5" s="62"/>
      <c r="AN5" s="78"/>
    </row>
    <row r="6" spans="1:40" ht="12" customHeight="1" x14ac:dyDescent="0.2">
      <c r="A6" s="1"/>
      <c r="B6" s="82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6"/>
      <c r="AE6" s="6"/>
      <c r="AF6" s="6"/>
      <c r="AG6" s="6"/>
      <c r="AH6" s="6"/>
      <c r="AI6" s="6"/>
      <c r="AJ6" s="6"/>
      <c r="AK6" s="79"/>
      <c r="AL6" s="80"/>
      <c r="AM6" s="80"/>
      <c r="AN6" s="81"/>
    </row>
    <row r="7" spans="1:40" ht="11.25" customHeight="1" x14ac:dyDescent="0.2">
      <c r="A7" s="1"/>
      <c r="B7" s="63" t="s">
        <v>6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5"/>
      <c r="AE7" s="5"/>
      <c r="AF7" s="5"/>
      <c r="AG7" s="5"/>
      <c r="AH7" s="5"/>
      <c r="AI7" s="5"/>
      <c r="AJ7" s="5"/>
      <c r="AK7" s="5"/>
      <c r="AL7" s="5"/>
      <c r="AM7" s="1"/>
      <c r="AN7" s="1"/>
    </row>
    <row r="8" spans="1:40" ht="11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/>
      <c r="AB8" s="110" t="s">
        <v>7</v>
      </c>
      <c r="AC8" s="69"/>
      <c r="AD8" s="112" t="s">
        <v>8</v>
      </c>
      <c r="AE8" s="64"/>
      <c r="AF8" s="64"/>
      <c r="AG8" s="64"/>
      <c r="AH8" s="64"/>
      <c r="AI8" s="64"/>
      <c r="AJ8" s="69"/>
      <c r="AK8" s="116" t="s">
        <v>9</v>
      </c>
      <c r="AL8" s="117"/>
      <c r="AM8" s="117"/>
      <c r="AN8" s="118"/>
    </row>
    <row r="9" spans="1:40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7"/>
      <c r="AB9" s="111"/>
      <c r="AC9" s="89"/>
      <c r="AD9" s="113"/>
      <c r="AE9" s="114"/>
      <c r="AF9" s="114"/>
      <c r="AG9" s="114"/>
      <c r="AH9" s="114"/>
      <c r="AI9" s="114"/>
      <c r="AJ9" s="115"/>
      <c r="AK9" s="119" t="s">
        <v>10</v>
      </c>
      <c r="AL9" s="62"/>
      <c r="AM9" s="62"/>
      <c r="AN9" s="89"/>
    </row>
    <row r="10" spans="1:40" ht="15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8"/>
      <c r="V10" s="1"/>
      <c r="W10" s="1"/>
      <c r="X10" s="1"/>
      <c r="Y10" s="1"/>
      <c r="Z10" s="1"/>
      <c r="AA10" s="3"/>
      <c r="AB10" s="102">
        <v>1</v>
      </c>
      <c r="AC10" s="103"/>
      <c r="AD10" s="120">
        <v>45383</v>
      </c>
      <c r="AE10" s="121"/>
      <c r="AF10" s="121"/>
      <c r="AG10" s="121"/>
      <c r="AH10" s="121"/>
      <c r="AI10" s="121"/>
      <c r="AJ10" s="103"/>
      <c r="AK10" s="122" t="s">
        <v>11</v>
      </c>
      <c r="AL10" s="121"/>
      <c r="AM10" s="121"/>
      <c r="AN10" s="103"/>
    </row>
    <row r="11" spans="1:40" ht="30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9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20.25" customHeight="1" x14ac:dyDescent="0.2">
      <c r="A12" s="4"/>
      <c r="B12" s="83" t="s">
        <v>12</v>
      </c>
      <c r="C12" s="83" t="s">
        <v>13</v>
      </c>
      <c r="D12" s="85"/>
      <c r="E12" s="83" t="s">
        <v>14</v>
      </c>
      <c r="F12" s="84"/>
      <c r="G12" s="84"/>
      <c r="H12" s="85"/>
      <c r="I12" s="104" t="s">
        <v>15</v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83" t="s">
        <v>16</v>
      </c>
      <c r="Z12" s="84"/>
      <c r="AA12" s="84"/>
      <c r="AB12" s="126" t="s">
        <v>17</v>
      </c>
      <c r="AC12" s="105"/>
      <c r="AD12" s="105"/>
      <c r="AE12" s="105"/>
      <c r="AF12" s="105"/>
      <c r="AG12" s="105"/>
      <c r="AH12" s="105"/>
      <c r="AI12" s="105"/>
      <c r="AJ12" s="127"/>
      <c r="AK12" s="83" t="s">
        <v>18</v>
      </c>
      <c r="AL12" s="84"/>
      <c r="AM12" s="84"/>
      <c r="AN12" s="85"/>
    </row>
    <row r="13" spans="1:40" ht="11.25" customHeight="1" x14ac:dyDescent="0.2">
      <c r="A13" s="4"/>
      <c r="B13" s="56"/>
      <c r="C13" s="56"/>
      <c r="D13" s="59"/>
      <c r="E13" s="56"/>
      <c r="F13" s="62"/>
      <c r="G13" s="62"/>
      <c r="H13" s="59"/>
      <c r="I13" s="88" t="s">
        <v>19</v>
      </c>
      <c r="J13" s="91" t="s">
        <v>20</v>
      </c>
      <c r="K13" s="91" t="s">
        <v>21</v>
      </c>
      <c r="L13" s="91">
        <v>4</v>
      </c>
      <c r="M13" s="91">
        <v>5</v>
      </c>
      <c r="N13" s="97">
        <v>6</v>
      </c>
      <c r="O13" s="97">
        <v>7</v>
      </c>
      <c r="P13" s="91">
        <v>8</v>
      </c>
      <c r="Q13" s="91">
        <v>9</v>
      </c>
      <c r="R13" s="91">
        <v>10</v>
      </c>
      <c r="S13" s="91">
        <v>11</v>
      </c>
      <c r="T13" s="91">
        <v>12</v>
      </c>
      <c r="U13" s="97">
        <v>13</v>
      </c>
      <c r="V13" s="97">
        <v>14</v>
      </c>
      <c r="W13" s="91">
        <v>15</v>
      </c>
      <c r="X13" s="123" t="s">
        <v>22</v>
      </c>
      <c r="Y13" s="83" t="s">
        <v>23</v>
      </c>
      <c r="Z13" s="84"/>
      <c r="AA13" s="106" t="s">
        <v>24</v>
      </c>
      <c r="AB13" s="109" t="s">
        <v>25</v>
      </c>
      <c r="AC13" s="62"/>
      <c r="AD13" s="62"/>
      <c r="AE13" s="62"/>
      <c r="AF13" s="62"/>
      <c r="AG13" s="62"/>
      <c r="AH13" s="62"/>
      <c r="AI13" s="62"/>
      <c r="AJ13" s="59"/>
      <c r="AK13" s="86"/>
      <c r="AL13" s="74"/>
      <c r="AM13" s="74"/>
      <c r="AN13" s="87"/>
    </row>
    <row r="14" spans="1:40" ht="11.25" customHeight="1" x14ac:dyDescent="0.2">
      <c r="A14" s="10"/>
      <c r="B14" s="56"/>
      <c r="C14" s="56"/>
      <c r="D14" s="59"/>
      <c r="E14" s="56"/>
      <c r="F14" s="62"/>
      <c r="G14" s="62"/>
      <c r="H14" s="59"/>
      <c r="I14" s="89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124"/>
      <c r="Y14" s="56"/>
      <c r="Z14" s="62"/>
      <c r="AA14" s="107"/>
      <c r="AB14" s="11"/>
      <c r="AC14" s="12"/>
      <c r="AD14" s="12"/>
      <c r="AE14" s="12"/>
      <c r="AF14" s="12"/>
      <c r="AG14" s="12"/>
      <c r="AH14" s="12"/>
      <c r="AI14" s="12"/>
      <c r="AJ14" s="13"/>
      <c r="AK14" s="99" t="s">
        <v>26</v>
      </c>
      <c r="AL14" s="89"/>
      <c r="AM14" s="144" t="s">
        <v>27</v>
      </c>
      <c r="AN14" s="59"/>
    </row>
    <row r="15" spans="1:40" ht="11.25" customHeight="1" x14ac:dyDescent="0.2">
      <c r="A15" s="4"/>
      <c r="B15" s="56"/>
      <c r="C15" s="56"/>
      <c r="D15" s="59"/>
      <c r="E15" s="56"/>
      <c r="F15" s="62"/>
      <c r="G15" s="62"/>
      <c r="H15" s="59"/>
      <c r="I15" s="90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125"/>
      <c r="Y15" s="86"/>
      <c r="Z15" s="74"/>
      <c r="AA15" s="108"/>
      <c r="AB15" s="109" t="s">
        <v>28</v>
      </c>
      <c r="AC15" s="62"/>
      <c r="AD15" s="62"/>
      <c r="AE15" s="62"/>
      <c r="AF15" s="62"/>
      <c r="AG15" s="62"/>
      <c r="AH15" s="62"/>
      <c r="AI15" s="62"/>
      <c r="AJ15" s="59"/>
      <c r="AK15" s="56"/>
      <c r="AL15" s="89"/>
      <c r="AM15" s="62"/>
      <c r="AN15" s="59"/>
    </row>
    <row r="16" spans="1:40" ht="11.25" customHeight="1" x14ac:dyDescent="0.2">
      <c r="A16" s="4"/>
      <c r="B16" s="56"/>
      <c r="C16" s="56"/>
      <c r="D16" s="59"/>
      <c r="E16" s="56"/>
      <c r="F16" s="62"/>
      <c r="G16" s="62"/>
      <c r="H16" s="59"/>
      <c r="I16" s="88" t="s">
        <v>29</v>
      </c>
      <c r="J16" s="91" t="s">
        <v>30</v>
      </c>
      <c r="K16" s="91" t="s">
        <v>31</v>
      </c>
      <c r="L16" s="94">
        <v>19</v>
      </c>
      <c r="M16" s="95">
        <v>20</v>
      </c>
      <c r="N16" s="95">
        <v>21</v>
      </c>
      <c r="O16" s="94">
        <v>22</v>
      </c>
      <c r="P16" s="91" t="s">
        <v>32</v>
      </c>
      <c r="Q16" s="91">
        <v>24</v>
      </c>
      <c r="R16" s="94">
        <v>25</v>
      </c>
      <c r="S16" s="94">
        <v>26</v>
      </c>
      <c r="T16" s="94">
        <v>27</v>
      </c>
      <c r="U16" s="97">
        <v>28</v>
      </c>
      <c r="V16" s="97">
        <v>29</v>
      </c>
      <c r="W16" s="97" t="s">
        <v>33</v>
      </c>
      <c r="X16" s="98" t="s">
        <v>34</v>
      </c>
      <c r="Y16" s="99" t="s">
        <v>35</v>
      </c>
      <c r="Z16" s="62"/>
      <c r="AA16" s="59"/>
      <c r="AB16" s="14"/>
      <c r="AC16" s="15"/>
      <c r="AD16" s="15"/>
      <c r="AE16" s="15"/>
      <c r="AF16" s="15"/>
      <c r="AG16" s="15"/>
      <c r="AH16" s="15"/>
      <c r="AI16" s="15"/>
      <c r="AJ16" s="16"/>
      <c r="AK16" s="56"/>
      <c r="AL16" s="89"/>
      <c r="AM16" s="62"/>
      <c r="AN16" s="59"/>
    </row>
    <row r="17" spans="1:42" ht="48" customHeight="1" x14ac:dyDescent="0.2">
      <c r="A17" s="4"/>
      <c r="B17" s="56"/>
      <c r="C17" s="56"/>
      <c r="D17" s="59"/>
      <c r="E17" s="86"/>
      <c r="F17" s="74"/>
      <c r="G17" s="74"/>
      <c r="H17" s="87"/>
      <c r="I17" s="90"/>
      <c r="J17" s="93"/>
      <c r="K17" s="93"/>
      <c r="L17" s="89"/>
      <c r="M17" s="96"/>
      <c r="N17" s="96"/>
      <c r="O17" s="89"/>
      <c r="P17" s="93"/>
      <c r="Q17" s="93"/>
      <c r="R17" s="89"/>
      <c r="S17" s="89"/>
      <c r="T17" s="89"/>
      <c r="U17" s="93"/>
      <c r="V17" s="93"/>
      <c r="W17" s="93"/>
      <c r="X17" s="62"/>
      <c r="Y17" s="100" t="s">
        <v>36</v>
      </c>
      <c r="Z17" s="64"/>
      <c r="AA17" s="101"/>
      <c r="AB17" s="17" t="s">
        <v>37</v>
      </c>
      <c r="AC17" s="18" t="s">
        <v>38</v>
      </c>
      <c r="AD17" s="18" t="s">
        <v>39</v>
      </c>
      <c r="AE17" s="18" t="s">
        <v>40</v>
      </c>
      <c r="AF17" s="18" t="s">
        <v>41</v>
      </c>
      <c r="AG17" s="18" t="s">
        <v>42</v>
      </c>
      <c r="AH17" s="18" t="s">
        <v>43</v>
      </c>
      <c r="AI17" s="18" t="s">
        <v>44</v>
      </c>
      <c r="AJ17" s="19" t="s">
        <v>45</v>
      </c>
      <c r="AK17" s="56"/>
      <c r="AL17" s="89"/>
      <c r="AM17" s="62"/>
      <c r="AN17" s="59"/>
    </row>
    <row r="18" spans="1:42" ht="9.75" customHeight="1" x14ac:dyDescent="0.2">
      <c r="A18" s="4"/>
      <c r="B18" s="20">
        <v>1</v>
      </c>
      <c r="C18" s="128">
        <v>2</v>
      </c>
      <c r="D18" s="129"/>
      <c r="E18" s="130">
        <v>3</v>
      </c>
      <c r="F18" s="131"/>
      <c r="G18" s="131"/>
      <c r="H18" s="60"/>
      <c r="I18" s="132">
        <v>4</v>
      </c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28">
        <v>5</v>
      </c>
      <c r="Z18" s="134"/>
      <c r="AA18" s="21">
        <v>6</v>
      </c>
      <c r="AB18" s="22">
        <v>7</v>
      </c>
      <c r="AC18" s="23">
        <v>8</v>
      </c>
      <c r="AD18" s="24">
        <v>9</v>
      </c>
      <c r="AE18" s="24">
        <v>10</v>
      </c>
      <c r="AF18" s="24">
        <v>11</v>
      </c>
      <c r="AG18" s="24">
        <v>11</v>
      </c>
      <c r="AH18" s="24">
        <v>12</v>
      </c>
      <c r="AI18" s="24">
        <v>13</v>
      </c>
      <c r="AJ18" s="21">
        <v>14</v>
      </c>
      <c r="AK18" s="128">
        <v>15</v>
      </c>
      <c r="AL18" s="134"/>
      <c r="AM18" s="132">
        <v>16</v>
      </c>
      <c r="AN18" s="129"/>
      <c r="AP18" s="153"/>
    </row>
    <row r="19" spans="1:42" ht="19.5" x14ac:dyDescent="0.2">
      <c r="A19" s="1"/>
      <c r="B19" s="55">
        <v>1</v>
      </c>
      <c r="C19" s="58" t="s">
        <v>46</v>
      </c>
      <c r="D19" s="59"/>
      <c r="E19" s="140"/>
      <c r="F19" s="84"/>
      <c r="G19" s="84"/>
      <c r="H19" s="85"/>
      <c r="I19" s="25" t="s">
        <v>47</v>
      </c>
      <c r="J19" s="26" t="s">
        <v>48</v>
      </c>
      <c r="K19" s="27" t="s">
        <v>48</v>
      </c>
      <c r="L19" s="28" t="s">
        <v>49</v>
      </c>
      <c r="M19" s="28" t="s">
        <v>47</v>
      </c>
      <c r="N19" s="28" t="s">
        <v>48</v>
      </c>
      <c r="O19" s="28" t="s">
        <v>48</v>
      </c>
      <c r="P19" s="27" t="s">
        <v>50</v>
      </c>
      <c r="Q19" s="28" t="s">
        <v>50</v>
      </c>
      <c r="R19" s="28" t="s">
        <v>50</v>
      </c>
      <c r="S19" s="28" t="s">
        <v>50</v>
      </c>
      <c r="T19" s="28" t="s">
        <v>50</v>
      </c>
      <c r="U19" s="28" t="s">
        <v>51</v>
      </c>
      <c r="V19" s="29" t="s">
        <v>48</v>
      </c>
      <c r="W19" s="30" t="s">
        <v>48</v>
      </c>
      <c r="X19" s="31" t="s">
        <v>52</v>
      </c>
      <c r="Y19" s="135">
        <f>COUNTIF(I19:X19,"Я")+COUNTIF(I19:X19,"ВМ")+COUNTIF(I19:X19,"РВ")+COUNTIF(I19:X19,"КРВ")+COUNTIF(I19:X19,"Я/Н")+COUNTIF(I19:X19,"Я/С")</f>
        <v>9</v>
      </c>
      <c r="Z19" s="136"/>
      <c r="AA19" s="141">
        <f>Y19+Y21</f>
        <v>19</v>
      </c>
      <c r="AB19" s="32" t="s">
        <v>35</v>
      </c>
      <c r="AC19" s="33">
        <f>COUNTIF(I19:W19,"К")+COUNTIF(I19:W19,"КРВ")</f>
        <v>0</v>
      </c>
      <c r="AD19" s="33">
        <f>COUNTIF(I19:W19,"ДП")</f>
        <v>0</v>
      </c>
      <c r="AE19" s="33">
        <f>COUNTIF(I19:W19,"РВ")</f>
        <v>0</v>
      </c>
      <c r="AF19" s="33"/>
      <c r="AG19" s="33"/>
      <c r="AH19" s="33">
        <f>COUNTIF(I19:W19,"ОТ")</f>
        <v>5</v>
      </c>
      <c r="AI19" s="33">
        <f>COUNTIF(I19:W19,"Б")</f>
        <v>0</v>
      </c>
      <c r="AJ19" s="33">
        <f>COUNTIF(I19:W19,"РП")</f>
        <v>0</v>
      </c>
      <c r="AK19" s="145"/>
      <c r="AL19" s="136"/>
      <c r="AM19" s="148">
        <f>COUNTIF(I19:W19,"НН")</f>
        <v>0</v>
      </c>
      <c r="AN19" s="127"/>
    </row>
    <row r="20" spans="1:42" ht="11.25" x14ac:dyDescent="0.2">
      <c r="A20" s="1"/>
      <c r="B20" s="56"/>
      <c r="C20" s="56"/>
      <c r="D20" s="59"/>
      <c r="E20" s="56"/>
      <c r="F20" s="62"/>
      <c r="G20" s="62"/>
      <c r="H20" s="59"/>
      <c r="I20" s="34" t="s">
        <v>53</v>
      </c>
      <c r="J20" s="35" t="s">
        <v>54</v>
      </c>
      <c r="K20" s="36" t="s">
        <v>55</v>
      </c>
      <c r="L20" s="36"/>
      <c r="M20" s="36" t="s">
        <v>53</v>
      </c>
      <c r="N20" s="36" t="s">
        <v>54</v>
      </c>
      <c r="O20" s="36" t="s">
        <v>55</v>
      </c>
      <c r="P20" s="37"/>
      <c r="Q20" s="36" t="s">
        <v>53</v>
      </c>
      <c r="R20" s="36" t="s">
        <v>54</v>
      </c>
      <c r="S20" s="36" t="s">
        <v>55</v>
      </c>
      <c r="T20" s="37"/>
      <c r="U20" s="36" t="s">
        <v>56</v>
      </c>
      <c r="V20" s="36" t="s">
        <v>54</v>
      </c>
      <c r="W20" s="30" t="s">
        <v>55</v>
      </c>
      <c r="X20" s="31" t="s">
        <v>52</v>
      </c>
      <c r="Y20" s="137">
        <f>SUMPRODUCT((I19:W19={"Я";"ВМ";"РВ";"КРВ";"Я/Н";"Я/С"})*MID(SUBSTITUTE(0&amp;I20:W20&amp;"/","/",REPT(" ",9)),1,9))+SUMPRODUCT((I19:W19="Я/С")*MID(SUBSTITUTE(0&amp;I20:W20&amp;"/","/",REPT(" ",9)&amp;0),9,9))</f>
        <v>65</v>
      </c>
      <c r="Z20" s="118"/>
      <c r="AA20" s="108"/>
      <c r="AB20" s="38" t="s">
        <v>36</v>
      </c>
      <c r="AC20" s="39">
        <f>SUMIF(I19:W19,"К",I20:W20)+SUMIF(I19:W19,"КРВ",I20:W20)</f>
        <v>0</v>
      </c>
      <c r="AD20" s="39">
        <f>SUMIF(I19:W19,"ДП",I20:W20)</f>
        <v>0</v>
      </c>
      <c r="AE20" s="39">
        <f>SUMIF(I19:W19,"РВ",I20:W20)</f>
        <v>0</v>
      </c>
      <c r="AF20" s="40">
        <f>SUMPRODUCT((I19:W19="Я/С")*MID(SUBSTITUTE(0&amp;I20:W20&amp;"/","/",REPT(" ",9)&amp;0),9,9))</f>
        <v>1</v>
      </c>
      <c r="AG20" s="40">
        <f>SUMPRODUCT((I19:W19="Я/Н")*MID(SUBSTITUTE(0&amp;I20:W20&amp;"/","/",REPT(" ",9)&amp;0),9,9))</f>
        <v>21</v>
      </c>
      <c r="AH20" s="39"/>
      <c r="AI20" s="39"/>
      <c r="AJ20" s="39">
        <f>SUMIF(I19:W19,"РП",I20:W20)</f>
        <v>0</v>
      </c>
      <c r="AK20" s="146"/>
      <c r="AL20" s="118"/>
      <c r="AM20" s="149"/>
      <c r="AN20" s="150"/>
      <c r="AO20" s="152"/>
    </row>
    <row r="21" spans="1:42" ht="19.5" x14ac:dyDescent="0.2">
      <c r="A21" s="1"/>
      <c r="B21" s="56"/>
      <c r="C21" s="56"/>
      <c r="D21" s="59"/>
      <c r="E21" s="56"/>
      <c r="F21" s="62"/>
      <c r="G21" s="62"/>
      <c r="H21" s="59"/>
      <c r="I21" s="41" t="s">
        <v>57</v>
      </c>
      <c r="J21" s="30" t="s">
        <v>51</v>
      </c>
      <c r="K21" s="36" t="s">
        <v>48</v>
      </c>
      <c r="L21" s="36" t="s">
        <v>48</v>
      </c>
      <c r="M21" s="36" t="s">
        <v>58</v>
      </c>
      <c r="N21" s="36" t="s">
        <v>59</v>
      </c>
      <c r="O21" s="36" t="s">
        <v>59</v>
      </c>
      <c r="P21" s="36" t="s">
        <v>59</v>
      </c>
      <c r="Q21" s="36" t="s">
        <v>58</v>
      </c>
      <c r="R21" s="36" t="s">
        <v>60</v>
      </c>
      <c r="S21" s="36" t="s">
        <v>60</v>
      </c>
      <c r="T21" s="36" t="s">
        <v>60</v>
      </c>
      <c r="U21" s="36" t="s">
        <v>60</v>
      </c>
      <c r="V21" s="36" t="s">
        <v>49</v>
      </c>
      <c r="W21" s="36" t="s">
        <v>49</v>
      </c>
      <c r="X21" s="42"/>
      <c r="Y21" s="138">
        <f>COUNTIF(I21:X21,"Я")+COUNTIF(I21:X21,"ВМ")+COUNTIF(I21:X21,"РВ")+COUNTIF(I21:X21,"КРВ")+COUNTIF(I21:X21,"Я/Н")+COUNTIF(I21:X21,"Я/С")</f>
        <v>10</v>
      </c>
      <c r="Z21" s="118"/>
      <c r="AA21" s="142">
        <f>Y20+Y22</f>
        <v>146</v>
      </c>
      <c r="AB21" s="38" t="s">
        <v>35</v>
      </c>
      <c r="AC21" s="39">
        <f>COUNTIF(I21:X21,"К")+COUNTIF(I21:X21,"КРВ")</f>
        <v>5</v>
      </c>
      <c r="AD21" s="39">
        <f>COUNTIF(I21:X21,"ДП")</f>
        <v>0</v>
      </c>
      <c r="AE21" s="39">
        <f>COUNTIF(I21:X21,"РВ")</f>
        <v>1</v>
      </c>
      <c r="AF21" s="39"/>
      <c r="AG21" s="39"/>
      <c r="AH21" s="39">
        <f>COUNTIF(I21:X21,"ОТ")</f>
        <v>0</v>
      </c>
      <c r="AI21" s="39">
        <f>COUNTIF(I21:X21,"Б")</f>
        <v>0</v>
      </c>
      <c r="AJ21" s="39">
        <f>COUNTIF(I21:X21,"РП")</f>
        <v>0</v>
      </c>
      <c r="AK21" s="146"/>
      <c r="AL21" s="118"/>
      <c r="AM21" s="149">
        <f>COUNTIF(I21:X21,"НН")</f>
        <v>0</v>
      </c>
      <c r="AN21" s="150"/>
    </row>
    <row r="22" spans="1:42" ht="11.25" x14ac:dyDescent="0.2">
      <c r="A22" s="1"/>
      <c r="B22" s="57"/>
      <c r="C22" s="57"/>
      <c r="D22" s="60"/>
      <c r="E22" s="57"/>
      <c r="F22" s="131"/>
      <c r="G22" s="131"/>
      <c r="H22" s="60"/>
      <c r="I22" s="43" t="s">
        <v>21</v>
      </c>
      <c r="J22" s="44" t="s">
        <v>61</v>
      </c>
      <c r="K22" s="45" t="s">
        <v>54</v>
      </c>
      <c r="L22" s="45" t="s">
        <v>55</v>
      </c>
      <c r="M22" s="45" t="s">
        <v>62</v>
      </c>
      <c r="N22" s="45" t="s">
        <v>62</v>
      </c>
      <c r="O22" s="46" t="s">
        <v>62</v>
      </c>
      <c r="P22" s="45" t="s">
        <v>62</v>
      </c>
      <c r="Q22" s="46" t="s">
        <v>62</v>
      </c>
      <c r="R22" s="45" t="s">
        <v>53</v>
      </c>
      <c r="S22" s="45" t="s">
        <v>53</v>
      </c>
      <c r="T22" s="45" t="s">
        <v>53</v>
      </c>
      <c r="U22" s="45" t="s">
        <v>62</v>
      </c>
      <c r="V22" s="46"/>
      <c r="W22" s="44"/>
      <c r="X22" s="44"/>
      <c r="Y22" s="139">
        <f>SUMPRODUCT((I21:W21={"Я";"ВМ";"РВ";"КРВ";"Я/Н";"Я/С"})*MID(SUBSTITUTE(0&amp;I22:W22&amp;"/","/",REPT(" ",9)),1,9))+SUMPRODUCT((I21:W21="Я/С")*MID(SUBSTITUTE(0&amp;I22:W22&amp;"/","/",REPT(" ",9)&amp;0),9,9))</f>
        <v>81</v>
      </c>
      <c r="Z22" s="134"/>
      <c r="AA22" s="143"/>
      <c r="AB22" s="47" t="s">
        <v>36</v>
      </c>
      <c r="AC22" s="48">
        <f>SUMIF(I21:X21,"К",I22:X22)+SUMIF(I21:X21,"КРВ",I22:X22)</f>
        <v>0</v>
      </c>
      <c r="AD22" s="48">
        <f>SUMIF(I21:X21,"ДП",I22:X22)</f>
        <v>0</v>
      </c>
      <c r="AE22" s="48">
        <f>SUMIF(I21:X21,"РВ",I22:X22)</f>
        <v>0</v>
      </c>
      <c r="AF22" s="49">
        <f>SUMPRODUCT((I21:W21="Я/С")*MID(SUBSTITUTE(0&amp;I22:W22&amp;"/","/",REPT(" ",9)&amp;0),9,9))</f>
        <v>2</v>
      </c>
      <c r="AG22" s="49">
        <f>SUMPRODUCT((I21:W21="Я/Н")*MID(SUBSTITUTE(0&amp;I22:W22&amp;"/","/",REPT(" ",9)&amp;0),9,9))</f>
        <v>7</v>
      </c>
      <c r="AH22" s="48"/>
      <c r="AI22" s="48"/>
      <c r="AJ22" s="48">
        <f>SUMIF(I21:X21,"РП",I22:X22)</f>
        <v>0</v>
      </c>
      <c r="AK22" s="147"/>
      <c r="AL22" s="134"/>
      <c r="AM22" s="151"/>
      <c r="AN22" s="129"/>
    </row>
    <row r="23" spans="1:42" ht="42.75" customHeight="1" x14ac:dyDescent="0.2">
      <c r="A23" s="1"/>
      <c r="B23" s="61" t="s">
        <v>63</v>
      </c>
      <c r="C23" s="6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0"/>
      <c r="X23" s="50"/>
      <c r="Y23" s="50"/>
      <c r="Z23" s="50"/>
      <c r="AA23" s="50"/>
      <c r="AB23" s="66"/>
      <c r="AC23" s="62"/>
      <c r="AD23" s="62"/>
      <c r="AE23" s="51"/>
      <c r="AF23" s="1"/>
      <c r="AG23" s="1"/>
      <c r="AH23" s="3"/>
      <c r="AI23" s="67" t="s">
        <v>64</v>
      </c>
      <c r="AJ23" s="62"/>
      <c r="AK23" s="62"/>
      <c r="AL23" s="62"/>
      <c r="AM23" s="62"/>
      <c r="AN23" s="62"/>
    </row>
    <row r="24" spans="1:42" ht="10.5" customHeight="1" x14ac:dyDescent="0.2">
      <c r="A24" s="1"/>
      <c r="B24" s="1"/>
      <c r="C24" s="1"/>
      <c r="D24" s="63" t="s">
        <v>65</v>
      </c>
      <c r="E24" s="64"/>
      <c r="F24" s="64"/>
      <c r="G24" s="1"/>
      <c r="H24" s="65" t="s">
        <v>66</v>
      </c>
      <c r="I24" s="64"/>
      <c r="J24" s="64"/>
      <c r="K24" s="64"/>
      <c r="L24" s="1"/>
      <c r="M24" s="65" t="s">
        <v>67</v>
      </c>
      <c r="N24" s="64"/>
      <c r="O24" s="64"/>
      <c r="P24" s="64"/>
      <c r="Q24" s="64"/>
      <c r="R24" s="64"/>
      <c r="S24" s="64"/>
      <c r="T24" s="64"/>
      <c r="U24" s="64"/>
      <c r="V24" s="1"/>
      <c r="W24" s="1"/>
      <c r="X24" s="1"/>
      <c r="Y24" s="1"/>
      <c r="Z24" s="1"/>
      <c r="AA24" s="1"/>
      <c r="AB24" s="63"/>
      <c r="AC24" s="64"/>
      <c r="AD24" s="64"/>
      <c r="AE24" s="52"/>
      <c r="AF24" s="65" t="s">
        <v>66</v>
      </c>
      <c r="AG24" s="64"/>
      <c r="AH24" s="64"/>
      <c r="AI24" s="1"/>
      <c r="AJ24" s="1"/>
      <c r="AK24" s="1"/>
      <c r="AL24" s="1"/>
      <c r="AM24" s="1"/>
      <c r="AN24" s="1"/>
    </row>
    <row r="25" spans="1:42" ht="22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2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53"/>
      <c r="X26" s="53"/>
      <c r="Y26" s="53"/>
      <c r="Z26" s="53"/>
      <c r="AA26" s="53"/>
      <c r="AB26" s="1"/>
      <c r="AC26" s="1"/>
      <c r="AD26" s="1"/>
      <c r="AE26" s="1"/>
      <c r="AF26" s="1"/>
      <c r="AG26" s="1"/>
      <c r="AH26" s="1"/>
      <c r="AI26" s="67" t="s">
        <v>64</v>
      </c>
      <c r="AJ26" s="62"/>
      <c r="AK26" s="62"/>
      <c r="AL26" s="62"/>
      <c r="AM26" s="62"/>
      <c r="AN26" s="62"/>
    </row>
    <row r="27" spans="1:42" ht="10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53"/>
      <c r="X27" s="53"/>
      <c r="Y27" s="53"/>
      <c r="Z27" s="53"/>
      <c r="AA27" s="53"/>
      <c r="AB27" s="63"/>
      <c r="AC27" s="64"/>
      <c r="AD27" s="64"/>
      <c r="AE27" s="52"/>
      <c r="AF27" s="65" t="s">
        <v>66</v>
      </c>
      <c r="AG27" s="64"/>
      <c r="AH27" s="64"/>
      <c r="AI27" s="1"/>
      <c r="AJ27" s="1"/>
      <c r="AK27" s="1"/>
      <c r="AL27" s="1"/>
      <c r="AM27" s="1"/>
      <c r="AN27" s="1"/>
    </row>
    <row r="28" spans="1:42" ht="11.25" customHeight="1" x14ac:dyDescent="0.2">
      <c r="A28" s="1"/>
      <c r="B28" s="1" t="s">
        <v>68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2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2" ht="11.25" customHeight="1" x14ac:dyDescent="0.2">
      <c r="A30" s="1"/>
      <c r="B30" s="6" t="s">
        <v>47</v>
      </c>
      <c r="C30" s="1" t="s">
        <v>69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2" ht="11.25" customHeight="1" x14ac:dyDescent="0.2">
      <c r="A31" s="1"/>
      <c r="B31" s="6" t="s">
        <v>57</v>
      </c>
      <c r="C31" s="1" t="s">
        <v>70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2" ht="11.25" customHeight="1" x14ac:dyDescent="0.2">
      <c r="A32" s="1"/>
      <c r="B32" s="6" t="s">
        <v>59</v>
      </c>
      <c r="C32" s="1" t="s">
        <v>71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1.25" customHeight="1" x14ac:dyDescent="0.2">
      <c r="A33" s="1"/>
      <c r="B33" s="6" t="s">
        <v>58</v>
      </c>
      <c r="C33" s="1" t="s">
        <v>72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1.25" customHeight="1" x14ac:dyDescent="0.2">
      <c r="A34" s="1"/>
      <c r="B34" s="6" t="s">
        <v>60</v>
      </c>
      <c r="C34" s="1" t="s">
        <v>73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1.25" customHeight="1" x14ac:dyDescent="0.2">
      <c r="A35" s="1"/>
      <c r="B35" s="6" t="s">
        <v>74</v>
      </c>
      <c r="C35" s="1" t="s">
        <v>75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1.25" customHeight="1" x14ac:dyDescent="0.2">
      <c r="A36" s="1"/>
      <c r="B36" s="6" t="s">
        <v>76</v>
      </c>
      <c r="C36" s="1" t="s">
        <v>77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1.25" customHeight="1" x14ac:dyDescent="0.2">
      <c r="A37" s="1"/>
      <c r="B37" s="6" t="s">
        <v>50</v>
      </c>
      <c r="C37" s="1" t="s">
        <v>43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1.25" customHeight="1" x14ac:dyDescent="0.2">
      <c r="A38" s="1"/>
      <c r="B38" s="6" t="s">
        <v>78</v>
      </c>
      <c r="C38" s="1" t="s">
        <v>44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1.25" customHeight="1" x14ac:dyDescent="0.2">
      <c r="A39" s="1"/>
      <c r="B39" s="6" t="s">
        <v>79</v>
      </c>
      <c r="C39" s="1" t="s">
        <v>80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1.25" customHeight="1" x14ac:dyDescent="0.2">
      <c r="A40" s="1"/>
      <c r="B40" s="6" t="s">
        <v>49</v>
      </c>
      <c r="C40" s="1" t="s">
        <v>81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1.25" customHeight="1" x14ac:dyDescent="0.2">
      <c r="A41" s="1"/>
      <c r="B41" s="6" t="s">
        <v>82</v>
      </c>
      <c r="C41" s="54" t="s">
        <v>83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1.25" customHeight="1" x14ac:dyDescent="0.2">
      <c r="A42" s="1"/>
      <c r="B42" s="6" t="s">
        <v>48</v>
      </c>
      <c r="C42" s="1" t="s">
        <v>84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1.25" customHeight="1" x14ac:dyDescent="0.2">
      <c r="A43" s="1"/>
      <c r="B43" s="6" t="s">
        <v>51</v>
      </c>
      <c r="C43" s="1" t="s">
        <v>85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</sheetData>
  <mergeCells count="96">
    <mergeCell ref="M24:U24"/>
    <mergeCell ref="AB24:AD24"/>
    <mergeCell ref="AF24:AH24"/>
    <mergeCell ref="AK14:AL17"/>
    <mergeCell ref="AM14:AN17"/>
    <mergeCell ref="AK18:AL18"/>
    <mergeCell ref="AM18:AN18"/>
    <mergeCell ref="AK19:AL19"/>
    <mergeCell ref="AK20:AL20"/>
    <mergeCell ref="AK21:AL21"/>
    <mergeCell ref="AK22:AL22"/>
    <mergeCell ref="AM19:AN19"/>
    <mergeCell ref="AM20:AN20"/>
    <mergeCell ref="AM21:AN21"/>
    <mergeCell ref="AM22:AN22"/>
    <mergeCell ref="Y20:Z20"/>
    <mergeCell ref="Y21:Z21"/>
    <mergeCell ref="Y22:Z22"/>
    <mergeCell ref="E19:H22"/>
    <mergeCell ref="AA19:AA20"/>
    <mergeCell ref="AA21:AA22"/>
    <mergeCell ref="C18:D18"/>
    <mergeCell ref="E18:H18"/>
    <mergeCell ref="I18:X18"/>
    <mergeCell ref="Y18:Z18"/>
    <mergeCell ref="Y19:Z19"/>
    <mergeCell ref="AK12:AN13"/>
    <mergeCell ref="AA13:AA15"/>
    <mergeCell ref="AB15:AJ15"/>
    <mergeCell ref="B7:AC7"/>
    <mergeCell ref="AB8:AC9"/>
    <mergeCell ref="AD8:AJ9"/>
    <mergeCell ref="AK8:AN8"/>
    <mergeCell ref="AK9:AN9"/>
    <mergeCell ref="AD10:AJ10"/>
    <mergeCell ref="AK10:AN10"/>
    <mergeCell ref="T13:T15"/>
    <mergeCell ref="U13:U15"/>
    <mergeCell ref="V13:V15"/>
    <mergeCell ref="W13:W15"/>
    <mergeCell ref="X13:X15"/>
    <mergeCell ref="Y13:Z15"/>
    <mergeCell ref="C12:D17"/>
    <mergeCell ref="I16:I17"/>
    <mergeCell ref="AB10:AC10"/>
    <mergeCell ref="B12:B17"/>
    <mergeCell ref="I12:X12"/>
    <mergeCell ref="Y12:AA12"/>
    <mergeCell ref="AB12:AJ12"/>
    <mergeCell ref="AB13:AJ13"/>
    <mergeCell ref="J16:J17"/>
    <mergeCell ref="K16:K17"/>
    <mergeCell ref="X16:X17"/>
    <mergeCell ref="Y16:AA16"/>
    <mergeCell ref="Y17:AA17"/>
    <mergeCell ref="R13:R15"/>
    <mergeCell ref="S13:S15"/>
    <mergeCell ref="R16:R17"/>
    <mergeCell ref="S16:S17"/>
    <mergeCell ref="T16:T17"/>
    <mergeCell ref="U16:U17"/>
    <mergeCell ref="V16:V17"/>
    <mergeCell ref="P13:P15"/>
    <mergeCell ref="Q13:Q15"/>
    <mergeCell ref="P16:P17"/>
    <mergeCell ref="Q16:Q17"/>
    <mergeCell ref="W16:W17"/>
    <mergeCell ref="M13:M15"/>
    <mergeCell ref="L16:L17"/>
    <mergeCell ref="M16:M17"/>
    <mergeCell ref="N13:N15"/>
    <mergeCell ref="O13:O15"/>
    <mergeCell ref="N16:N17"/>
    <mergeCell ref="O16:O17"/>
    <mergeCell ref="E12:H17"/>
    <mergeCell ref="I13:I15"/>
    <mergeCell ref="J13:J15"/>
    <mergeCell ref="K13:K15"/>
    <mergeCell ref="L13:L15"/>
    <mergeCell ref="AK2:AN2"/>
    <mergeCell ref="AK3:AN3"/>
    <mergeCell ref="B4:AC4"/>
    <mergeCell ref="AK4:AN4"/>
    <mergeCell ref="B5:AC5"/>
    <mergeCell ref="AK5:AN6"/>
    <mergeCell ref="B6:AC6"/>
    <mergeCell ref="AB23:AD23"/>
    <mergeCell ref="AB27:AD27"/>
    <mergeCell ref="AI23:AN23"/>
    <mergeCell ref="AI26:AN26"/>
    <mergeCell ref="AF27:AH27"/>
    <mergeCell ref="B19:B22"/>
    <mergeCell ref="C19:D22"/>
    <mergeCell ref="B23:C23"/>
    <mergeCell ref="D24:F24"/>
    <mergeCell ref="H24:K24"/>
  </mergeCells>
  <conditionalFormatting sqref="AC19:AE22 AH19:AN22">
    <cfRule type="cellIs" dxfId="2" priority="1" operator="equal">
      <formula>0</formula>
    </cfRule>
  </conditionalFormatting>
  <conditionalFormatting sqref="AF19:AF22">
    <cfRule type="cellIs" dxfId="1" priority="2" operator="equal">
      <formula>0</formula>
    </cfRule>
  </conditionalFormatting>
  <conditionalFormatting sqref="AG19:AG22">
    <cfRule type="cellIs" dxfId="0" priority="3" operator="equal">
      <formula>0</formula>
    </cfRule>
  </conditionalFormatting>
  <dataValidations disablePrompts="1" count="1">
    <dataValidation type="list" allowBlank="1" showInputMessage="1" showErrorMessage="1" prompt=" - " sqref="I19:W19 I21:X21">
      <formula1>$B$30:$B$43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AlexM</dc:creator>
  <cp:lastModifiedBy>AlexM</cp:lastModifiedBy>
  <dcterms:created xsi:type="dcterms:W3CDTF">2024-04-02T17:06:24Z</dcterms:created>
  <dcterms:modified xsi:type="dcterms:W3CDTF">2024-04-02T17:12:15Z</dcterms:modified>
</cp:coreProperties>
</file>