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ЭтаКнига" defaultThemeVersion="202300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8_{0FCC97FA-D477-4649-8ACD-9A8046D5AC3F}" xr6:coauthVersionLast="47" xr6:coauthVersionMax="47" xr10:uidLastSave="{00000000-0000-0000-0000-000000000000}"/>
  <bookViews>
    <workbookView xWindow="-120" yWindow="-120" windowWidth="38640" windowHeight="15840" xr2:uid="{24342245-B931-40E5-8A8F-885A9B4C0CC2}"/>
  </bookViews>
  <sheets>
    <sheet name="Апрель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4" i="1" l="1"/>
  <c r="AK34" i="1"/>
  <c r="AK34" i="1" a="1"/>
  <c r="AJ34" i="1" a="1"/>
  <c r="AJ34" i="1" s="1"/>
  <c r="AI34" i="1" a="1"/>
  <c r="AI34" i="1" s="1"/>
  <c r="AH34" i="1"/>
  <c r="AH34" i="1" a="1"/>
  <c r="AG34" i="1" a="1"/>
  <c r="AG34" i="1" s="1"/>
  <c r="AF34" i="1" a="1"/>
  <c r="AF34" i="1" s="1"/>
  <c r="AE34" i="1"/>
  <c r="AE34" i="1" a="1"/>
  <c r="AD34" i="1" a="1"/>
  <c r="AD34" i="1" s="1"/>
  <c r="AC34" i="1" a="1"/>
  <c r="AC34" i="1" s="1"/>
  <c r="AB34" i="1"/>
  <c r="AB34" i="1" a="1"/>
  <c r="AA34" i="1" a="1"/>
  <c r="AA34" i="1" s="1"/>
  <c r="Z34" i="1" a="1"/>
  <c r="Z34" i="1" s="1"/>
  <c r="Y34" i="1"/>
  <c r="Y34" i="1" a="1"/>
  <c r="X34" i="1" a="1"/>
  <c r="X34" i="1" s="1"/>
  <c r="W34" i="1" a="1"/>
  <c r="W34" i="1" s="1"/>
  <c r="V34" i="1"/>
  <c r="V34" i="1" a="1"/>
  <c r="U34" i="1" a="1"/>
  <c r="U34" i="1" s="1"/>
  <c r="T34" i="1" a="1"/>
  <c r="T34" i="1" s="1"/>
  <c r="S34" i="1"/>
  <c r="S34" i="1" a="1"/>
  <c r="R34" i="1" a="1"/>
  <c r="R34" i="1" s="1"/>
  <c r="Q34" i="1" a="1"/>
  <c r="Q34" i="1" s="1"/>
  <c r="P34" i="1"/>
  <c r="P34" i="1" a="1"/>
  <c r="O34" i="1" a="1"/>
  <c r="O34" i="1" s="1"/>
  <c r="N34" i="1" a="1"/>
  <c r="N34" i="1" s="1"/>
  <c r="M34" i="1"/>
  <c r="M34" i="1" a="1"/>
  <c r="L34" i="1" a="1"/>
  <c r="L34" i="1" s="1"/>
  <c r="K34" i="1" a="1"/>
  <c r="K34" i="1" s="1"/>
  <c r="J34" i="1"/>
  <c r="J34" i="1" a="1"/>
  <c r="I34" i="1" a="1"/>
  <c r="I34" i="1" s="1"/>
  <c r="H34" i="1" a="1"/>
  <c r="H34" i="1" s="1"/>
  <c r="G34" i="1"/>
  <c r="G34" i="1" a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F4" i="1"/>
  <c r="F4" i="1" a="1"/>
  <c r="E4" i="1" a="1"/>
  <c r="E4" i="1" s="1"/>
  <c r="D4" i="1" a="1"/>
  <c r="D4" i="1" s="1"/>
  <c r="B4" i="1"/>
  <c r="B5" i="1" l="1" a="1"/>
  <c r="B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2" authorId="0" shapeId="0" xr:uid="{0A4F0497-26AB-4BF8-A2BD-B9C788D0509F}">
      <text>
        <r>
          <rPr>
            <sz val="11"/>
            <color theme="1"/>
            <rFont val="Aptos Narrow"/>
            <family val="2"/>
            <charset val="204"/>
            <scheme val="minor"/>
          </rPr>
          <t>Начало периода</t>
        </r>
      </text>
    </comment>
    <comment ref="O2" authorId="0" shapeId="0" xr:uid="{26F45CBE-CA94-4ACE-B3E5-405E60D2DE3A}">
      <text>
        <r>
          <rPr>
            <sz val="11"/>
            <color theme="1"/>
            <rFont val="Aptos Narrow"/>
            <family val="2"/>
            <charset val="204"/>
            <scheme val="minor"/>
          </rPr>
          <t>Конец периода</t>
        </r>
      </text>
    </comment>
    <comment ref="R2" authorId="0" shapeId="0" xr:uid="{C7D7DA2B-A39E-4DFE-B927-77C20BE219A7}">
      <text>
        <r>
          <rPr>
            <sz val="11"/>
            <color theme="1"/>
            <rFont val="Aptos Narrow"/>
            <family val="2"/>
            <charset val="204"/>
            <scheme val="minor"/>
          </rPr>
          <t>Кол-во мест на жил. площади</t>
        </r>
      </text>
    </comment>
    <comment ref="D3" authorId="0" shapeId="0" xr:uid="{79FDA3D6-6FD1-42A6-85C8-4CF60814E3BC}">
      <text>
        <r>
          <rPr>
            <sz val="11"/>
            <color theme="1"/>
            <rFont val="Aptos Narrow"/>
            <family val="2"/>
            <charset val="204"/>
            <scheme val="minor"/>
          </rPr>
          <t>Имеет режимы:
По головам: указываются ставки на жителя в 2х периодах с 1-15 и 16-31
Раз в месяц - указывается оплата</t>
        </r>
      </text>
    </comment>
    <comment ref="L3" authorId="0" shapeId="0" xr:uid="{6383F876-8A69-458A-9A33-1B3C795E717F}">
      <text>
        <r>
          <rPr>
            <sz val="11"/>
            <color theme="1"/>
            <rFont val="Aptos Narrow"/>
            <family val="2"/>
            <charset val="204"/>
            <scheme val="minor"/>
          </rPr>
          <t>Начало периода</t>
        </r>
      </text>
    </comment>
    <comment ref="O3" authorId="0" shapeId="0" xr:uid="{DF683414-0921-4977-9115-B17A0AAF636D}">
      <text>
        <r>
          <rPr>
            <sz val="11"/>
            <color theme="1"/>
            <rFont val="Aptos Narrow"/>
            <family val="2"/>
            <charset val="204"/>
            <scheme val="minor"/>
          </rPr>
          <t>Конец периода</t>
        </r>
      </text>
    </comment>
    <comment ref="L4" authorId="0" shapeId="0" xr:uid="{9280A005-3BC1-4681-BF74-42C712EF7609}">
      <text>
        <r>
          <rPr>
            <sz val="11"/>
            <color theme="1"/>
            <rFont val="Aptos Narrow"/>
            <family val="2"/>
            <charset val="204"/>
            <scheme val="minor"/>
          </rPr>
          <t>Начало периода</t>
        </r>
      </text>
    </comment>
    <comment ref="O4" authorId="0" shapeId="0" xr:uid="{635A1EF1-3870-44EC-989E-0D80A14DEDE2}">
      <text>
        <r>
          <rPr>
            <sz val="11"/>
            <color theme="1"/>
            <rFont val="Aptos Narrow"/>
            <family val="2"/>
            <charset val="204"/>
            <scheme val="minor"/>
          </rPr>
          <t>Конец периода</t>
        </r>
      </text>
    </comment>
    <comment ref="AB4" authorId="0" shapeId="0" xr:uid="{6FA2EE53-C093-4881-AB1A-372E2E31517C}">
      <text>
        <r>
          <rPr>
            <sz val="11"/>
            <color theme="1"/>
            <rFont val="Aptos Narrow"/>
            <family val="2"/>
            <charset val="204"/>
            <scheme val="minor"/>
          </rPr>
          <t>Начало периода</t>
        </r>
      </text>
    </comment>
    <comment ref="AE4" authorId="0" shapeId="0" xr:uid="{AAB2BA1D-9627-43A2-9144-5DF24856FEB6}">
      <text>
        <r>
          <rPr>
            <sz val="11"/>
            <color theme="1"/>
            <rFont val="Aptos Narrow"/>
            <family val="2"/>
            <charset val="204"/>
            <scheme val="minor"/>
          </rPr>
          <t>Конец периода</t>
        </r>
      </text>
    </comment>
    <comment ref="L5" authorId="0" shapeId="0" xr:uid="{C01CD82A-19DE-4FF2-96F2-96F9B6DC91E5}">
      <text>
        <r>
          <rPr>
            <sz val="11"/>
            <color theme="1"/>
            <rFont val="Aptos Narrow"/>
            <family val="2"/>
            <charset val="204"/>
            <scheme val="minor"/>
          </rPr>
          <t>Начало периода</t>
        </r>
      </text>
    </comment>
    <comment ref="O5" authorId="0" shapeId="0" xr:uid="{7E8D301F-F8A1-4224-AD8B-0AD5ABD5B013}">
      <text>
        <r>
          <rPr>
            <sz val="11"/>
            <color theme="1"/>
            <rFont val="Aptos Narrow"/>
            <family val="2"/>
            <charset val="204"/>
            <scheme val="minor"/>
          </rPr>
          <t>Конец периода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<sst xmlns="http://schemas.openxmlformats.org/spreadsheetml/2006/main" count="28" uniqueCount="27">
  <si>
    <t>Объект</t>
  </si>
  <si>
    <t>Проживание</t>
  </si>
  <si>
    <t>Помещения</t>
  </si>
  <si>
    <t>Комната</t>
  </si>
  <si>
    <t>Остаток с прошлого мес.</t>
  </si>
  <si>
    <t>Оплачено →</t>
  </si>
  <si>
    <t>Баланс →</t>
  </si>
  <si>
    <t xml:space="preserve">№ </t>
  </si>
  <si>
    <t>ФИО</t>
  </si>
  <si>
    <t>Итого</t>
  </si>
  <si>
    <t>корпус 4, 6 мест</t>
  </si>
  <si>
    <t>Беков Фердас</t>
  </si>
  <si>
    <t>Раджабов Рамшед</t>
  </si>
  <si>
    <t>Кадамов Саймухиддин</t>
  </si>
  <si>
    <t>Алишеров Абдукодир</t>
  </si>
  <si>
    <t>Байкулов Абдурашит</t>
  </si>
  <si>
    <t>Шамсзода Шердил</t>
  </si>
  <si>
    <t xml:space="preserve">корпус 4, 4 мест </t>
  </si>
  <si>
    <t>корпус 9, 8 мест, комната 8</t>
  </si>
  <si>
    <t>Алишеров Мирзамахмуд</t>
  </si>
  <si>
    <t>Аскарджанов Абдумалик</t>
  </si>
  <si>
    <t>Ахадуллаев бобиржон</t>
  </si>
  <si>
    <t>Ибрагимов Исломжон</t>
  </si>
  <si>
    <t>Мамадалиев Азамжон</t>
  </si>
  <si>
    <t>Муйдинбоев Асалбек</t>
  </si>
  <si>
    <t>Тохиржонов Бахтиержон</t>
  </si>
  <si>
    <t>Халилов Абдували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</si>
</sst>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B7E1CD"/>
        <bgColor rgb="FFB7E1CD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right" vertical="center"/>
    </xf>
    <xf numFmtId="0" fontId="1" fillId="3" borderId="2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165" fontId="2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3" fillId="5" borderId="8" xfId="0" applyFont="1" applyFill="1" applyBorder="1"/>
    <xf numFmtId="0" fontId="4" fillId="0" borderId="8" xfId="0" applyFont="1" applyBorder="1"/>
    <xf numFmtId="0" fontId="4" fillId="0" borderId="9" xfId="0" applyFont="1" applyBorder="1"/>
    <xf numFmtId="0" fontId="3" fillId="6" borderId="9" xfId="0" applyFont="1" applyFill="1" applyBorder="1"/>
    <xf numFmtId="0" fontId="3" fillId="6" borderId="9" xfId="0" applyFont="1" applyFill="1" applyBorder="1" applyAlignment="1">
      <alignment horizontal="right"/>
    </xf>
    <xf numFmtId="0" fontId="3" fillId="4" borderId="2" xfId="0" applyFont="1" applyFill="1" applyBorder="1"/>
    <xf numFmtId="0" fontId="3" fillId="4" borderId="8" xfId="0" applyFont="1" applyFill="1" applyBorder="1"/>
    <xf numFmtId="0" fontId="3" fillId="7" borderId="8" xfId="0" applyFont="1" applyFill="1" applyBorder="1"/>
    <xf numFmtId="0" fontId="3" fillId="6" borderId="1" xfId="0" applyFont="1" applyFill="1" applyBorder="1"/>
    <xf numFmtId="0" fontId="3" fillId="4" borderId="1" xfId="0" applyFont="1" applyFill="1" applyBorder="1"/>
    <xf numFmtId="0" fontId="3" fillId="8" borderId="1" xfId="0" applyFont="1" applyFill="1" applyBorder="1"/>
    <xf numFmtId="0" fontId="3" fillId="8" borderId="9" xfId="0" applyFont="1" applyFill="1" applyBorder="1" applyAlignment="1">
      <alignment horizontal="righ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ownload\Excel\&#1054;&#1073;&#1097;.xlsx" TargetMode="External"/><Relationship Id="rId1" Type="http://schemas.openxmlformats.org/officeDocument/2006/relationships/externalLinkPath" Target="&#1054;&#1073;&#10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МайИюнь питиние Акваника (копия"/>
      <sheetName val="Лист21"/>
      <sheetName val="Апрель 2024"/>
      <sheetName val="Образец март"/>
      <sheetName val="Лист22"/>
      <sheetName val="Копия.Март 2024"/>
      <sheetName val="Реестр 24"/>
      <sheetName val="ВСЕ ИНСТРУМЕНТЫ"/>
      <sheetName val="Июль  2023 Профреш "/>
      <sheetName val="Июль  2023 Все инструменты "/>
      <sheetName val="Июль  2023 Все инструменты  пит"/>
      <sheetName val="Июль 2023 Москва  "/>
      <sheetName val="Июль 2023 Чехов"/>
      <sheetName val="Июнь  2023 Москва "/>
      <sheetName val="Июнь 2023 Чехов"/>
      <sheetName val="Июль 2023 озон проживание  "/>
      <sheetName val="Лист14"/>
      <sheetName val="Июнь 2023 Профреш "/>
      <sheetName val="Июнь2023 озон проживание "/>
      <sheetName val="Июнь  2023 Озон питание "/>
      <sheetName val="Июль  2023 Озон питание "/>
      <sheetName val="Май 2023 Москва "/>
      <sheetName val="Май 2023 Профреш "/>
      <sheetName val="Май 2023 Чехов"/>
      <sheetName val="Апрель 2023 Москва "/>
      <sheetName val="Май  2023 Озон питание  "/>
      <sheetName val="апрель 2023 озон проживание "/>
      <sheetName val="апрель 2023 Озон питание "/>
      <sheetName val="Апрель 2023 Чехов"/>
      <sheetName val="Апрель 2023 Профреш "/>
      <sheetName val="Март 2023 Чехов"/>
      <sheetName val="Март  Профреш"/>
      <sheetName val="март 2023 озон проживание"/>
      <sheetName val="март 2023 Озон питание "/>
      <sheetName val="Март 2023 Москва"/>
      <sheetName val="Февраль 2023 ЧЕХОВ "/>
      <sheetName val="Февраль 2023 Мытищи Озон "/>
      <sheetName val="Февраль 2023 Озон питание"/>
      <sheetName val="Январь 2023 ЧЕХОВ "/>
      <sheetName val="Февраль 2023 Москва"/>
      <sheetName val="Февраль Профреш"/>
      <sheetName val="Январь 2023 Москва"/>
      <sheetName val="Январь 2023 Мытищи  ОЗОН "/>
      <sheetName val="Декабрь Москва 2022"/>
      <sheetName val="Декабрь ЧЕХОВ"/>
      <sheetName val="Декабрь 22 Мытищи  ОЗОН"/>
      <sheetName val="Ноябрь 2022ПМК ВВ (Москва)  (ко"/>
      <sheetName val="Ноябрь Мытищи  ОЗОН"/>
      <sheetName val="Октябрь 2022ПМК (Москва)"/>
      <sheetName val="Сентябрь 2022ПМК (Москва)  "/>
      <sheetName val="Август 2022ПМК (Москва) "/>
      <sheetName val="АВГУСТ ЧЕХОВ"/>
      <sheetName val="Сентябрь ЧЕХОВ"/>
      <sheetName val="Октябрь ЧЕХОВ"/>
      <sheetName val="Ноябрь ЧЕХОВ"/>
      <sheetName val="Июль 2022 (Москва)"/>
      <sheetName val="Июнь 2022 (Москва) "/>
      <sheetName val="Май 2022 (Москва)"/>
      <sheetName val="Склады (питаниетрансферпроживан"/>
      <sheetName val="Апрель 2022 (Москва)"/>
      <sheetName val="Март 2022 (Москва)"/>
      <sheetName val="Январь 2022 (сверка 2)"/>
      <sheetName val="ЗАЯВКА ПОСТАВЩИКИ № 2,3"/>
      <sheetName val="Февраль 2022 (Москва) (копия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Проект</v>
          </cell>
          <cell r="E1" t="str">
            <v>Месяц</v>
          </cell>
          <cell r="G1" t="str">
            <v>Выдано ДС</v>
          </cell>
          <cell r="L1" t="str">
            <v>Статья расходов</v>
          </cell>
        </row>
        <row r="2">
          <cell r="A2" t="str">
            <v>Склад Ступино</v>
          </cell>
          <cell r="E2" t="str">
            <v>Январь</v>
          </cell>
          <cell r="G2">
            <v>60000</v>
          </cell>
          <cell r="L2" t="str">
            <v>Проживание</v>
          </cell>
        </row>
        <row r="3">
          <cell r="A3" t="str">
            <v>Балтийский Берег</v>
          </cell>
          <cell r="E3" t="str">
            <v>Январь</v>
          </cell>
          <cell r="L3" t="str">
            <v>Проживание</v>
          </cell>
        </row>
        <row r="4">
          <cell r="A4" t="str">
            <v>Автозапчасти Троицк</v>
          </cell>
          <cell r="E4" t="str">
            <v>Январь</v>
          </cell>
          <cell r="L4" t="str">
            <v>Проживание</v>
          </cell>
        </row>
        <row r="5">
          <cell r="A5" t="str">
            <v>Автозапчасти Троицк</v>
          </cell>
          <cell r="E5" t="str">
            <v>Январь</v>
          </cell>
          <cell r="L5" t="str">
            <v>Проживание</v>
          </cell>
        </row>
        <row r="6">
          <cell r="A6" t="str">
            <v>Про-фреш</v>
          </cell>
          <cell r="E6" t="str">
            <v>Январь</v>
          </cell>
          <cell r="L6" t="str">
            <v>Проживание</v>
          </cell>
        </row>
        <row r="7">
          <cell r="A7" t="str">
            <v>Автозапчасти Троицк</v>
          </cell>
          <cell r="E7" t="str">
            <v>Январь</v>
          </cell>
          <cell r="L7" t="str">
            <v>Проживание</v>
          </cell>
        </row>
        <row r="8">
          <cell r="A8" t="str">
            <v>Связь, интернет</v>
          </cell>
          <cell r="E8" t="str">
            <v>Январь</v>
          </cell>
          <cell r="L8" t="str">
            <v>Мобильная связь</v>
          </cell>
        </row>
        <row r="9">
          <cell r="A9" t="str">
            <v>Автозапчасти Троицк</v>
          </cell>
          <cell r="E9" t="str">
            <v>Январь</v>
          </cell>
          <cell r="L9" t="str">
            <v>Проживание</v>
          </cell>
        </row>
        <row r="10">
          <cell r="A10" t="str">
            <v>Связь, интернет</v>
          </cell>
          <cell r="E10" t="str">
            <v>Январь</v>
          </cell>
          <cell r="L10" t="str">
            <v>Мобильная связь</v>
          </cell>
        </row>
        <row r="11">
          <cell r="A11" t="str">
            <v>ВкусВилл</v>
          </cell>
          <cell r="E11" t="str">
            <v>Январь</v>
          </cell>
          <cell r="L11" t="str">
            <v>Проживание</v>
          </cell>
        </row>
        <row r="12">
          <cell r="A12" t="str">
            <v>Поставщики</v>
          </cell>
          <cell r="E12" t="str">
            <v>Январь</v>
          </cell>
          <cell r="G12">
            <v>3000</v>
          </cell>
          <cell r="L12" t="str">
            <v>Курьерские услуги</v>
          </cell>
        </row>
        <row r="13">
          <cell r="A13" t="str">
            <v>Аренда офисов</v>
          </cell>
          <cell r="E13" t="str">
            <v>Январь</v>
          </cell>
          <cell r="G13">
            <v>38400</v>
          </cell>
          <cell r="L13" t="str">
            <v>Офис налом</v>
          </cell>
        </row>
        <row r="14">
          <cell r="A14" t="str">
            <v>ВкусВилл</v>
          </cell>
          <cell r="E14" t="str">
            <v>Январь</v>
          </cell>
          <cell r="L14" t="str">
            <v>Проживание</v>
          </cell>
        </row>
        <row r="15">
          <cell r="A15" t="str">
            <v>Про-фреш</v>
          </cell>
          <cell r="E15" t="str">
            <v>Январь</v>
          </cell>
          <cell r="L15" t="str">
            <v>Проживание</v>
          </cell>
        </row>
        <row r="16">
          <cell r="A16" t="str">
            <v>ВкусВилл</v>
          </cell>
          <cell r="E16" t="str">
            <v>Январь</v>
          </cell>
          <cell r="G16">
            <v>8120</v>
          </cell>
          <cell r="L16" t="str">
            <v>Проживание</v>
          </cell>
        </row>
        <row r="17">
          <cell r="A17" t="str">
            <v>Склад Ступино</v>
          </cell>
          <cell r="E17" t="str">
            <v>Январь</v>
          </cell>
          <cell r="L17" t="str">
            <v>Питание персонала</v>
          </cell>
        </row>
        <row r="18">
          <cell r="A18" t="str">
            <v>ВкусВилл</v>
          </cell>
          <cell r="E18" t="str">
            <v>Январь</v>
          </cell>
          <cell r="G18">
            <v>4480</v>
          </cell>
          <cell r="L18" t="str">
            <v>Проживание</v>
          </cell>
        </row>
        <row r="19">
          <cell r="A19" t="str">
            <v>Офис</v>
          </cell>
          <cell r="E19" t="str">
            <v>Январь</v>
          </cell>
          <cell r="L19" t="str">
            <v>Нужды офиса</v>
          </cell>
        </row>
        <row r="20">
          <cell r="A20" t="str">
            <v>IT услуги</v>
          </cell>
          <cell r="E20" t="str">
            <v>Январь</v>
          </cell>
          <cell r="L20" t="str">
            <v>Манго</v>
          </cell>
        </row>
        <row r="21">
          <cell r="A21" t="str">
            <v>Автозапчасти Троицк</v>
          </cell>
          <cell r="E21" t="str">
            <v>Январь</v>
          </cell>
          <cell r="G21">
            <v>115000</v>
          </cell>
          <cell r="L21" t="str">
            <v>Проживание</v>
          </cell>
        </row>
        <row r="22">
          <cell r="A22" t="str">
            <v>Про-фреш</v>
          </cell>
          <cell r="E22" t="str">
            <v>Февраль</v>
          </cell>
          <cell r="G22">
            <v>33600</v>
          </cell>
          <cell r="L22" t="str">
            <v>Проживание</v>
          </cell>
        </row>
        <row r="23">
          <cell r="A23" t="str">
            <v>Балтийский Берег</v>
          </cell>
          <cell r="E23" t="str">
            <v>Февраль</v>
          </cell>
          <cell r="L23" t="str">
            <v>Проживание</v>
          </cell>
        </row>
        <row r="24">
          <cell r="A24" t="str">
            <v>Склад Ступино</v>
          </cell>
          <cell r="E24" t="str">
            <v>Февраль</v>
          </cell>
          <cell r="G24">
            <v>100000</v>
          </cell>
          <cell r="L24" t="str">
            <v>Питание персонала</v>
          </cell>
        </row>
        <row r="25">
          <cell r="A25" t="str">
            <v>Связь, интернет</v>
          </cell>
          <cell r="E25" t="str">
            <v>Февраль</v>
          </cell>
          <cell r="G25">
            <v>1400</v>
          </cell>
          <cell r="L25" t="str">
            <v>Интернет</v>
          </cell>
        </row>
        <row r="26">
          <cell r="A26" t="str">
            <v>ФМ Чехов</v>
          </cell>
          <cell r="E26" t="str">
            <v>Февраль</v>
          </cell>
          <cell r="G26">
            <v>30115.96</v>
          </cell>
          <cell r="L26" t="str">
            <v>Расходы площадки</v>
          </cell>
        </row>
        <row r="27">
          <cell r="A27" t="str">
            <v>Автозапчасти Троицк</v>
          </cell>
          <cell r="E27" t="str">
            <v>Февраль</v>
          </cell>
          <cell r="L27" t="str">
            <v>Бой/порча товара</v>
          </cell>
        </row>
        <row r="28">
          <cell r="A28" t="str">
            <v>Поставщики</v>
          </cell>
          <cell r="E28" t="str">
            <v>Февраль</v>
          </cell>
          <cell r="G28">
            <v>51000</v>
          </cell>
          <cell r="L28" t="str">
            <v>Мед. центр</v>
          </cell>
        </row>
        <row r="29">
          <cell r="A29" t="str">
            <v>Профреш 51</v>
          </cell>
          <cell r="E29" t="str">
            <v>Февраль</v>
          </cell>
          <cell r="G29">
            <v>7400</v>
          </cell>
          <cell r="L29" t="str">
            <v>Расходы площадки</v>
          </cell>
        </row>
        <row r="30">
          <cell r="A30" t="str">
            <v>Профреш 51</v>
          </cell>
          <cell r="E30" t="str">
            <v>Февраль</v>
          </cell>
          <cell r="G30">
            <v>56250</v>
          </cell>
          <cell r="L30" t="str">
            <v>Проживание</v>
          </cell>
        </row>
        <row r="31">
          <cell r="A31" t="str">
            <v>ВкусВилл</v>
          </cell>
          <cell r="E31" t="str">
            <v>Февраль</v>
          </cell>
          <cell r="G31">
            <v>3640</v>
          </cell>
          <cell r="L31" t="str">
            <v>Проживание</v>
          </cell>
        </row>
        <row r="32">
          <cell r="A32" t="str">
            <v>Морозко</v>
          </cell>
          <cell r="E32" t="str">
            <v>Февраль</v>
          </cell>
          <cell r="G32">
            <v>57000</v>
          </cell>
          <cell r="L32" t="str">
            <v>Проживание</v>
          </cell>
        </row>
        <row r="33">
          <cell r="A33" t="str">
            <v>Склад Ступино</v>
          </cell>
          <cell r="E33" t="str">
            <v>Февраль</v>
          </cell>
          <cell r="G33">
            <v>50000</v>
          </cell>
          <cell r="L33" t="str">
            <v>Проживание</v>
          </cell>
        </row>
        <row r="34">
          <cell r="A34" t="str">
            <v>Хлеб и масло</v>
          </cell>
          <cell r="E34" t="str">
            <v>Февраль</v>
          </cell>
          <cell r="G34">
            <v>7000</v>
          </cell>
          <cell r="L34" t="str">
            <v>Проживание</v>
          </cell>
        </row>
        <row r="35">
          <cell r="A35" t="str">
            <v>Поставщики</v>
          </cell>
          <cell r="E35" t="str">
            <v>Февраль</v>
          </cell>
          <cell r="G35">
            <v>5132</v>
          </cell>
          <cell r="L35" t="str">
            <v>Курьерские услуги</v>
          </cell>
        </row>
        <row r="36">
          <cell r="A36" t="str">
            <v>Балтийский Берег</v>
          </cell>
          <cell r="E36" t="str">
            <v>Февраль</v>
          </cell>
          <cell r="L36" t="str">
            <v>Питание персонала</v>
          </cell>
        </row>
        <row r="37">
          <cell r="A37" t="str">
            <v>Хлеб и масло</v>
          </cell>
          <cell r="E37" t="str">
            <v>Февраль</v>
          </cell>
          <cell r="L37" t="str">
            <v>Проживание</v>
          </cell>
        </row>
        <row r="38">
          <cell r="A38" t="str">
            <v>IT услуги</v>
          </cell>
          <cell r="E38" t="str">
            <v>Февраль</v>
          </cell>
          <cell r="L38" t="str">
            <v>Манго</v>
          </cell>
        </row>
        <row r="39">
          <cell r="A39" t="str">
            <v>ВкусВилл</v>
          </cell>
          <cell r="E39" t="str">
            <v>Февраль</v>
          </cell>
          <cell r="L39" t="str">
            <v>Рекрутмент от ОРП</v>
          </cell>
        </row>
        <row r="40">
          <cell r="A40" t="str">
            <v>Про-фреш</v>
          </cell>
          <cell r="E40" t="str">
            <v>Февраль</v>
          </cell>
          <cell r="G40">
            <v>125440</v>
          </cell>
          <cell r="L40" t="str">
            <v>Проживание</v>
          </cell>
        </row>
        <row r="41">
          <cell r="A41" t="str">
            <v>Склад Ступино</v>
          </cell>
          <cell r="E41" t="str">
            <v>Январь</v>
          </cell>
          <cell r="L41" t="str">
            <v>Рекрутмент от ОРП</v>
          </cell>
        </row>
        <row r="42">
          <cell r="A42" t="str">
            <v>АгроХолод</v>
          </cell>
          <cell r="E42" t="str">
            <v>Февраль</v>
          </cell>
          <cell r="G42">
            <v>170000</v>
          </cell>
          <cell r="L42" t="str">
            <v>Проживание</v>
          </cell>
        </row>
        <row r="43">
          <cell r="A43" t="str">
            <v>IT услуги</v>
          </cell>
          <cell r="E43" t="str">
            <v>Февраль</v>
          </cell>
          <cell r="L43" t="str">
            <v>Пассворк</v>
          </cell>
        </row>
        <row r="44">
          <cell r="A44" t="str">
            <v>Аренда офисов</v>
          </cell>
          <cell r="E44" t="str">
            <v>Февраль</v>
          </cell>
          <cell r="L44" t="str">
            <v>Офис налом</v>
          </cell>
        </row>
        <row r="45">
          <cell r="A45" t="str">
            <v>Про-фреш</v>
          </cell>
          <cell r="E45" t="str">
            <v>Март</v>
          </cell>
          <cell r="L45" t="str">
            <v>Проживание</v>
          </cell>
        </row>
        <row r="46">
          <cell r="A46" t="str">
            <v>Склад Ступино</v>
          </cell>
          <cell r="E46" t="str">
            <v>Февраль</v>
          </cell>
          <cell r="L46" t="str">
            <v>Питание персонала</v>
          </cell>
        </row>
        <row r="47">
          <cell r="A47" t="str">
            <v>Склад Ступино</v>
          </cell>
          <cell r="E47" t="str">
            <v>Март</v>
          </cell>
          <cell r="L47" t="str">
            <v>Проживание</v>
          </cell>
        </row>
        <row r="48">
          <cell r="A48" t="str">
            <v>Склад Ступино</v>
          </cell>
          <cell r="E48" t="str">
            <v>Март</v>
          </cell>
          <cell r="L48" t="str">
            <v>Проживание</v>
          </cell>
        </row>
        <row r="49">
          <cell r="A49" t="str">
            <v>Склад Ступино</v>
          </cell>
          <cell r="E49" t="str">
            <v>Февраль</v>
          </cell>
          <cell r="L49" t="str">
            <v>Командировочные</v>
          </cell>
        </row>
        <row r="50">
          <cell r="A50" t="str">
            <v>Поставщики</v>
          </cell>
          <cell r="E50" t="str">
            <v>Февраль</v>
          </cell>
          <cell r="G50">
            <v>3157</v>
          </cell>
          <cell r="L50" t="str">
            <v>Курьерские услуги</v>
          </cell>
        </row>
        <row r="51">
          <cell r="A51" t="str">
            <v>Поставщики</v>
          </cell>
          <cell r="E51" t="str">
            <v>Март</v>
          </cell>
          <cell r="L51" t="str">
            <v>Спецодежда</v>
          </cell>
        </row>
        <row r="52">
          <cell r="A52" t="str">
            <v>Поставщики</v>
          </cell>
          <cell r="E52" t="str">
            <v>Март</v>
          </cell>
          <cell r="L52" t="str">
            <v>Спецодежда</v>
          </cell>
        </row>
        <row r="53">
          <cell r="A53" t="str">
            <v>Хлеб и масло</v>
          </cell>
          <cell r="E53" t="str">
            <v>Март</v>
          </cell>
          <cell r="G53">
            <v>15000</v>
          </cell>
          <cell r="L53" t="str">
            <v>Проживание</v>
          </cell>
        </row>
        <row r="54">
          <cell r="A54" t="str">
            <v>Балтийский Берег</v>
          </cell>
          <cell r="E54" t="str">
            <v>Февраль</v>
          </cell>
          <cell r="L54" t="str">
            <v>Проживание</v>
          </cell>
        </row>
        <row r="55">
          <cell r="A55" t="str">
            <v>Связь, интернет</v>
          </cell>
          <cell r="E55" t="str">
            <v>Март</v>
          </cell>
          <cell r="G55">
            <v>10500</v>
          </cell>
          <cell r="L55" t="str">
            <v>Мобильная связь</v>
          </cell>
        </row>
        <row r="56">
          <cell r="A56" t="str">
            <v>Автозапчасти Троицк</v>
          </cell>
          <cell r="E56" t="str">
            <v>Март</v>
          </cell>
          <cell r="L56" t="str">
            <v>Проживание</v>
          </cell>
        </row>
        <row r="57">
          <cell r="A57" t="str">
            <v>Морозко</v>
          </cell>
          <cell r="E57" t="str">
            <v>Март</v>
          </cell>
          <cell r="L57" t="str">
            <v>Проживание</v>
          </cell>
        </row>
        <row r="58">
          <cell r="A58" t="str">
            <v>Офис</v>
          </cell>
          <cell r="E58" t="str">
            <v>Март</v>
          </cell>
          <cell r="L58" t="str">
            <v>ГСМ</v>
          </cell>
        </row>
        <row r="59">
          <cell r="A59" t="str">
            <v>Автозапчасти Троицк</v>
          </cell>
          <cell r="E59" t="str">
            <v>Март</v>
          </cell>
          <cell r="G59">
            <v>30000</v>
          </cell>
          <cell r="L59" t="str">
            <v>Проживание</v>
          </cell>
        </row>
        <row r="60">
          <cell r="A60" t="str">
            <v>Автозапчасти Троицк</v>
          </cell>
          <cell r="E60" t="str">
            <v>Февраль</v>
          </cell>
          <cell r="G60">
            <v>36050</v>
          </cell>
          <cell r="L60" t="str">
            <v>Бонус за Клиента</v>
          </cell>
        </row>
        <row r="61">
          <cell r="A61" t="str">
            <v>Склад Ступино</v>
          </cell>
          <cell r="E61" t="str">
            <v>Февраль</v>
          </cell>
          <cell r="G61">
            <v>230865</v>
          </cell>
          <cell r="L61" t="str">
            <v>Бонус за Клиента</v>
          </cell>
        </row>
        <row r="62">
          <cell r="A62" t="str">
            <v>ВкусВилл</v>
          </cell>
          <cell r="E62" t="str">
            <v>Февраль</v>
          </cell>
          <cell r="L62" t="str">
            <v>Проживание</v>
          </cell>
        </row>
        <row r="63">
          <cell r="A63" t="str">
            <v>ВкусВилл</v>
          </cell>
          <cell r="E63" t="str">
            <v>Март</v>
          </cell>
          <cell r="L63" t="str">
            <v>Проживание</v>
          </cell>
        </row>
        <row r="64">
          <cell r="A64" t="str">
            <v>Поставщики</v>
          </cell>
          <cell r="E64" t="str">
            <v>Март</v>
          </cell>
          <cell r="L64" t="str">
            <v>Спецодежда</v>
          </cell>
        </row>
        <row r="65">
          <cell r="A65" t="str">
            <v>Склад Ступино</v>
          </cell>
          <cell r="E65" t="str">
            <v>Февраль</v>
          </cell>
          <cell r="G65">
            <v>157120</v>
          </cell>
          <cell r="L65" t="str">
            <v>Питание персонала</v>
          </cell>
        </row>
        <row r="66">
          <cell r="A66" t="str">
            <v>Склад Ступино</v>
          </cell>
          <cell r="E66" t="str">
            <v>Март</v>
          </cell>
          <cell r="L66" t="str">
            <v>Проживание</v>
          </cell>
        </row>
        <row r="67">
          <cell r="A67" t="str">
            <v>Профреш 51</v>
          </cell>
          <cell r="E67" t="str">
            <v>Март</v>
          </cell>
          <cell r="L67" t="str">
            <v>Проживание</v>
          </cell>
        </row>
        <row r="68">
          <cell r="A68" t="str">
            <v>Поставщики</v>
          </cell>
          <cell r="E68" t="str">
            <v>Февраль</v>
          </cell>
          <cell r="G68">
            <v>89000</v>
          </cell>
          <cell r="L68" t="str">
            <v>Мед. центр</v>
          </cell>
        </row>
        <row r="69">
          <cell r="A69" t="str">
            <v>Склад Ступино</v>
          </cell>
          <cell r="E69" t="str">
            <v>Март</v>
          </cell>
          <cell r="L69" t="str">
            <v>Проживание</v>
          </cell>
        </row>
        <row r="70">
          <cell r="A70" t="str">
            <v>АгроХолод</v>
          </cell>
          <cell r="E70" t="str">
            <v>Март</v>
          </cell>
          <cell r="L70" t="str">
            <v>Рекрутеры</v>
          </cell>
        </row>
        <row r="71">
          <cell r="A71" t="str">
            <v>Балтийский Берег</v>
          </cell>
          <cell r="E71" t="str">
            <v>Март</v>
          </cell>
          <cell r="L71" t="str">
            <v>Рекрутеры</v>
          </cell>
        </row>
        <row r="72">
          <cell r="A72" t="str">
            <v>Склад Ступино</v>
          </cell>
          <cell r="E72" t="str">
            <v>Март</v>
          </cell>
          <cell r="L72" t="str">
            <v>Рекрутеры</v>
          </cell>
        </row>
        <row r="73">
          <cell r="A73" t="str">
            <v>Реклама на персонал</v>
          </cell>
          <cell r="E73" t="str">
            <v>Март</v>
          </cell>
          <cell r="L73" t="str">
            <v>Рекрутеры</v>
          </cell>
        </row>
        <row r="74">
          <cell r="E74" t="str">
            <v>Март</v>
          </cell>
        </row>
        <row r="75">
          <cell r="A75" t="str">
            <v>Поставщики</v>
          </cell>
          <cell r="E75" t="str">
            <v>Март</v>
          </cell>
          <cell r="L75" t="str">
            <v>Спецодежда</v>
          </cell>
        </row>
        <row r="76">
          <cell r="A76" t="str">
            <v>Склад Ступино</v>
          </cell>
          <cell r="E76" t="str">
            <v>Март</v>
          </cell>
          <cell r="L76" t="str">
            <v>Проживание</v>
          </cell>
        </row>
        <row r="77">
          <cell r="A77" t="str">
            <v>Балтийский Берег</v>
          </cell>
          <cell r="E77" t="str">
            <v>Март</v>
          </cell>
          <cell r="G77">
            <v>8200</v>
          </cell>
          <cell r="L77" t="str">
            <v>Бой/порча товара</v>
          </cell>
        </row>
        <row r="78">
          <cell r="A78" t="str">
            <v>Склад Ступино</v>
          </cell>
          <cell r="E78" t="str">
            <v>Март</v>
          </cell>
          <cell r="G78">
            <v>12600</v>
          </cell>
          <cell r="L78" t="str">
            <v>Расходы площадки</v>
          </cell>
        </row>
        <row r="79">
          <cell r="A79" t="str">
            <v>Поставщики</v>
          </cell>
          <cell r="E79" t="str">
            <v>Март</v>
          </cell>
          <cell r="G79">
            <v>2404</v>
          </cell>
          <cell r="L79" t="str">
            <v>Курьерские услуги</v>
          </cell>
        </row>
        <row r="80">
          <cell r="A80" t="str">
            <v>Хлеб и масло</v>
          </cell>
          <cell r="E80" t="str">
            <v>Март</v>
          </cell>
          <cell r="G80">
            <v>13500</v>
          </cell>
          <cell r="L80" t="str">
            <v>Проживание</v>
          </cell>
        </row>
        <row r="81">
          <cell r="A81" t="str">
            <v>АгроХолод</v>
          </cell>
          <cell r="E81" t="str">
            <v>Март</v>
          </cell>
          <cell r="G81">
            <v>60000</v>
          </cell>
          <cell r="L81" t="str">
            <v>Рекрутеры</v>
          </cell>
        </row>
        <row r="82">
          <cell r="A82" t="str">
            <v>Склад Ступино</v>
          </cell>
          <cell r="E82" t="str">
            <v>Март</v>
          </cell>
          <cell r="G82">
            <v>30000</v>
          </cell>
          <cell r="L82" t="str">
            <v>Рекрутеры</v>
          </cell>
        </row>
        <row r="83">
          <cell r="A83" t="str">
            <v>Морозко</v>
          </cell>
          <cell r="E83" t="str">
            <v>Март</v>
          </cell>
          <cell r="G83">
            <v>12000</v>
          </cell>
          <cell r="L83" t="str">
            <v>Рекрутеры</v>
          </cell>
        </row>
        <row r="84">
          <cell r="A84" t="str">
            <v>Балтийский Берег</v>
          </cell>
          <cell r="E84" t="str">
            <v>Февраль</v>
          </cell>
          <cell r="G84">
            <v>36530</v>
          </cell>
          <cell r="L84" t="str">
            <v>Питание персонала</v>
          </cell>
        </row>
        <row r="85">
          <cell r="A85" t="str">
            <v>Морозко</v>
          </cell>
          <cell r="E85" t="str">
            <v>Март</v>
          </cell>
          <cell r="G85">
            <v>5000</v>
          </cell>
          <cell r="L85" t="str">
            <v>Бой/порча товара</v>
          </cell>
        </row>
        <row r="86">
          <cell r="A86" t="str">
            <v>Морозко</v>
          </cell>
          <cell r="E86" t="str">
            <v>Март</v>
          </cell>
          <cell r="G86">
            <v>5000</v>
          </cell>
          <cell r="L86" t="str">
            <v>Бой/порча товара</v>
          </cell>
        </row>
        <row r="87">
          <cell r="A87" t="str">
            <v>Морозко</v>
          </cell>
          <cell r="E87" t="str">
            <v>Март</v>
          </cell>
          <cell r="G87">
            <v>4000</v>
          </cell>
          <cell r="L87" t="str">
            <v>Расходы площадки</v>
          </cell>
        </row>
        <row r="88">
          <cell r="A88" t="str">
            <v>Склад Ступино</v>
          </cell>
          <cell r="E88" t="str">
            <v>Март</v>
          </cell>
          <cell r="G88">
            <v>1060</v>
          </cell>
          <cell r="L88" t="str">
            <v>Расходы площадки</v>
          </cell>
        </row>
        <row r="89">
          <cell r="A89" t="str">
            <v>Балтийский Берег</v>
          </cell>
          <cell r="E89" t="str">
            <v>Март</v>
          </cell>
          <cell r="G89">
            <v>5000</v>
          </cell>
          <cell r="L89" t="str">
            <v>Рекрутмент от ОРП</v>
          </cell>
        </row>
        <row r="90">
          <cell r="A90" t="str">
            <v>Автозапчасти Троицк</v>
          </cell>
          <cell r="E90" t="str">
            <v>Март</v>
          </cell>
          <cell r="G90">
            <v>30600</v>
          </cell>
          <cell r="L90" t="str">
            <v>Проживание</v>
          </cell>
        </row>
        <row r="91">
          <cell r="A91" t="str">
            <v>Морозко</v>
          </cell>
          <cell r="E91" t="str">
            <v>Март</v>
          </cell>
          <cell r="G91">
            <v>80000</v>
          </cell>
          <cell r="L91" t="str">
            <v>Проживание</v>
          </cell>
        </row>
        <row r="92">
          <cell r="A92" t="str">
            <v>АгроХолод</v>
          </cell>
          <cell r="E92" t="str">
            <v>Март</v>
          </cell>
          <cell r="G92">
            <v>9000</v>
          </cell>
          <cell r="L92" t="str">
            <v>Рекрутеры</v>
          </cell>
        </row>
        <row r="93">
          <cell r="A93" t="str">
            <v>Склад Ступино</v>
          </cell>
          <cell r="E93" t="str">
            <v>Март</v>
          </cell>
          <cell r="G93">
            <v>1500</v>
          </cell>
          <cell r="L93" t="str">
            <v xml:space="preserve">Расходы мест проживания </v>
          </cell>
        </row>
        <row r="94">
          <cell r="A94" t="str">
            <v>Склад Ступино</v>
          </cell>
          <cell r="E94" t="str">
            <v>Март</v>
          </cell>
          <cell r="G94">
            <v>94380</v>
          </cell>
          <cell r="L94" t="str">
            <v>Проживание</v>
          </cell>
        </row>
        <row r="95">
          <cell r="A95" t="str">
            <v>Реклама на персонал</v>
          </cell>
          <cell r="E95" t="str">
            <v>Март</v>
          </cell>
          <cell r="G95">
            <v>14000</v>
          </cell>
          <cell r="L95" t="str">
            <v>VK</v>
          </cell>
        </row>
        <row r="96">
          <cell r="A96" t="str">
            <v>Про-фреш</v>
          </cell>
          <cell r="E96" t="str">
            <v>Март</v>
          </cell>
          <cell r="G96">
            <v>107520</v>
          </cell>
          <cell r="L96" t="str">
            <v>Проживание</v>
          </cell>
        </row>
        <row r="97">
          <cell r="A97" t="str">
            <v>ВкусВилл</v>
          </cell>
          <cell r="E97" t="str">
            <v>Март</v>
          </cell>
          <cell r="G97">
            <v>2520</v>
          </cell>
          <cell r="L97" t="str">
            <v>Проживание</v>
          </cell>
        </row>
        <row r="98">
          <cell r="A98" t="str">
            <v>Балтийский Берег</v>
          </cell>
          <cell r="E98" t="str">
            <v>Март</v>
          </cell>
          <cell r="G98">
            <v>6000</v>
          </cell>
          <cell r="L98" t="str">
            <v>Рекрутеры</v>
          </cell>
        </row>
        <row r="99">
          <cell r="A99" t="str">
            <v>Склад Ступино</v>
          </cell>
          <cell r="E99" t="str">
            <v>Март</v>
          </cell>
          <cell r="G99">
            <v>3000</v>
          </cell>
          <cell r="L99" t="str">
            <v>Рекрутеры</v>
          </cell>
        </row>
        <row r="100">
          <cell r="A100" t="str">
            <v>ВкусВилл</v>
          </cell>
          <cell r="E100" t="str">
            <v>Март</v>
          </cell>
          <cell r="G100">
            <v>12000</v>
          </cell>
          <cell r="L100" t="str">
            <v>Рекрутеры</v>
          </cell>
        </row>
        <row r="101">
          <cell r="A101" t="str">
            <v>АгроХолод</v>
          </cell>
          <cell r="E101" t="str">
            <v>Март</v>
          </cell>
          <cell r="G101">
            <v>40000</v>
          </cell>
          <cell r="L101" t="str">
            <v>Рекрутеры</v>
          </cell>
        </row>
        <row r="102">
          <cell r="A102" t="str">
            <v>Морозко</v>
          </cell>
          <cell r="E102" t="str">
            <v>Март</v>
          </cell>
          <cell r="G102">
            <v>60000</v>
          </cell>
          <cell r="L102" t="str">
            <v>Рекрутеры</v>
          </cell>
        </row>
        <row r="103">
          <cell r="A103" t="str">
            <v>Склад Ступино</v>
          </cell>
          <cell r="E103" t="str">
            <v>Март</v>
          </cell>
          <cell r="G103">
            <v>193000</v>
          </cell>
          <cell r="L103" t="str">
            <v>Рекрутеры</v>
          </cell>
        </row>
        <row r="104">
          <cell r="A104" t="str">
            <v>Автозапчасти Троицк</v>
          </cell>
          <cell r="E104" t="str">
            <v>Март</v>
          </cell>
          <cell r="G104">
            <v>1000</v>
          </cell>
          <cell r="L104" t="str">
            <v>Проживание</v>
          </cell>
        </row>
        <row r="105">
          <cell r="A105" t="str">
            <v>Автозапчасти Троицк</v>
          </cell>
          <cell r="E105" t="str">
            <v>Март</v>
          </cell>
          <cell r="G105">
            <v>14000</v>
          </cell>
          <cell r="L105" t="str">
            <v>Рекрутеры</v>
          </cell>
        </row>
        <row r="106">
          <cell r="A106" t="str">
            <v>Бухгалтерия</v>
          </cell>
          <cell r="E106" t="str">
            <v>Январь</v>
          </cell>
          <cell r="G106">
            <v>25000</v>
          </cell>
          <cell r="L106" t="str">
            <v>Добрые руки</v>
          </cell>
        </row>
        <row r="107">
          <cell r="A107" t="str">
            <v>Аренда офисов</v>
          </cell>
          <cell r="E107" t="str">
            <v>Март</v>
          </cell>
          <cell r="G107">
            <v>38400</v>
          </cell>
          <cell r="L107" t="str">
            <v>Офис налом</v>
          </cell>
        </row>
        <row r="108">
          <cell r="A108" t="str">
            <v>Автозапчасти Троицк</v>
          </cell>
          <cell r="E108" t="str">
            <v>Март</v>
          </cell>
          <cell r="G108">
            <v>1000</v>
          </cell>
          <cell r="L108" t="str">
            <v>Проживание</v>
          </cell>
        </row>
        <row r="109">
          <cell r="A109" t="str">
            <v>Офис</v>
          </cell>
          <cell r="E109" t="str">
            <v>Март</v>
          </cell>
          <cell r="G109">
            <v>3312</v>
          </cell>
          <cell r="L109" t="str">
            <v>ГСМ</v>
          </cell>
        </row>
        <row r="110">
          <cell r="A110" t="str">
            <v>Автозапчасти Троицк</v>
          </cell>
          <cell r="E110" t="str">
            <v>Март</v>
          </cell>
          <cell r="G110">
            <v>1000</v>
          </cell>
          <cell r="L110" t="str">
            <v>Проживание</v>
          </cell>
        </row>
        <row r="111">
          <cell r="A111" t="str">
            <v>Связь, интернет</v>
          </cell>
          <cell r="E111" t="str">
            <v>Апрель</v>
          </cell>
          <cell r="G111">
            <v>10000</v>
          </cell>
          <cell r="L111" t="str">
            <v>Мобильная связь</v>
          </cell>
        </row>
        <row r="112">
          <cell r="A112" t="str">
            <v>Реклама на персонал</v>
          </cell>
          <cell r="E112" t="str">
            <v>Апрель</v>
          </cell>
          <cell r="L112" t="str">
            <v>VK</v>
          </cell>
        </row>
        <row r="113">
          <cell r="A113" t="str">
            <v>Автозапчасти Троицк</v>
          </cell>
          <cell r="E113" t="str">
            <v>Март</v>
          </cell>
          <cell r="G113">
            <v>2000</v>
          </cell>
          <cell r="L113" t="str">
            <v>Проживание</v>
          </cell>
        </row>
        <row r="114">
          <cell r="A114" t="str">
            <v>Хлеб и масло</v>
          </cell>
          <cell r="E114" t="str">
            <v>Февраль</v>
          </cell>
          <cell r="G114">
            <v>2805</v>
          </cell>
          <cell r="L114" t="str">
            <v>Бонус за Клиента</v>
          </cell>
        </row>
        <row r="115">
          <cell r="A115" t="str">
            <v>Автозапчасти Троицк</v>
          </cell>
          <cell r="E115" t="str">
            <v>Февраль</v>
          </cell>
          <cell r="G115">
            <v>19525</v>
          </cell>
          <cell r="L115" t="str">
            <v>Бонус за Клиента</v>
          </cell>
        </row>
        <row r="116">
          <cell r="A116" t="str">
            <v>Склад Ступино</v>
          </cell>
          <cell r="E116" t="str">
            <v>Февраль</v>
          </cell>
          <cell r="G116">
            <v>167025</v>
          </cell>
          <cell r="L116" t="str">
            <v>Бонус за Клиента</v>
          </cell>
        </row>
        <row r="117">
          <cell r="A117" t="str">
            <v>Офис</v>
          </cell>
          <cell r="E117" t="str">
            <v>Февраль</v>
          </cell>
          <cell r="G117">
            <v>2000</v>
          </cell>
          <cell r="L117" t="str">
            <v>ГСМ</v>
          </cell>
        </row>
        <row r="118">
          <cell r="A118" t="str">
            <v>Офис</v>
          </cell>
          <cell r="E118" t="str">
            <v>Февраль</v>
          </cell>
          <cell r="G118">
            <v>2000</v>
          </cell>
          <cell r="L118" t="str">
            <v>ГСМ</v>
          </cell>
        </row>
        <row r="119">
          <cell r="A119" t="str">
            <v>Склад Ступино</v>
          </cell>
          <cell r="E119" t="str">
            <v>Февраль</v>
          </cell>
          <cell r="G119">
            <v>3500</v>
          </cell>
          <cell r="L119" t="str">
            <v>Командировочные</v>
          </cell>
        </row>
        <row r="120">
          <cell r="A120" t="str">
            <v>Автозапчасти Троицк</v>
          </cell>
          <cell r="E120" t="str">
            <v>Март</v>
          </cell>
          <cell r="G120">
            <v>40950</v>
          </cell>
          <cell r="L120" t="str">
            <v>Проживание</v>
          </cell>
        </row>
        <row r="121">
          <cell r="A121" t="str">
            <v>Реклама на персонал</v>
          </cell>
          <cell r="E121" t="str">
            <v>Апрель</v>
          </cell>
          <cell r="G121">
            <v>21123</v>
          </cell>
          <cell r="L121" t="str">
            <v>HH</v>
          </cell>
        </row>
        <row r="122">
          <cell r="A122" t="str">
            <v>Склад Ступино</v>
          </cell>
          <cell r="E122" t="str">
            <v>Март</v>
          </cell>
          <cell r="L122" t="str">
            <v>Рекрутеры</v>
          </cell>
        </row>
        <row r="123">
          <cell r="A123" t="str">
            <v>Автозапчасти Троицк</v>
          </cell>
          <cell r="E123" t="str">
            <v>Март</v>
          </cell>
          <cell r="L123" t="str">
            <v>Рекрутеры</v>
          </cell>
        </row>
        <row r="124">
          <cell r="A124" t="str">
            <v>Реклама на персонал</v>
          </cell>
          <cell r="E124" t="str">
            <v>Апрель</v>
          </cell>
          <cell r="G124">
            <v>50000</v>
          </cell>
          <cell r="L124" t="str">
            <v>Авито</v>
          </cell>
        </row>
        <row r="125">
          <cell r="A125" t="str">
            <v>Реклама на персонал</v>
          </cell>
          <cell r="E125" t="str">
            <v>Март</v>
          </cell>
          <cell r="L125" t="str">
            <v>Дизайнер</v>
          </cell>
        </row>
        <row r="126">
          <cell r="A126" t="str">
            <v>Бухгалтерия</v>
          </cell>
          <cell r="E126" t="str">
            <v>Февраль</v>
          </cell>
          <cell r="L126" t="str">
            <v>Добрые руки</v>
          </cell>
        </row>
        <row r="127">
          <cell r="A127" t="str">
            <v>Поставщики</v>
          </cell>
          <cell r="E127" t="str">
            <v>Март</v>
          </cell>
          <cell r="G127">
            <v>2500</v>
          </cell>
          <cell r="L127" t="str">
            <v>Спецодежда</v>
          </cell>
        </row>
        <row r="128">
          <cell r="A128" t="str">
            <v>Автозапчасти Троицк</v>
          </cell>
          <cell r="E128" t="str">
            <v>Март</v>
          </cell>
          <cell r="G128">
            <v>5850</v>
          </cell>
          <cell r="L128" t="str">
            <v>Проживание</v>
          </cell>
        </row>
        <row r="129">
          <cell r="A129" t="str">
            <v>Склад Ступино</v>
          </cell>
          <cell r="E129" t="str">
            <v>Апрель</v>
          </cell>
          <cell r="G129">
            <v>72600</v>
          </cell>
          <cell r="L129" t="str">
            <v>Проживание</v>
          </cell>
        </row>
        <row r="130">
          <cell r="A130" t="str">
            <v>АгроХолод</v>
          </cell>
          <cell r="G130">
            <v>48000</v>
          </cell>
          <cell r="L130" t="str">
            <v>Рекрутеры</v>
          </cell>
        </row>
        <row r="131">
          <cell r="A131" t="str">
            <v>Морозко</v>
          </cell>
          <cell r="G131">
            <v>12000</v>
          </cell>
          <cell r="L131" t="str">
            <v>Рекрутеры</v>
          </cell>
        </row>
        <row r="132">
          <cell r="A132" t="str">
            <v>Склад Ступино</v>
          </cell>
          <cell r="G132">
            <v>60000</v>
          </cell>
          <cell r="L132" t="str">
            <v>Рекрутеры</v>
          </cell>
        </row>
        <row r="133">
          <cell r="A133" t="str">
            <v>Автозапчасти Троицк</v>
          </cell>
          <cell r="G133">
            <v>30000</v>
          </cell>
          <cell r="L133" t="str">
            <v>Рекрутеры</v>
          </cell>
        </row>
        <row r="134">
          <cell r="A134" t="str">
            <v>Склад Ступино</v>
          </cell>
          <cell r="E134" t="str">
            <v>Апрель</v>
          </cell>
          <cell r="G134">
            <v>77000</v>
          </cell>
          <cell r="L134" t="str">
            <v>Проживание</v>
          </cell>
        </row>
        <row r="135">
          <cell r="A135" t="str">
            <v>Склад Ступино</v>
          </cell>
          <cell r="E135" t="str">
            <v>Апрель</v>
          </cell>
          <cell r="G135">
            <v>53500</v>
          </cell>
          <cell r="L135" t="str">
            <v>Проживание</v>
          </cell>
        </row>
        <row r="136">
          <cell r="A136" t="str">
            <v>IT услуги</v>
          </cell>
          <cell r="E136" t="str">
            <v>Апрель</v>
          </cell>
          <cell r="G136">
            <v>25000</v>
          </cell>
          <cell r="L136" t="str">
            <v>Манго</v>
          </cell>
        </row>
        <row r="137">
          <cell r="A137" t="str">
            <v>Офис</v>
          </cell>
          <cell r="E137" t="str">
            <v>Апрель</v>
          </cell>
          <cell r="G137">
            <v>15000</v>
          </cell>
          <cell r="L137" t="str">
            <v>ГСМ</v>
          </cell>
        </row>
        <row r="138">
          <cell r="A138" t="str">
            <v>Склад Ступино</v>
          </cell>
          <cell r="E138" t="str">
            <v>Март</v>
          </cell>
          <cell r="G138">
            <v>444720</v>
          </cell>
          <cell r="L138" t="str">
            <v>Питание персонала</v>
          </cell>
        </row>
        <row r="139">
          <cell r="A139" t="str">
            <v>Профреш 51</v>
          </cell>
          <cell r="E139" t="str">
            <v>Апрель</v>
          </cell>
          <cell r="G139">
            <v>105000</v>
          </cell>
          <cell r="L139" t="str">
            <v>Проживание</v>
          </cell>
        </row>
        <row r="140">
          <cell r="A140" t="str">
            <v>ВкусВилл</v>
          </cell>
          <cell r="E140" t="str">
            <v>Апрель</v>
          </cell>
          <cell r="G140">
            <v>8400</v>
          </cell>
          <cell r="L140" t="str">
            <v>Проживание</v>
          </cell>
        </row>
        <row r="141">
          <cell r="A141" t="str">
            <v>Автозапчасти Троицк</v>
          </cell>
          <cell r="E141" t="str">
            <v>Апрель</v>
          </cell>
          <cell r="G141">
            <v>112000</v>
          </cell>
          <cell r="L141" t="str">
            <v>Проживание</v>
          </cell>
        </row>
        <row r="142">
          <cell r="A142" t="str">
            <v>Морозко</v>
          </cell>
          <cell r="E142" t="str">
            <v>Апрель</v>
          </cell>
          <cell r="G142">
            <v>75000</v>
          </cell>
          <cell r="L142" t="str">
            <v>Проживание</v>
          </cell>
        </row>
        <row r="143">
          <cell r="A143" t="str">
            <v>Про-фреш</v>
          </cell>
          <cell r="E143" t="str">
            <v>Апрель</v>
          </cell>
          <cell r="G143">
            <v>81000</v>
          </cell>
          <cell r="L143" t="str">
            <v>Проживание</v>
          </cell>
        </row>
        <row r="144">
          <cell r="A144" t="str">
            <v>Аренда офисов</v>
          </cell>
          <cell r="E144" t="str">
            <v>Апрель</v>
          </cell>
          <cell r="G144">
            <v>38400</v>
          </cell>
          <cell r="L144" t="str">
            <v>Офис налом</v>
          </cell>
        </row>
        <row r="145">
          <cell r="A145" t="str">
            <v>Балтийский Берег</v>
          </cell>
          <cell r="E145" t="str">
            <v>Март</v>
          </cell>
          <cell r="G145">
            <v>86710</v>
          </cell>
          <cell r="L145" t="str">
            <v>Проживание</v>
          </cell>
        </row>
        <row r="146">
          <cell r="A146" t="str">
            <v>Поставщики</v>
          </cell>
          <cell r="E146" t="str">
            <v>Март</v>
          </cell>
          <cell r="G146">
            <v>43000</v>
          </cell>
          <cell r="L146" t="str">
            <v>Мед. центр</v>
          </cell>
        </row>
        <row r="147">
          <cell r="A147" t="str">
            <v>Аренда офисов</v>
          </cell>
          <cell r="E147" t="str">
            <v>Апрель</v>
          </cell>
          <cell r="G147">
            <v>43000</v>
          </cell>
          <cell r="L147" t="str">
            <v>Слава</v>
          </cell>
        </row>
        <row r="148">
          <cell r="A148" t="str">
            <v>ВкусВилл</v>
          </cell>
          <cell r="E148" t="str">
            <v>Апрель</v>
          </cell>
          <cell r="G148">
            <v>4000</v>
          </cell>
          <cell r="L148" t="str">
            <v>Рекрутеры</v>
          </cell>
        </row>
        <row r="149">
          <cell r="A149" t="str">
            <v>Морозко</v>
          </cell>
          <cell r="E149" t="str">
            <v>Апрель</v>
          </cell>
          <cell r="G149">
            <v>12000</v>
          </cell>
          <cell r="L149" t="str">
            <v>Рекрутеры</v>
          </cell>
        </row>
        <row r="150">
          <cell r="A150" t="str">
            <v>Склад Ступино</v>
          </cell>
          <cell r="E150" t="str">
            <v>Апрель</v>
          </cell>
          <cell r="G150">
            <v>21000</v>
          </cell>
          <cell r="L150" t="str">
            <v>Рекрутеры</v>
          </cell>
        </row>
        <row r="151">
          <cell r="A151" t="str">
            <v>Автозапчасти Троицк</v>
          </cell>
          <cell r="E151" t="str">
            <v>Апрель</v>
          </cell>
          <cell r="G151">
            <v>20000</v>
          </cell>
          <cell r="L151" t="str">
            <v>Рекрутеры</v>
          </cell>
        </row>
        <row r="152">
          <cell r="A152" t="str">
            <v>Реклама на персонал</v>
          </cell>
          <cell r="E152" t="str">
            <v>Апрель</v>
          </cell>
          <cell r="G152">
            <v>20000</v>
          </cell>
          <cell r="L152" t="str">
            <v>Барака</v>
          </cell>
        </row>
        <row r="153">
          <cell r="A153" t="str">
            <v>Склад Ступино</v>
          </cell>
          <cell r="E153" t="str">
            <v>Апрель</v>
          </cell>
          <cell r="G153">
            <v>5500</v>
          </cell>
          <cell r="L153" t="str">
            <v>Командировочные</v>
          </cell>
        </row>
        <row r="154">
          <cell r="A154" t="str">
            <v>Озон</v>
          </cell>
          <cell r="E154" t="str">
            <v>Апрель</v>
          </cell>
          <cell r="G154">
            <v>10000</v>
          </cell>
          <cell r="L154" t="str">
            <v>Проживание</v>
          </cell>
        </row>
        <row r="155">
          <cell r="A155" t="str">
            <v>Поставщики</v>
          </cell>
          <cell r="E155" t="str">
            <v>Апрель</v>
          </cell>
          <cell r="G155">
            <v>35200</v>
          </cell>
          <cell r="L155" t="str">
            <v>Спецодежда</v>
          </cell>
        </row>
        <row r="156">
          <cell r="A156" t="str">
            <v>Поставщики</v>
          </cell>
          <cell r="E156" t="str">
            <v>Апрель</v>
          </cell>
          <cell r="G156">
            <v>42850</v>
          </cell>
          <cell r="L156" t="str">
            <v>Спецодежда</v>
          </cell>
        </row>
        <row r="157">
          <cell r="A157" t="str">
            <v>Склад Ступино</v>
          </cell>
          <cell r="E157" t="str">
            <v>Апрель</v>
          </cell>
          <cell r="G157">
            <v>3500</v>
          </cell>
          <cell r="L157" t="str">
            <v>Командировочные</v>
          </cell>
        </row>
        <row r="158">
          <cell r="A158" t="str">
            <v>Про-фреш</v>
          </cell>
          <cell r="E158" t="str">
            <v>Апрель</v>
          </cell>
          <cell r="G158">
            <v>1000</v>
          </cell>
          <cell r="L158" t="str">
            <v>Расходы площадки</v>
          </cell>
        </row>
        <row r="159">
          <cell r="A159" t="str">
            <v>Склад Ступино</v>
          </cell>
          <cell r="E159" t="str">
            <v>Апрель</v>
          </cell>
          <cell r="G159">
            <v>151200</v>
          </cell>
          <cell r="L159" t="str">
            <v>Проживание</v>
          </cell>
        </row>
        <row r="160">
          <cell r="A160" t="str">
            <v>Озон</v>
          </cell>
          <cell r="E160" t="str">
            <v>Апрель</v>
          </cell>
          <cell r="G160">
            <v>14500</v>
          </cell>
          <cell r="L160" t="str">
            <v>Расходы площадки</v>
          </cell>
        </row>
        <row r="161">
          <cell r="A161" t="str">
            <v>Балтийский Берег</v>
          </cell>
          <cell r="E161" t="str">
            <v>Март</v>
          </cell>
          <cell r="L161" t="str">
            <v>Питание персонала</v>
          </cell>
        </row>
        <row r="162">
          <cell r="A162" t="str">
            <v>Озон</v>
          </cell>
          <cell r="E162" t="str">
            <v>Апрель</v>
          </cell>
          <cell r="G162">
            <v>10000</v>
          </cell>
          <cell r="L162" t="str">
            <v>Командировочные</v>
          </cell>
        </row>
        <row r="164">
          <cell r="A164" t="str">
            <v>Офис</v>
          </cell>
          <cell r="E164" t="str">
            <v>Апрель</v>
          </cell>
          <cell r="G164">
            <v>17700</v>
          </cell>
          <cell r="L164" t="str">
            <v>Нужды офиса</v>
          </cell>
        </row>
        <row r="165">
          <cell r="A165" t="str">
            <v>Реклама на персонал</v>
          </cell>
          <cell r="E165" t="str">
            <v>Апрель</v>
          </cell>
          <cell r="G165">
            <v>20000</v>
          </cell>
          <cell r="L165" t="str">
            <v>VK</v>
          </cell>
        </row>
        <row r="166">
          <cell r="A166" t="str">
            <v>Поставщики</v>
          </cell>
          <cell r="E166" t="str">
            <v>Апрель</v>
          </cell>
          <cell r="G166">
            <v>23200</v>
          </cell>
          <cell r="L166" t="str">
            <v>Спецодежда</v>
          </cell>
        </row>
        <row r="167">
          <cell r="A167" t="str">
            <v>Склад Ступино</v>
          </cell>
          <cell r="E167" t="str">
            <v>Апрель</v>
          </cell>
          <cell r="G167">
            <v>1695</v>
          </cell>
          <cell r="L167" t="str">
            <v>Расходы площадки</v>
          </cell>
        </row>
        <row r="168">
          <cell r="A168" t="str">
            <v>Поставщики</v>
          </cell>
          <cell r="E168" t="str">
            <v>Апрель</v>
          </cell>
          <cell r="G168">
            <v>17220</v>
          </cell>
          <cell r="L168" t="str">
            <v>Спецодежда</v>
          </cell>
        </row>
        <row r="169">
          <cell r="A169" t="str">
            <v>Аренда офисов</v>
          </cell>
          <cell r="E169" t="str">
            <v>Апрель</v>
          </cell>
          <cell r="G169">
            <v>24200</v>
          </cell>
          <cell r="L169" t="str">
            <v>Слава</v>
          </cell>
        </row>
        <row r="170">
          <cell r="A170" t="str">
            <v>Реклама на персонал</v>
          </cell>
          <cell r="E170" t="str">
            <v>Апрель</v>
          </cell>
          <cell r="G170">
            <v>25000</v>
          </cell>
          <cell r="L170" t="str">
            <v>Дизайнер</v>
          </cell>
        </row>
        <row r="171">
          <cell r="A171" t="str">
            <v>Балтийский Берег</v>
          </cell>
          <cell r="E171" t="str">
            <v>Апрель</v>
          </cell>
          <cell r="G171">
            <v>42000</v>
          </cell>
          <cell r="L171" t="str">
            <v>Рекрутеры</v>
          </cell>
        </row>
        <row r="172">
          <cell r="A172" t="str">
            <v>Морозко</v>
          </cell>
          <cell r="E172" t="str">
            <v>Апрель</v>
          </cell>
          <cell r="G172">
            <v>8000</v>
          </cell>
          <cell r="L172" t="str">
            <v>Рекрутеры</v>
          </cell>
        </row>
        <row r="173">
          <cell r="A173" t="str">
            <v>Автозапчасти Троицк</v>
          </cell>
          <cell r="E173" t="str">
            <v>Апрель</v>
          </cell>
          <cell r="G173">
            <v>42000</v>
          </cell>
          <cell r="L173" t="str">
            <v>Рекрутеры</v>
          </cell>
        </row>
        <row r="174">
          <cell r="A174" t="str">
            <v>IT услуги</v>
          </cell>
          <cell r="E174" t="str">
            <v>Апрель</v>
          </cell>
          <cell r="G174">
            <v>78750</v>
          </cell>
          <cell r="L174" t="str">
            <v>Эмбер</v>
          </cell>
        </row>
        <row r="175">
          <cell r="A175" t="str">
            <v>Озон</v>
          </cell>
          <cell r="E175" t="str">
            <v>Апрель</v>
          </cell>
          <cell r="G175">
            <v>15000</v>
          </cell>
          <cell r="L175" t="str">
            <v>Питание персонала</v>
          </cell>
        </row>
        <row r="176">
          <cell r="A176" t="str">
            <v>Склад Ступино</v>
          </cell>
          <cell r="E176" t="str">
            <v>Апрель</v>
          </cell>
          <cell r="G176">
            <v>5500</v>
          </cell>
          <cell r="L176" t="str">
            <v>Командировочные</v>
          </cell>
        </row>
        <row r="177">
          <cell r="A177" t="str">
            <v>Морозко</v>
          </cell>
          <cell r="E177" t="str">
            <v>Апрель</v>
          </cell>
          <cell r="G177">
            <v>24000</v>
          </cell>
          <cell r="L177" t="str">
            <v>Рекрутеры</v>
          </cell>
        </row>
        <row r="178">
          <cell r="A178" t="str">
            <v>Озон</v>
          </cell>
          <cell r="E178" t="str">
            <v>Апрель</v>
          </cell>
          <cell r="G178">
            <v>24000</v>
          </cell>
          <cell r="L178" t="str">
            <v>Командировочные</v>
          </cell>
        </row>
        <row r="179">
          <cell r="A179" t="str">
            <v>Склад Ступино</v>
          </cell>
          <cell r="E179" t="str">
            <v>Апрель</v>
          </cell>
          <cell r="G179">
            <v>72600</v>
          </cell>
          <cell r="L179" t="str">
            <v>Проживание</v>
          </cell>
        </row>
        <row r="180">
          <cell r="A180" t="str">
            <v>Балтийский Берег</v>
          </cell>
          <cell r="E180" t="str">
            <v>Апрель</v>
          </cell>
          <cell r="L180" t="str">
            <v>Расходы площадки</v>
          </cell>
        </row>
        <row r="181">
          <cell r="A181" t="str">
            <v>Озон</v>
          </cell>
          <cell r="E181" t="str">
            <v>Апрель</v>
          </cell>
          <cell r="G181">
            <v>84200</v>
          </cell>
          <cell r="L181" t="str">
            <v>Проживание</v>
          </cell>
        </row>
        <row r="182">
          <cell r="A182" t="str">
            <v>Озон</v>
          </cell>
          <cell r="E182" t="str">
            <v>Апрель</v>
          </cell>
          <cell r="G182">
            <v>7000</v>
          </cell>
          <cell r="L182" t="str">
            <v xml:space="preserve">Расходы мест проживания </v>
          </cell>
        </row>
        <row r="183">
          <cell r="A183" t="str">
            <v>Связь, интернет</v>
          </cell>
          <cell r="E183" t="str">
            <v>Май</v>
          </cell>
          <cell r="G183">
            <v>10000</v>
          </cell>
          <cell r="L183" t="str">
            <v>Мобильная связь</v>
          </cell>
        </row>
        <row r="184">
          <cell r="A184" t="str">
            <v>Автозапчасти Троицк</v>
          </cell>
          <cell r="E184" t="str">
            <v>Апрель</v>
          </cell>
          <cell r="G184">
            <v>10000</v>
          </cell>
          <cell r="L184" t="str">
            <v>АПД</v>
          </cell>
        </row>
        <row r="185">
          <cell r="A185" t="str">
            <v>Автозапчасти Троицк</v>
          </cell>
          <cell r="E185" t="str">
            <v>Апрель</v>
          </cell>
          <cell r="G185">
            <v>6000</v>
          </cell>
          <cell r="L185" t="str">
            <v>Рекрутеры</v>
          </cell>
        </row>
        <row r="186">
          <cell r="A186" t="str">
            <v>Профреш 51</v>
          </cell>
          <cell r="E186" t="str">
            <v>Март</v>
          </cell>
          <cell r="G186">
            <v>5000</v>
          </cell>
          <cell r="L186" t="str">
            <v>АПД</v>
          </cell>
        </row>
        <row r="187">
          <cell r="A187" t="str">
            <v>Озон</v>
          </cell>
          <cell r="E187" t="str">
            <v>Апрель</v>
          </cell>
          <cell r="G187">
            <v>8500</v>
          </cell>
          <cell r="L187" t="str">
            <v xml:space="preserve">Расходы мест проживания </v>
          </cell>
        </row>
        <row r="188">
          <cell r="A188" t="str">
            <v>Про-фреш</v>
          </cell>
          <cell r="E188" t="str">
            <v>Апрель</v>
          </cell>
          <cell r="L188" t="str">
            <v>Проживание</v>
          </cell>
        </row>
        <row r="189">
          <cell r="A189" t="str">
            <v>Озон</v>
          </cell>
          <cell r="E189" t="str">
            <v>Апрель</v>
          </cell>
          <cell r="L189" t="str">
            <v>Ежедневная перевозка</v>
          </cell>
        </row>
        <row r="190">
          <cell r="A190" t="str">
            <v>Балтийский Берег</v>
          </cell>
          <cell r="E190" t="str">
            <v>Апрель</v>
          </cell>
          <cell r="L190" t="str">
            <v>Расходы площадки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A2296-C5DA-4972-8A31-CFB31519C924}">
  <sheetPr codeName="Лист3">
    <outlinePr summaryBelow="0" summaryRight="0"/>
  </sheetPr>
  <dimension ref="A2:AL35"/>
  <sheetViews>
    <sheetView tabSelected="1" workbookViewId="0">
      <selection activeCell="G34" sqref="G34"/>
    </sheetView>
  </sheetViews>
  <sheetFormatPr defaultColWidth="14.42578125" defaultRowHeight="15" customHeight="1" outlineLevelRow="1" x14ac:dyDescent="0.25"/>
  <cols>
    <col min="2" max="3" width="14.140625" customWidth="1"/>
    <col min="4" max="6" width="14.5703125" customWidth="1"/>
    <col min="7" max="20" width="5.85546875" bestFit="1" customWidth="1"/>
    <col min="21" max="36" width="4.85546875" bestFit="1" customWidth="1"/>
    <col min="37" max="37" width="3.85546875" bestFit="1" customWidth="1"/>
    <col min="38" max="38" width="5.85546875" customWidth="1"/>
  </cols>
  <sheetData>
    <row r="2" spans="1:38" x14ac:dyDescent="0.25">
      <c r="A2" s="1" t="s">
        <v>0</v>
      </c>
      <c r="B2" s="2"/>
      <c r="C2" s="3" t="s">
        <v>1</v>
      </c>
      <c r="D2" s="4" t="s">
        <v>2</v>
      </c>
      <c r="E2" s="5"/>
      <c r="F2" s="6"/>
      <c r="G2" s="7" t="s">
        <v>3</v>
      </c>
      <c r="H2" s="5"/>
      <c r="I2" s="5"/>
      <c r="J2" s="5"/>
      <c r="K2" s="6"/>
      <c r="L2" s="8">
        <v>45383</v>
      </c>
      <c r="M2" s="5"/>
      <c r="N2" s="6"/>
      <c r="O2" s="8">
        <v>45396</v>
      </c>
      <c r="P2" s="5"/>
      <c r="Q2" s="6"/>
      <c r="R2" s="7">
        <v>18</v>
      </c>
      <c r="S2" s="6"/>
      <c r="T2" s="7">
        <v>86000</v>
      </c>
      <c r="U2" s="5"/>
      <c r="V2" s="6"/>
      <c r="W2" s="7"/>
      <c r="X2" s="5"/>
      <c r="Y2" s="5"/>
      <c r="Z2" s="5"/>
      <c r="AA2" s="6"/>
      <c r="AB2" s="8"/>
      <c r="AC2" s="5"/>
      <c r="AD2" s="6"/>
      <c r="AE2" s="8"/>
      <c r="AF2" s="5"/>
      <c r="AG2" s="6"/>
      <c r="AH2" s="7"/>
      <c r="AI2" s="6"/>
      <c r="AJ2" s="7"/>
      <c r="AK2" s="5"/>
      <c r="AL2" s="6"/>
    </row>
    <row r="3" spans="1:38" ht="45" x14ac:dyDescent="0.25">
      <c r="A3" s="9" t="s">
        <v>4</v>
      </c>
      <c r="B3" s="10"/>
      <c r="D3" s="11"/>
      <c r="E3" s="11"/>
      <c r="F3" s="11"/>
      <c r="G3" s="7" t="s">
        <v>3</v>
      </c>
      <c r="H3" s="5"/>
      <c r="I3" s="5"/>
      <c r="J3" s="5"/>
      <c r="K3" s="6"/>
      <c r="L3" s="8">
        <v>45397</v>
      </c>
      <c r="M3" s="5"/>
      <c r="N3" s="6"/>
      <c r="O3" s="8">
        <v>45412</v>
      </c>
      <c r="P3" s="5"/>
      <c r="Q3" s="6"/>
      <c r="R3" s="7">
        <v>14</v>
      </c>
      <c r="S3" s="6"/>
      <c r="T3" s="7">
        <v>62000</v>
      </c>
      <c r="U3" s="5"/>
      <c r="V3" s="6"/>
      <c r="W3" s="7"/>
      <c r="X3" s="5"/>
      <c r="Y3" s="5"/>
      <c r="Z3" s="5"/>
      <c r="AA3" s="6"/>
      <c r="AB3" s="8"/>
      <c r="AC3" s="5"/>
      <c r="AD3" s="6"/>
      <c r="AE3" s="8"/>
      <c r="AF3" s="5"/>
      <c r="AG3" s="6"/>
      <c r="AH3" s="7"/>
      <c r="AI3" s="6"/>
      <c r="AJ3" s="7"/>
      <c r="AK3" s="5"/>
      <c r="AL3" s="6"/>
    </row>
    <row r="4" spans="1:38" x14ac:dyDescent="0.25">
      <c r="A4" s="3" t="s">
        <v>5</v>
      </c>
      <c r="B4" s="12">
        <f ca="1">SUMIFS('[1]Реестр 24'!$G:$G,'[1]Реестр 24'!$L:$L,$C2,'[1]Реестр 24'!$E:$E,"="&amp;#REF!,'[1]Реестр 24'!$A:$A,"="&amp;$B2)+B3</f>
        <v>0</v>
      </c>
      <c r="C4" s="13"/>
      <c r="D4" s="3" t="str" cm="1">
        <f t="array" ref="D4">_xlfn.IFS(D2="По головам","↑Ставка с 1-15",D2="Раз в месяц","↑Ст-ть в мес.",D2="Помещения","Разработка")</f>
        <v>Разработка</v>
      </c>
      <c r="E4" s="3" t="str" cm="1">
        <f t="array" ref="E4">_xlfn.IFS(D2="По головам","↑Ставка с 16-31",D2="Раз в месяц","↑Кол-во макс. мест",D2="Помещения","Разработка")</f>
        <v>Разработка</v>
      </c>
      <c r="F4" s="13" t="str" cm="1">
        <f t="array" ref="F4">_xlfn.IFS(D2="По головам","↑Резерв",D2="Раз в месяц","↑Резерв",D2="Помещения","Разработка")</f>
        <v>Разработка</v>
      </c>
      <c r="G4" s="7"/>
      <c r="H4" s="5"/>
      <c r="I4" s="5"/>
      <c r="J4" s="5"/>
      <c r="K4" s="6"/>
      <c r="L4" s="8">
        <v>45383</v>
      </c>
      <c r="M4" s="5"/>
      <c r="N4" s="6"/>
      <c r="O4" s="8">
        <v>45385</v>
      </c>
      <c r="P4" s="5"/>
      <c r="Q4" s="6"/>
      <c r="R4" s="7">
        <v>5</v>
      </c>
      <c r="S4" s="6"/>
      <c r="T4" s="7">
        <v>100</v>
      </c>
      <c r="U4" s="5"/>
      <c r="V4" s="6"/>
      <c r="W4" s="7"/>
      <c r="X4" s="5"/>
      <c r="Y4" s="5"/>
      <c r="Z4" s="5"/>
      <c r="AA4" s="6"/>
      <c r="AB4" s="8">
        <v>45383</v>
      </c>
      <c r="AC4" s="5"/>
      <c r="AD4" s="6"/>
      <c r="AE4" s="8">
        <v>45385</v>
      </c>
      <c r="AF4" s="5"/>
      <c r="AG4" s="6"/>
      <c r="AH4" s="7">
        <v>5</v>
      </c>
      <c r="AI4" s="6"/>
      <c r="AJ4" s="7">
        <v>100</v>
      </c>
      <c r="AK4" s="5"/>
      <c r="AL4" s="6"/>
    </row>
    <row r="5" spans="1:38" x14ac:dyDescent="0.25">
      <c r="A5" s="3" t="s">
        <v>6</v>
      </c>
      <c r="B5" s="12" cm="1">
        <f t="array" aca="1" ref="B5" ca="1">_xlfn.IFS(D2="По головам",B4-(SUM(G34:U34)*D3)-(SUM(V34:AK34)*E3),D2="Раз в месяц",(B4-D3),D2="Помещения",B4-(SUM(T2:V5)+SUM(AJ2:AL5)))</f>
        <v>-148200</v>
      </c>
      <c r="C5" s="13"/>
      <c r="D5" s="3">
        <v>0</v>
      </c>
      <c r="E5" s="3">
        <v>0</v>
      </c>
      <c r="F5" s="13"/>
      <c r="G5" s="7"/>
      <c r="H5" s="5"/>
      <c r="I5" s="5"/>
      <c r="J5" s="5"/>
      <c r="K5" s="6"/>
      <c r="L5" s="8"/>
      <c r="M5" s="5"/>
      <c r="N5" s="6"/>
      <c r="O5" s="8"/>
      <c r="P5" s="5"/>
      <c r="Q5" s="6"/>
      <c r="R5" s="7"/>
      <c r="S5" s="6"/>
      <c r="T5" s="7"/>
      <c r="U5" s="5"/>
      <c r="V5" s="6"/>
      <c r="W5" s="7"/>
      <c r="X5" s="5"/>
      <c r="Y5" s="5"/>
      <c r="Z5" s="5"/>
      <c r="AA5" s="6"/>
      <c r="AB5" s="8"/>
      <c r="AC5" s="5"/>
      <c r="AD5" s="6"/>
      <c r="AE5" s="8"/>
      <c r="AF5" s="5"/>
      <c r="AG5" s="6"/>
      <c r="AH5" s="7"/>
      <c r="AI5" s="6"/>
      <c r="AJ5" s="7"/>
      <c r="AK5" s="5"/>
      <c r="AL5" s="6"/>
    </row>
    <row r="6" spans="1:38" outlineLevel="1" x14ac:dyDescent="0.25">
      <c r="A6" s="14" t="s">
        <v>7</v>
      </c>
      <c r="B6" s="15" t="s">
        <v>8</v>
      </c>
      <c r="C6" s="16"/>
      <c r="D6" s="16"/>
      <c r="E6" s="16"/>
      <c r="F6" s="16"/>
      <c r="G6" s="17">
        <v>45383</v>
      </c>
      <c r="H6" s="17">
        <v>45384</v>
      </c>
      <c r="I6" s="17">
        <v>45385</v>
      </c>
      <c r="J6" s="17">
        <v>45386</v>
      </c>
      <c r="K6" s="17">
        <v>45387</v>
      </c>
      <c r="L6" s="17">
        <v>45388</v>
      </c>
      <c r="M6" s="17">
        <v>45389</v>
      </c>
      <c r="N6" s="17">
        <v>45390</v>
      </c>
      <c r="O6" s="17">
        <v>45391</v>
      </c>
      <c r="P6" s="17">
        <v>45392</v>
      </c>
      <c r="Q6" s="17">
        <v>45393</v>
      </c>
      <c r="R6" s="17">
        <v>45394</v>
      </c>
      <c r="S6" s="17">
        <v>45395</v>
      </c>
      <c r="T6" s="17">
        <v>45396</v>
      </c>
      <c r="U6" s="17">
        <v>45397</v>
      </c>
      <c r="V6" s="17">
        <v>45398</v>
      </c>
      <c r="W6" s="17">
        <v>45399</v>
      </c>
      <c r="X6" s="17">
        <v>45400</v>
      </c>
      <c r="Y6" s="17">
        <v>45401</v>
      </c>
      <c r="Z6" s="17">
        <v>45402</v>
      </c>
      <c r="AA6" s="17">
        <v>45403</v>
      </c>
      <c r="AB6" s="17">
        <v>45404</v>
      </c>
      <c r="AC6" s="17">
        <v>45405</v>
      </c>
      <c r="AD6" s="17">
        <v>45406</v>
      </c>
      <c r="AE6" s="17">
        <v>45407</v>
      </c>
      <c r="AF6" s="17">
        <v>45408</v>
      </c>
      <c r="AG6" s="17">
        <v>45409</v>
      </c>
      <c r="AH6" s="17">
        <v>45410</v>
      </c>
      <c r="AI6" s="17">
        <v>45411</v>
      </c>
      <c r="AJ6" s="17">
        <v>45412</v>
      </c>
      <c r="AK6" s="17">
        <v>45413</v>
      </c>
      <c r="AL6" s="18" t="s">
        <v>9</v>
      </c>
    </row>
    <row r="7" spans="1:38" outlineLevel="1" x14ac:dyDescent="0.25">
      <c r="A7" s="19"/>
      <c r="B7" s="20" t="s">
        <v>10</v>
      </c>
      <c r="C7" s="21"/>
      <c r="D7" s="21"/>
      <c r="E7" s="21"/>
      <c r="F7" s="22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4">
        <f t="shared" ref="AL7:AL33" si="0">SUM(G7:AK7)</f>
        <v>0</v>
      </c>
    </row>
    <row r="8" spans="1:38" outlineLevel="1" x14ac:dyDescent="0.25">
      <c r="A8" s="19">
        <v>1</v>
      </c>
      <c r="B8" s="25" t="s">
        <v>11</v>
      </c>
      <c r="C8" s="5"/>
      <c r="D8" s="5"/>
      <c r="E8" s="5"/>
      <c r="F8" s="6"/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23">
        <v>1</v>
      </c>
      <c r="S8" s="23">
        <v>1</v>
      </c>
      <c r="T8" s="23">
        <v>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4">
        <f t="shared" si="0"/>
        <v>14</v>
      </c>
    </row>
    <row r="9" spans="1:38" outlineLevel="1" x14ac:dyDescent="0.25">
      <c r="A9" s="19">
        <v>2</v>
      </c>
      <c r="B9" s="25" t="s">
        <v>12</v>
      </c>
      <c r="C9" s="5"/>
      <c r="D9" s="5"/>
      <c r="E9" s="5"/>
      <c r="F9" s="6"/>
      <c r="G9" s="23">
        <v>1</v>
      </c>
      <c r="H9" s="23">
        <v>1</v>
      </c>
      <c r="I9" s="23">
        <v>1</v>
      </c>
      <c r="J9" s="23">
        <v>1</v>
      </c>
      <c r="K9" s="23">
        <v>1</v>
      </c>
      <c r="L9" s="23">
        <v>1</v>
      </c>
      <c r="M9" s="23">
        <v>1</v>
      </c>
      <c r="N9" s="23">
        <v>1</v>
      </c>
      <c r="O9" s="23">
        <v>1</v>
      </c>
      <c r="P9" s="23">
        <v>1</v>
      </c>
      <c r="Q9" s="23">
        <v>1</v>
      </c>
      <c r="R9" s="23">
        <v>1</v>
      </c>
      <c r="S9" s="23">
        <v>1</v>
      </c>
      <c r="T9" s="23">
        <v>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>
        <f t="shared" si="0"/>
        <v>14</v>
      </c>
    </row>
    <row r="10" spans="1:38" outlineLevel="1" x14ac:dyDescent="0.25">
      <c r="A10" s="19">
        <v>3</v>
      </c>
      <c r="B10" s="25" t="s">
        <v>13</v>
      </c>
      <c r="C10" s="5"/>
      <c r="D10" s="5"/>
      <c r="E10" s="5"/>
      <c r="F10" s="6"/>
      <c r="G10" s="23">
        <v>1</v>
      </c>
      <c r="H10" s="23">
        <v>1</v>
      </c>
      <c r="I10" s="23">
        <v>1</v>
      </c>
      <c r="J10" s="23">
        <v>1</v>
      </c>
      <c r="K10" s="23">
        <v>1</v>
      </c>
      <c r="L10" s="23">
        <v>1</v>
      </c>
      <c r="M10" s="23">
        <v>1</v>
      </c>
      <c r="N10" s="23">
        <v>1</v>
      </c>
      <c r="O10" s="23">
        <v>1</v>
      </c>
      <c r="P10" s="23">
        <v>1</v>
      </c>
      <c r="Q10" s="23">
        <v>1</v>
      </c>
      <c r="R10" s="23">
        <v>1</v>
      </c>
      <c r="S10" s="23">
        <v>1</v>
      </c>
      <c r="T10" s="23">
        <v>1</v>
      </c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4">
        <f t="shared" si="0"/>
        <v>14</v>
      </c>
    </row>
    <row r="11" spans="1:38" outlineLevel="1" x14ac:dyDescent="0.25">
      <c r="A11" s="19">
        <v>4</v>
      </c>
      <c r="B11" s="25" t="s">
        <v>14</v>
      </c>
      <c r="C11" s="5"/>
      <c r="D11" s="5"/>
      <c r="E11" s="5"/>
      <c r="F11" s="6"/>
      <c r="G11" s="23">
        <v>1</v>
      </c>
      <c r="H11" s="23">
        <v>1</v>
      </c>
      <c r="I11" s="23">
        <v>1</v>
      </c>
      <c r="J11" s="23">
        <v>1</v>
      </c>
      <c r="K11" s="23">
        <v>1</v>
      </c>
      <c r="L11" s="23">
        <v>1</v>
      </c>
      <c r="M11" s="23">
        <v>1</v>
      </c>
      <c r="N11" s="23">
        <v>1</v>
      </c>
      <c r="O11" s="23">
        <v>1</v>
      </c>
      <c r="P11" s="23">
        <v>1</v>
      </c>
      <c r="Q11" s="23">
        <v>1</v>
      </c>
      <c r="R11" s="23">
        <v>1</v>
      </c>
      <c r="S11" s="23">
        <v>1</v>
      </c>
      <c r="T11" s="23">
        <v>1</v>
      </c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4">
        <f t="shared" si="0"/>
        <v>14</v>
      </c>
    </row>
    <row r="12" spans="1:38" outlineLevel="1" x14ac:dyDescent="0.25">
      <c r="A12" s="19">
        <v>5</v>
      </c>
      <c r="B12" s="25" t="s">
        <v>15</v>
      </c>
      <c r="C12" s="5"/>
      <c r="D12" s="5"/>
      <c r="E12" s="5"/>
      <c r="F12" s="6"/>
      <c r="G12" s="23">
        <v>1</v>
      </c>
      <c r="H12" s="23">
        <v>1</v>
      </c>
      <c r="I12" s="23">
        <v>1</v>
      </c>
      <c r="J12" s="23">
        <v>1</v>
      </c>
      <c r="K12" s="23">
        <v>1</v>
      </c>
      <c r="L12" s="23">
        <v>1</v>
      </c>
      <c r="M12" s="23">
        <v>1</v>
      </c>
      <c r="N12" s="23">
        <v>1</v>
      </c>
      <c r="O12" s="23">
        <v>1</v>
      </c>
      <c r="P12" s="23">
        <v>1</v>
      </c>
      <c r="Q12" s="23">
        <v>1</v>
      </c>
      <c r="R12" s="23">
        <v>1</v>
      </c>
      <c r="S12" s="23">
        <v>1</v>
      </c>
      <c r="T12" s="23">
        <v>1</v>
      </c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4">
        <f t="shared" si="0"/>
        <v>14</v>
      </c>
    </row>
    <row r="13" spans="1:38" outlineLevel="1" x14ac:dyDescent="0.25">
      <c r="A13" s="19">
        <v>6</v>
      </c>
      <c r="B13" s="25" t="s">
        <v>16</v>
      </c>
      <c r="C13" s="5"/>
      <c r="D13" s="5"/>
      <c r="E13" s="5"/>
      <c r="F13" s="6"/>
      <c r="G13" s="23"/>
      <c r="H13" s="23"/>
      <c r="I13" s="23"/>
      <c r="J13" s="23"/>
      <c r="K13" s="23"/>
      <c r="L13" s="23">
        <v>1</v>
      </c>
      <c r="M13" s="23">
        <v>1</v>
      </c>
      <c r="N13" s="23">
        <v>1</v>
      </c>
      <c r="O13" s="23">
        <v>1</v>
      </c>
      <c r="P13" s="23">
        <v>1</v>
      </c>
      <c r="Q13" s="23">
        <v>1</v>
      </c>
      <c r="R13" s="23">
        <v>1</v>
      </c>
      <c r="S13" s="23">
        <v>1</v>
      </c>
      <c r="T13" s="23">
        <v>1</v>
      </c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4">
        <f t="shared" si="0"/>
        <v>9</v>
      </c>
    </row>
    <row r="14" spans="1:38" outlineLevel="1" x14ac:dyDescent="0.25">
      <c r="A14" s="19"/>
      <c r="B14" s="26"/>
      <c r="C14" s="21"/>
      <c r="D14" s="21"/>
      <c r="E14" s="21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4">
        <f t="shared" si="0"/>
        <v>0</v>
      </c>
    </row>
    <row r="15" spans="1:38" outlineLevel="1" x14ac:dyDescent="0.25">
      <c r="A15" s="19"/>
      <c r="B15" s="27" t="s">
        <v>17</v>
      </c>
      <c r="C15" s="21"/>
      <c r="D15" s="21"/>
      <c r="E15" s="21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4">
        <f t="shared" si="0"/>
        <v>0</v>
      </c>
    </row>
    <row r="16" spans="1:38" outlineLevel="1" x14ac:dyDescent="0.25">
      <c r="A16" s="19">
        <v>1</v>
      </c>
      <c r="B16" s="27"/>
      <c r="C16" s="21"/>
      <c r="D16" s="21"/>
      <c r="E16" s="21"/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4">
        <f t="shared" si="0"/>
        <v>0</v>
      </c>
    </row>
    <row r="17" spans="1:38" outlineLevel="1" x14ac:dyDescent="0.25">
      <c r="A17" s="19">
        <v>2</v>
      </c>
      <c r="B17" s="27"/>
      <c r="C17" s="21"/>
      <c r="D17" s="21"/>
      <c r="E17" s="21"/>
      <c r="F17" s="22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4">
        <f t="shared" si="0"/>
        <v>0</v>
      </c>
    </row>
    <row r="18" spans="1:38" outlineLevel="1" x14ac:dyDescent="0.25">
      <c r="A18" s="19">
        <v>3</v>
      </c>
      <c r="B18" s="27"/>
      <c r="C18" s="21"/>
      <c r="D18" s="21"/>
      <c r="E18" s="21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4">
        <f t="shared" si="0"/>
        <v>0</v>
      </c>
    </row>
    <row r="19" spans="1:38" outlineLevel="1" x14ac:dyDescent="0.25">
      <c r="A19" s="19">
        <v>4</v>
      </c>
      <c r="B19" s="27"/>
      <c r="C19" s="21"/>
      <c r="D19" s="21"/>
      <c r="E19" s="21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4">
        <f t="shared" si="0"/>
        <v>0</v>
      </c>
    </row>
    <row r="20" spans="1:38" outlineLevel="1" x14ac:dyDescent="0.25">
      <c r="A20" s="19"/>
      <c r="B20" s="26"/>
      <c r="C20" s="21"/>
      <c r="D20" s="21"/>
      <c r="E20" s="21"/>
      <c r="F20" s="22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4">
        <f t="shared" si="0"/>
        <v>0</v>
      </c>
    </row>
    <row r="21" spans="1:38" outlineLevel="1" x14ac:dyDescent="0.25">
      <c r="A21" s="19"/>
      <c r="B21" s="20" t="s">
        <v>18</v>
      </c>
      <c r="C21" s="21"/>
      <c r="D21" s="21"/>
      <c r="E21" s="21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4">
        <f t="shared" si="0"/>
        <v>0</v>
      </c>
    </row>
    <row r="22" spans="1:38" outlineLevel="1" x14ac:dyDescent="0.25">
      <c r="A22" s="19">
        <v>1</v>
      </c>
      <c r="B22" s="26" t="s">
        <v>19</v>
      </c>
      <c r="C22" s="21"/>
      <c r="D22" s="21"/>
      <c r="E22" s="21"/>
      <c r="F22" s="22"/>
      <c r="G22" s="23">
        <v>1</v>
      </c>
      <c r="H22" s="23">
        <v>1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4">
        <f t="shared" si="0"/>
        <v>14</v>
      </c>
    </row>
    <row r="23" spans="1:38" outlineLevel="1" x14ac:dyDescent="0.25">
      <c r="A23" s="19">
        <v>2</v>
      </c>
      <c r="B23" s="26" t="s">
        <v>20</v>
      </c>
      <c r="C23" s="21"/>
      <c r="D23" s="21"/>
      <c r="E23" s="21"/>
      <c r="F23" s="22"/>
      <c r="G23" s="23">
        <v>1</v>
      </c>
      <c r="H23" s="23">
        <v>1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4">
        <f t="shared" si="0"/>
        <v>14</v>
      </c>
    </row>
    <row r="24" spans="1:38" outlineLevel="1" x14ac:dyDescent="0.25">
      <c r="A24" s="19">
        <v>3</v>
      </c>
      <c r="B24" s="26" t="s">
        <v>21</v>
      </c>
      <c r="C24" s="21"/>
      <c r="D24" s="21"/>
      <c r="E24" s="21"/>
      <c r="F24" s="22"/>
      <c r="G24" s="23">
        <v>1</v>
      </c>
      <c r="H24" s="23">
        <v>1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4">
        <f t="shared" si="0"/>
        <v>14</v>
      </c>
    </row>
    <row r="25" spans="1:38" outlineLevel="1" x14ac:dyDescent="0.25">
      <c r="A25" s="19">
        <v>4</v>
      </c>
      <c r="B25" s="26" t="s">
        <v>22</v>
      </c>
      <c r="C25" s="21"/>
      <c r="D25" s="21"/>
      <c r="E25" s="21"/>
      <c r="F25" s="22"/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4">
        <f t="shared" si="0"/>
        <v>14</v>
      </c>
    </row>
    <row r="26" spans="1:38" outlineLevel="1" x14ac:dyDescent="0.25">
      <c r="A26" s="19">
        <v>5</v>
      </c>
      <c r="B26" s="26" t="s">
        <v>23</v>
      </c>
      <c r="C26" s="21"/>
      <c r="D26" s="21"/>
      <c r="E26" s="21"/>
      <c r="F26" s="22"/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3">
        <v>1</v>
      </c>
      <c r="Q26" s="23">
        <v>1</v>
      </c>
      <c r="R26" s="23">
        <v>1</v>
      </c>
      <c r="S26" s="23">
        <v>1</v>
      </c>
      <c r="T26" s="23">
        <v>1</v>
      </c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4">
        <f t="shared" si="0"/>
        <v>14</v>
      </c>
    </row>
    <row r="27" spans="1:38" outlineLevel="1" x14ac:dyDescent="0.25">
      <c r="A27" s="19">
        <v>6</v>
      </c>
      <c r="B27" s="26" t="s">
        <v>24</v>
      </c>
      <c r="C27" s="21"/>
      <c r="D27" s="21"/>
      <c r="E27" s="21"/>
      <c r="F27" s="22"/>
      <c r="G27" s="23">
        <v>1</v>
      </c>
      <c r="H27" s="23">
        <v>1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4">
        <f t="shared" si="0"/>
        <v>14</v>
      </c>
    </row>
    <row r="28" spans="1:38" outlineLevel="1" x14ac:dyDescent="0.25">
      <c r="A28" s="19">
        <v>7</v>
      </c>
      <c r="B28" s="26" t="s">
        <v>25</v>
      </c>
      <c r="C28" s="21"/>
      <c r="D28" s="21"/>
      <c r="E28" s="21"/>
      <c r="F28" s="22"/>
      <c r="G28" s="23">
        <v>1</v>
      </c>
      <c r="H28" s="23">
        <v>1</v>
      </c>
      <c r="I28" s="23">
        <v>1</v>
      </c>
      <c r="J28" s="23">
        <v>1</v>
      </c>
      <c r="K28" s="23">
        <v>1</v>
      </c>
      <c r="L28" s="23">
        <v>1</v>
      </c>
      <c r="M28" s="23">
        <v>1</v>
      </c>
      <c r="N28" s="23">
        <v>1</v>
      </c>
      <c r="O28" s="23">
        <v>1</v>
      </c>
      <c r="P28" s="23">
        <v>1</v>
      </c>
      <c r="Q28" s="23">
        <v>1</v>
      </c>
      <c r="R28" s="23">
        <v>1</v>
      </c>
      <c r="S28" s="23">
        <v>1</v>
      </c>
      <c r="T28" s="23">
        <v>1</v>
      </c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4">
        <f t="shared" si="0"/>
        <v>14</v>
      </c>
    </row>
    <row r="29" spans="1:38" outlineLevel="1" x14ac:dyDescent="0.25">
      <c r="A29" s="19">
        <v>8</v>
      </c>
      <c r="B29" s="26" t="s">
        <v>26</v>
      </c>
      <c r="C29" s="21"/>
      <c r="D29" s="21"/>
      <c r="E29" s="21"/>
      <c r="F29" s="22"/>
      <c r="G29" s="23">
        <v>1</v>
      </c>
      <c r="H29" s="23">
        <v>1</v>
      </c>
      <c r="I29" s="23">
        <v>1</v>
      </c>
      <c r="J29" s="23">
        <v>1</v>
      </c>
      <c r="K29" s="23">
        <v>1</v>
      </c>
      <c r="L29" s="23">
        <v>1</v>
      </c>
      <c r="M29" s="23">
        <v>1</v>
      </c>
      <c r="N29" s="23">
        <v>1</v>
      </c>
      <c r="O29" s="23">
        <v>1</v>
      </c>
      <c r="P29" s="23">
        <v>1</v>
      </c>
      <c r="Q29" s="23">
        <v>1</v>
      </c>
      <c r="R29" s="23">
        <v>1</v>
      </c>
      <c r="S29" s="23">
        <v>1</v>
      </c>
      <c r="T29" s="23">
        <v>1</v>
      </c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4">
        <f t="shared" si="0"/>
        <v>14</v>
      </c>
    </row>
    <row r="30" spans="1:38" outlineLevel="1" x14ac:dyDescent="0.25">
      <c r="A30" s="19"/>
      <c r="B30" s="26"/>
      <c r="C30" s="21"/>
      <c r="D30" s="21"/>
      <c r="E30" s="21"/>
      <c r="F30" s="22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4">
        <f t="shared" si="0"/>
        <v>0</v>
      </c>
    </row>
    <row r="31" spans="1:38" outlineLevel="1" x14ac:dyDescent="0.25">
      <c r="A31" s="19"/>
      <c r="B31" s="26"/>
      <c r="C31" s="21"/>
      <c r="D31" s="21"/>
      <c r="E31" s="21"/>
      <c r="F31" s="22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4">
        <f t="shared" si="0"/>
        <v>0</v>
      </c>
    </row>
    <row r="32" spans="1:38" outlineLevel="1" x14ac:dyDescent="0.25">
      <c r="A32" s="19"/>
      <c r="B32" s="26"/>
      <c r="C32" s="21"/>
      <c r="D32" s="21"/>
      <c r="E32" s="21"/>
      <c r="F32" s="22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4">
        <f t="shared" si="0"/>
        <v>0</v>
      </c>
    </row>
    <row r="33" spans="1:38" outlineLevel="1" x14ac:dyDescent="0.25">
      <c r="A33" s="19"/>
      <c r="B33" s="26"/>
      <c r="C33" s="21"/>
      <c r="D33" s="21"/>
      <c r="E33" s="21"/>
      <c r="F33" s="22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4">
        <f t="shared" si="0"/>
        <v>0</v>
      </c>
    </row>
    <row r="34" spans="1:38" x14ac:dyDescent="0.25">
      <c r="A34" s="19"/>
      <c r="B34" s="29"/>
      <c r="C34" s="29"/>
      <c r="D34" s="29"/>
      <c r="E34" s="29"/>
      <c r="F34" s="29"/>
      <c r="G34" s="30" t="str" cm="1">
        <f t="array" ref="G34">_xlfn.IFS($D2="По головам",SUM(G7:G33),$D2="Раз в месяц",COUNTA(G7:G33) &amp; "/" &amp;#REF!,$D2="Помещения",SUM(G7:G33) &amp; "/"&amp; SUMPRODUCT(IFERROR(($L$2:$N$5&lt;=G6)*($O$2:$Q$5&gt;=G6)*$R$2:$S$5,0))+SUMPRODUCT(IFERROR(($AB$2:$AD$5&lt;=G6)*($AE$2:$AG$5&gt;=G6)*$AH$2:$AI$5,0)))</f>
        <v>13/28</v>
      </c>
      <c r="H34" s="30" t="str" cm="1">
        <f t="array" ref="H34">_xlfn.IFS($D2="По головам",SUM(H7:H33),$D2="Раз в месяц",COUNTA(H7:H33) &amp; "/" &amp;#REF!,$D2="Помещения",SUM(H7:H33) &amp; "/"&amp; SUMPRODUCT(IFERROR(($L$2:$N$5&lt;=H6)*($O$2:$Q$5&gt;=H6)*$R$2:$S$5,0))+SUMPRODUCT(IFERROR(($AB$2:$AD$5&lt;=H6)*($AE$2:$AG$5&gt;=H6)*$AH$2:$AI$5,0)))</f>
        <v>13/28</v>
      </c>
      <c r="I34" s="30" t="str" cm="1">
        <f t="array" ref="I34">_xlfn.IFS($D2="По головам",SUM(I7:I33),$D2="Раз в месяц",COUNTA(I7:I33) &amp; "/" &amp;#REF!,$D2="Помещения",SUM(I7:I33) &amp; "/"&amp; SUMPRODUCT(IFERROR(($L$2:$N$5&lt;=I6)*($O$2:$Q$5&gt;=I6)*$R$2:$S$5,0))+SUMPRODUCT(IFERROR(($AB$2:$AD$5&lt;=I6)*($AE$2:$AG$5&gt;=I6)*$AH$2:$AI$5,0)))</f>
        <v>13/28</v>
      </c>
      <c r="J34" s="30" t="str" cm="1">
        <f t="array" ref="J34">_xlfn.IFS($D2="По головам",SUM(J7:J33),$D2="Раз в месяц",COUNTA(J7:J33) &amp; "/" &amp;#REF!,$D2="Помещения",SUM(J7:J33) &amp; "/"&amp; SUMPRODUCT(IFERROR(($L$2:$N$5&lt;=J6)*($O$2:$Q$5&gt;=J6)*$R$2:$S$5,0))+SUMPRODUCT(IFERROR(($AB$2:$AD$5&lt;=J6)*($AE$2:$AG$5&gt;=J6)*$AH$2:$AI$5,0)))</f>
        <v>13/18</v>
      </c>
      <c r="K34" s="30" t="str" cm="1">
        <f t="array" ref="K34">_xlfn.IFS($D2="По головам",SUM(K7:K33),$D2="Раз в месяц",COUNTA(K7:K33) &amp; "/" &amp;#REF!,$D2="Помещения",SUM(K7:K33) &amp; "/"&amp; SUMPRODUCT(IFERROR(($L$2:$N$5&lt;=K6)*($O$2:$Q$5&gt;=K6)*$R$2:$S$5,0))+SUMPRODUCT(IFERROR(($AB$2:$AD$5&lt;=K6)*($AE$2:$AG$5&gt;=K6)*$AH$2:$AI$5,0)))</f>
        <v>13/18</v>
      </c>
      <c r="L34" s="30" t="str" cm="1">
        <f t="array" ref="L34">_xlfn.IFS($D2="По головам",SUM(L7:L33),$D2="Раз в месяц",COUNTA(L7:L33) &amp; "/" &amp;#REF!,$D2="Помещения",SUM(L7:L33) &amp; "/"&amp; SUMPRODUCT(IFERROR(($L$2:$N$5&lt;=L6)*($O$2:$Q$5&gt;=L6)*$R$2:$S$5,0))+SUMPRODUCT(IFERROR(($AB$2:$AD$5&lt;=L6)*($AE$2:$AG$5&gt;=L6)*$AH$2:$AI$5,0)))</f>
        <v>14/18</v>
      </c>
      <c r="M34" s="30" t="str" cm="1">
        <f t="array" ref="M34">_xlfn.IFS($D2="По головам",SUM(M7:M33),$D2="Раз в месяц",COUNTA(M7:M33) &amp; "/" &amp;#REF!,$D2="Помещения",SUM(M7:M33) &amp; "/"&amp; SUMPRODUCT(IFERROR(($L$2:$N$5&lt;=M6)*($O$2:$Q$5&gt;=M6)*$R$2:$S$5,0))+SUMPRODUCT(IFERROR(($AB$2:$AD$5&lt;=M6)*($AE$2:$AG$5&gt;=M6)*$AH$2:$AI$5,0)))</f>
        <v>14/18</v>
      </c>
      <c r="N34" s="30" t="str" cm="1">
        <f t="array" ref="N34">_xlfn.IFS($D2="По головам",SUM(N7:N33),$D2="Раз в месяц",COUNTA(N7:N33) &amp; "/" &amp;#REF!,$D2="Помещения",SUM(N7:N33) &amp; "/"&amp; SUMPRODUCT(IFERROR(($L$2:$N$5&lt;=N6)*($O$2:$Q$5&gt;=N6)*$R$2:$S$5,0))+SUMPRODUCT(IFERROR(($AB$2:$AD$5&lt;=N6)*($AE$2:$AG$5&gt;=N6)*$AH$2:$AI$5,0)))</f>
        <v>14/18</v>
      </c>
      <c r="O34" s="30" t="str" cm="1">
        <f t="array" ref="O34">_xlfn.IFS($D2="По головам",SUM(O7:O33),$D2="Раз в месяц",COUNTA(O7:O33) &amp; "/" &amp;#REF!,$D2="Помещения",SUM(O7:O33) &amp; "/"&amp; SUMPRODUCT(IFERROR(($L$2:$N$5&lt;=O6)*($O$2:$Q$5&gt;=O6)*$R$2:$S$5,0))+SUMPRODUCT(IFERROR(($AB$2:$AD$5&lt;=O6)*($AE$2:$AG$5&gt;=O6)*$AH$2:$AI$5,0)))</f>
        <v>14/18</v>
      </c>
      <c r="P34" s="30" t="str" cm="1">
        <f t="array" ref="P34">_xlfn.IFS($D2="По головам",SUM(P7:P33),$D2="Раз в месяц",COUNTA(P7:P33) &amp; "/" &amp;#REF!,$D2="Помещения",SUM(P7:P33) &amp; "/"&amp; SUMPRODUCT(IFERROR(($L$2:$N$5&lt;=P6)*($O$2:$Q$5&gt;=P6)*$R$2:$S$5,0))+SUMPRODUCT(IFERROR(($AB$2:$AD$5&lt;=P6)*($AE$2:$AG$5&gt;=P6)*$AH$2:$AI$5,0)))</f>
        <v>14/18</v>
      </c>
      <c r="Q34" s="30" t="str" cm="1">
        <f t="array" ref="Q34">_xlfn.IFS($D2="По головам",SUM(Q7:Q33),$D2="Раз в месяц",COUNTA(Q7:Q33) &amp; "/" &amp;#REF!,$D2="Помещения",SUM(Q7:Q33) &amp; "/"&amp; SUMPRODUCT(IFERROR(($L$2:$N$5&lt;=Q6)*($O$2:$Q$5&gt;=Q6)*$R$2:$S$5,0))+SUMPRODUCT(IFERROR(($AB$2:$AD$5&lt;=Q6)*($AE$2:$AG$5&gt;=Q6)*$AH$2:$AI$5,0)))</f>
        <v>14/18</v>
      </c>
      <c r="R34" s="30" t="str" cm="1">
        <f t="array" ref="R34">_xlfn.IFS($D2="По головам",SUM(R7:R33),$D2="Раз в месяц",COUNTA(R7:R33) &amp; "/" &amp;#REF!,$D2="Помещения",SUM(R7:R33) &amp; "/"&amp; SUMPRODUCT(IFERROR(($L$2:$N$5&lt;=R6)*($O$2:$Q$5&gt;=R6)*$R$2:$S$5,0))+SUMPRODUCT(IFERROR(($AB$2:$AD$5&lt;=R6)*($AE$2:$AG$5&gt;=R6)*$AH$2:$AI$5,0)))</f>
        <v>14/18</v>
      </c>
      <c r="S34" s="30" t="str" cm="1">
        <f t="array" ref="S34">_xlfn.IFS($D2="По головам",SUM(S7:S33),$D2="Раз в месяц",COUNTA(S7:S33) &amp; "/" &amp;#REF!,$D2="Помещения",SUM(S7:S33) &amp; "/"&amp; SUMPRODUCT(IFERROR(($L$2:$N$5&lt;=S6)*($O$2:$Q$5&gt;=S6)*$R$2:$S$5,0))+SUMPRODUCT(IFERROR(($AB$2:$AD$5&lt;=S6)*($AE$2:$AG$5&gt;=S6)*$AH$2:$AI$5,0)))</f>
        <v>14/18</v>
      </c>
      <c r="T34" s="30" t="str" cm="1">
        <f t="array" ref="T34">_xlfn.IFS($D2="По головам",SUM(T7:T33),$D2="Раз в месяц",COUNTA(T7:T33) &amp; "/" &amp;#REF!,$D2="Помещения",SUM(T7:T33) &amp; "/"&amp; SUMPRODUCT(IFERROR(($L$2:$N$5&lt;=T6)*($O$2:$Q$5&gt;=T6)*$R$2:$S$5,0))+SUMPRODUCT(IFERROR(($AB$2:$AD$5&lt;=T6)*($AE$2:$AG$5&gt;=T6)*$AH$2:$AI$5,0)))</f>
        <v>14/18</v>
      </c>
      <c r="U34" s="30" t="str" cm="1">
        <f t="array" ref="U34">_xlfn.IFS($D2="По головам",SUM(U7:U33),$D2="Раз в месяц",COUNTA(U7:U33) &amp; "/" &amp;#REF!,$D2="Помещения",SUM(U7:U33) &amp; "/"&amp; SUMPRODUCT(IFERROR(($L$2:$N$5&lt;=U6)*($O$2:$Q$5&gt;=U6)*$R$2:$S$5,0))+SUMPRODUCT(IFERROR(($AB$2:$AD$5&lt;=U6)*($AE$2:$AG$5&gt;=U6)*$AH$2:$AI$5,0)))</f>
        <v>0/14</v>
      </c>
      <c r="V34" s="30" t="str" cm="1">
        <f t="array" ref="V34">_xlfn.IFS($D2="По головам",SUM(V7:V33),$D2="Раз в месяц",COUNTA(V7:V33) &amp; "/" &amp;#REF!,$D2="Помещения",SUM(V7:V33) &amp; "/"&amp; SUMPRODUCT(IFERROR(($L$2:$N$5&lt;=V6)*($O$2:$Q$5&gt;=V6)*$R$2:$S$5,0))+SUMPRODUCT(IFERROR(($AB$2:$AD$5&lt;=V6)*($AE$2:$AG$5&gt;=V6)*$AH$2:$AI$5,0)))</f>
        <v>0/14</v>
      </c>
      <c r="W34" s="30" t="str" cm="1">
        <f t="array" ref="W34">_xlfn.IFS($D2="По головам",SUM(W7:W33),$D2="Раз в месяц",COUNTA(W7:W33) &amp; "/" &amp;#REF!,$D2="Помещения",SUM(W7:W33) &amp; "/"&amp; SUMPRODUCT(IFERROR(($L$2:$N$5&lt;=W6)*($O$2:$Q$5&gt;=W6)*$R$2:$S$5,0))+SUMPRODUCT(IFERROR(($AB$2:$AD$5&lt;=W6)*($AE$2:$AG$5&gt;=W6)*$AH$2:$AI$5,0)))</f>
        <v>0/14</v>
      </c>
      <c r="X34" s="30" t="str" cm="1">
        <f t="array" ref="X34">_xlfn.IFS($D2="По головам",SUM(X7:X33),$D2="Раз в месяц",COUNTA(X7:X33) &amp; "/" &amp;#REF!,$D2="Помещения",SUM(X7:X33) &amp; "/"&amp; SUMPRODUCT(IFERROR(($L$2:$N$5&lt;=X6)*($O$2:$Q$5&gt;=X6)*$R$2:$S$5,0))+SUMPRODUCT(IFERROR(($AB$2:$AD$5&lt;=X6)*($AE$2:$AG$5&gt;=X6)*$AH$2:$AI$5,0)))</f>
        <v>0/14</v>
      </c>
      <c r="Y34" s="30" t="str" cm="1">
        <f t="array" ref="Y34">_xlfn.IFS($D2="По головам",SUM(Y7:Y33),$D2="Раз в месяц",COUNTA(Y7:Y33) &amp; "/" &amp;#REF!,$D2="Помещения",SUM(Y7:Y33) &amp; "/"&amp; SUMPRODUCT(IFERROR(($L$2:$N$5&lt;=Y6)*($O$2:$Q$5&gt;=Y6)*$R$2:$S$5,0))+SUMPRODUCT(IFERROR(($AB$2:$AD$5&lt;=Y6)*($AE$2:$AG$5&gt;=Y6)*$AH$2:$AI$5,0)))</f>
        <v>0/14</v>
      </c>
      <c r="Z34" s="30" t="str" cm="1">
        <f t="array" ref="Z34">_xlfn.IFS($D2="По головам",SUM(Z7:Z33),$D2="Раз в месяц",COUNTA(Z7:Z33) &amp; "/" &amp;#REF!,$D2="Помещения",SUM(Z7:Z33) &amp; "/"&amp; SUMPRODUCT(IFERROR(($L$2:$N$5&lt;=Z6)*($O$2:$Q$5&gt;=Z6)*$R$2:$S$5,0))+SUMPRODUCT(IFERROR(($AB$2:$AD$5&lt;=Z6)*($AE$2:$AG$5&gt;=Z6)*$AH$2:$AI$5,0)))</f>
        <v>0/14</v>
      </c>
      <c r="AA34" s="30" t="str" cm="1">
        <f t="array" ref="AA34">_xlfn.IFS($D2="По головам",SUM(AA7:AA33),$D2="Раз в месяц",COUNTA(AA7:AA33) &amp; "/" &amp;#REF!,$D2="Помещения",SUM(AA7:AA33) &amp; "/"&amp; SUMPRODUCT(IFERROR(($L$2:$N$5&lt;=AA6)*($O$2:$Q$5&gt;=AA6)*$R$2:$S$5,0))+SUMPRODUCT(IFERROR(($AB$2:$AD$5&lt;=AA6)*($AE$2:$AG$5&gt;=AA6)*$AH$2:$AI$5,0)))</f>
        <v>0/14</v>
      </c>
      <c r="AB34" s="30" t="str" cm="1">
        <f t="array" ref="AB34">_xlfn.IFS($D2="По головам",SUM(AB7:AB33),$D2="Раз в месяц",COUNTA(AB7:AB33) &amp; "/" &amp;#REF!,$D2="Помещения",SUM(AB7:AB33) &amp; "/"&amp; SUMPRODUCT(IFERROR(($L$2:$N$5&lt;=AB6)*($O$2:$Q$5&gt;=AB6)*$R$2:$S$5,0))+SUMPRODUCT(IFERROR(($AB$2:$AD$5&lt;=AB6)*($AE$2:$AG$5&gt;=AB6)*$AH$2:$AI$5,0)))</f>
        <v>0/14</v>
      </c>
      <c r="AC34" s="30" t="str" cm="1">
        <f t="array" ref="AC34">_xlfn.IFS($D2="По головам",SUM(AC7:AC33),$D2="Раз в месяц",COUNTA(AC7:AC33) &amp; "/" &amp;#REF!,$D2="Помещения",SUM(AC7:AC33) &amp; "/"&amp; SUMPRODUCT(IFERROR(($L$2:$N$5&lt;=AC6)*($O$2:$Q$5&gt;=AC6)*$R$2:$S$5,0))+SUMPRODUCT(IFERROR(($AB$2:$AD$5&lt;=AC6)*($AE$2:$AG$5&gt;=AC6)*$AH$2:$AI$5,0)))</f>
        <v>0/14</v>
      </c>
      <c r="AD34" s="30" t="str" cm="1">
        <f t="array" ref="AD34">_xlfn.IFS($D2="По головам",SUM(AD7:AD33),$D2="Раз в месяц",COUNTA(AD7:AD33) &amp; "/" &amp;#REF!,$D2="Помещения",SUM(AD7:AD33) &amp; "/"&amp; SUMPRODUCT(IFERROR(($L$2:$N$5&lt;=AD6)*($O$2:$Q$5&gt;=AD6)*$R$2:$S$5,0))+SUMPRODUCT(IFERROR(($AB$2:$AD$5&lt;=AD6)*($AE$2:$AG$5&gt;=AD6)*$AH$2:$AI$5,0)))</f>
        <v>0/14</v>
      </c>
      <c r="AE34" s="30" t="str" cm="1">
        <f t="array" ref="AE34">_xlfn.IFS($D2="По головам",SUM(AE7:AE33),$D2="Раз в месяц",COUNTA(AE7:AE33) &amp; "/" &amp;#REF!,$D2="Помещения",SUM(AE7:AE33) &amp; "/"&amp; SUMPRODUCT(IFERROR(($L$2:$N$5&lt;=AE6)*($O$2:$Q$5&gt;=AE6)*$R$2:$S$5,0))+SUMPRODUCT(IFERROR(($AB$2:$AD$5&lt;=AE6)*($AE$2:$AG$5&gt;=AE6)*$AH$2:$AI$5,0)))</f>
        <v>0/14</v>
      </c>
      <c r="AF34" s="30" t="str" cm="1">
        <f t="array" ref="AF34">_xlfn.IFS($D2="По головам",SUM(AF7:AF33),$D2="Раз в месяц",COUNTA(AF7:AF33) &amp; "/" &amp;#REF!,$D2="Помещения",SUM(AF7:AF33) &amp; "/"&amp; SUMPRODUCT(IFERROR(($L$2:$N$5&lt;=AF6)*($O$2:$Q$5&gt;=AF6)*$R$2:$S$5,0))+SUMPRODUCT(IFERROR(($AB$2:$AD$5&lt;=AF6)*($AE$2:$AG$5&gt;=AF6)*$AH$2:$AI$5,0)))</f>
        <v>0/14</v>
      </c>
      <c r="AG34" s="30" t="str" cm="1">
        <f t="array" ref="AG34">_xlfn.IFS($D2="По головам",SUM(AG7:AG33),$D2="Раз в месяц",COUNTA(AG7:AG33) &amp; "/" &amp;#REF!,$D2="Помещения",SUM(AG7:AG33) &amp; "/"&amp; SUMPRODUCT(IFERROR(($L$2:$N$5&lt;=AG6)*($O$2:$Q$5&gt;=AG6)*$R$2:$S$5,0))+SUMPRODUCT(IFERROR(($AB$2:$AD$5&lt;=AG6)*($AE$2:$AG$5&gt;=AG6)*$AH$2:$AI$5,0)))</f>
        <v>0/14</v>
      </c>
      <c r="AH34" s="30" t="str" cm="1">
        <f t="array" ref="AH34">_xlfn.IFS($D2="По головам",SUM(AH7:AH33),$D2="Раз в месяц",COUNTA(AH7:AH33) &amp; "/" &amp;#REF!,$D2="Помещения",SUM(AH7:AH33) &amp; "/"&amp; SUMPRODUCT(IFERROR(($L$2:$N$5&lt;=AH6)*($O$2:$Q$5&gt;=AH6)*$R$2:$S$5,0))+SUMPRODUCT(IFERROR(($AB$2:$AD$5&lt;=AH6)*($AE$2:$AG$5&gt;=AH6)*$AH$2:$AI$5,0)))</f>
        <v>0/14</v>
      </c>
      <c r="AI34" s="30" t="str" cm="1">
        <f t="array" ref="AI34">_xlfn.IFS($D2="По головам",SUM(AI7:AI33),$D2="Раз в месяц",COUNTA(AI7:AI33) &amp; "/" &amp;#REF!,$D2="Помещения",SUM(AI7:AI33) &amp; "/"&amp; SUMPRODUCT(IFERROR(($L$2:$N$5&lt;=AI6)*($O$2:$Q$5&gt;=AI6)*$R$2:$S$5,0))+SUMPRODUCT(IFERROR(($AB$2:$AD$5&lt;=AI6)*($AE$2:$AG$5&gt;=AI6)*$AH$2:$AI$5,0)))</f>
        <v>0/14</v>
      </c>
      <c r="AJ34" s="30" t="str" cm="1">
        <f t="array" ref="AJ34">_xlfn.IFS($D2="По головам",SUM(AJ7:AJ33),$D2="Раз в месяц",COUNTA(AJ7:AJ33) &amp; "/" &amp;#REF!,$D2="Помещения",SUM(AJ7:AJ33) &amp; "/"&amp; SUMPRODUCT(IFERROR(($L$2:$N$5&lt;=AJ6)*($O$2:$Q$5&gt;=AJ6)*$R$2:$S$5,0))+SUMPRODUCT(IFERROR(($AB$2:$AD$5&lt;=AJ6)*($AE$2:$AG$5&gt;=AJ6)*$AH$2:$AI$5,0)))</f>
        <v>0/14</v>
      </c>
      <c r="AK34" s="30" t="str" cm="1">
        <f t="array" ref="AK34">_xlfn.IFS($D2="По головам",SUM(AK7:AK33),$D2="Раз в месяц",COUNTA(AK7:AK33) &amp; "/" &amp;#REF!,$D2="Помещения",SUM(AK7:AK33) &amp; "/"&amp; SUMPRODUCT(IFERROR(($L$2:$N$5&lt;=AK6)*($O$2:$Q$5&gt;=AK6)*$R$2:$S$5,0))+SUMPRODUCT(IFERROR(($AB$2:$AD$5&lt;=AK6)*($AE$2:$AG$5&gt;=AK6)*$AH$2:$AI$5,0)))</f>
        <v>0/0</v>
      </c>
      <c r="AL34" s="31">
        <f>SUM(G7:AK33)</f>
        <v>191</v>
      </c>
    </row>
    <row r="35" spans="1:38" x14ac:dyDescent="0.25">
      <c r="H35" s="32"/>
    </row>
  </sheetData>
  <mergeCells count="69">
    <mergeCell ref="B31:F31"/>
    <mergeCell ref="B32:F32"/>
    <mergeCell ref="B33:F33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7"/>
    <mergeCell ref="B8:F8"/>
    <mergeCell ref="B9:F9"/>
    <mergeCell ref="B10:F10"/>
    <mergeCell ref="B11:F11"/>
    <mergeCell ref="B12:F12"/>
    <mergeCell ref="W5:AA5"/>
    <mergeCell ref="AB5:AD5"/>
    <mergeCell ref="AE5:AG5"/>
    <mergeCell ref="AH5:AI5"/>
    <mergeCell ref="AJ5:AL5"/>
    <mergeCell ref="B6:F6"/>
    <mergeCell ref="W4:AA4"/>
    <mergeCell ref="AB4:AD4"/>
    <mergeCell ref="AE4:AG4"/>
    <mergeCell ref="AH4:AI4"/>
    <mergeCell ref="AJ4:AL4"/>
    <mergeCell ref="G5:K5"/>
    <mergeCell ref="L5:N5"/>
    <mergeCell ref="O5:Q5"/>
    <mergeCell ref="R5:S5"/>
    <mergeCell ref="T5:V5"/>
    <mergeCell ref="W3:AA3"/>
    <mergeCell ref="AB3:AD3"/>
    <mergeCell ref="AE3:AG3"/>
    <mergeCell ref="AH3:AI3"/>
    <mergeCell ref="AJ3:AL3"/>
    <mergeCell ref="G4:K4"/>
    <mergeCell ref="L4:N4"/>
    <mergeCell ref="O4:Q4"/>
    <mergeCell ref="R4:S4"/>
    <mergeCell ref="T4:V4"/>
    <mergeCell ref="W2:AA2"/>
    <mergeCell ref="AB2:AD2"/>
    <mergeCell ref="AE2:AG2"/>
    <mergeCell ref="AH2:AI2"/>
    <mergeCell ref="AJ2:AL2"/>
    <mergeCell ref="G3:K3"/>
    <mergeCell ref="L3:N3"/>
    <mergeCell ref="O3:Q3"/>
    <mergeCell ref="R3:S3"/>
    <mergeCell ref="T3:V3"/>
    <mergeCell ref="D2:F2"/>
    <mergeCell ref="G2:K2"/>
    <mergeCell ref="L2:N2"/>
    <mergeCell ref="O2:Q2"/>
    <mergeCell ref="R2:S2"/>
    <mergeCell ref="T2:V2"/>
  </mergeCells>
  <dataValidations count="5">
    <dataValidation type="custom" allowBlank="1" showDropDown="1" showErrorMessage="1" sqref="L2:L5 O2:O5 AB2:AB5 AE2:AE5" xr:uid="{4C1B03BF-62B2-4CCD-B333-8167A7B31153}">
      <formula1>OR(NOT(ISERROR(DATEVALUE(L2))), AND(ISNUMBER(L2), LEFT(CELL("format", L2))="D"))</formula1>
    </dataValidation>
    <dataValidation type="decimal" operator="greaterThanOrEqual" allowBlank="1" showDropDown="1" showInputMessage="1" showErrorMessage="1" prompt="Укажите стоимость числами." sqref="AJ4 R2:R5 T2:T5 AH2:AH5" xr:uid="{081A9712-9E57-4A76-9C39-47247C1A132C}">
      <formula1>1</formula1>
    </dataValidation>
    <dataValidation type="list" allowBlank="1" showErrorMessage="1" sqref="G2:G5 W2:W5" xr:uid="{8530A029-6634-417E-BBFB-EAA4D7343F4E}">
      <formula1>"Дом,Квартира,Комната,Койко-место"</formula1>
    </dataValidation>
    <dataValidation type="list" allowBlank="1" showErrorMessage="1" sqref="D2" xr:uid="{C132860A-70A5-4DC4-B182-7609470A055F}">
      <formula1>"По головам,Раз в месяц,Помещения"</formula1>
    </dataValidation>
    <dataValidation type="decimal" operator="equal" allowBlank="1" showDropDown="1" showInputMessage="1" showErrorMessage="1" prompt="Введите число, равное 1." sqref="G7:AK33" xr:uid="{118DDF30-A858-48E4-858C-34A2E59BDBAF}">
      <formula1>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</dc:creator>
  <cp:lastModifiedBy>Elena P</cp:lastModifiedBy>
  <dcterms:created xsi:type="dcterms:W3CDTF">2024-04-19T16:21:47Z</dcterms:created>
  <dcterms:modified xsi:type="dcterms:W3CDTF">2024-04-19T16:23:40Z</dcterms:modified>
</cp:coreProperties>
</file>