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ДМТ Тихова\Desktop\Паспорт\"/>
    </mc:Choice>
  </mc:AlternateContent>
  <xr:revisionPtr revIDLastSave="0" documentId="13_ncr:1_{EEF12E6B-CCE8-49A1-AB6E-EE7A135D043E}" xr6:coauthVersionLast="45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Design Data" sheetId="179" r:id="rId1"/>
    <sheet name="Survey Data" sheetId="5" r:id="rId2"/>
    <sheet name="Lat Dev" sheetId="152" r:id="rId3"/>
    <sheet name="Profile" sheetId="43" r:id="rId4"/>
    <sheet name="ГК" sheetId="173" r:id="rId5"/>
    <sheet name="Profile -150" sheetId="90" r:id="rId6"/>
    <sheet name="Profile -450" sheetId="161" r:id="rId7"/>
    <sheet name="Profile -950" sheetId="174" r:id="rId8"/>
    <sheet name="Lat Dev -100" sheetId="105" r:id="rId9"/>
    <sheet name="Lat Dev -300" sheetId="166" r:id="rId10"/>
    <sheet name=" Lat Dev - 600" sheetId="167" r:id="rId11"/>
    <sheet name=" Lat Dev - 950" sheetId="180" r:id="rId12"/>
  </sheets>
  <definedNames>
    <definedName name="Print_Area" localSheetId="0">'Design Data'!$A$1:$J$166</definedName>
    <definedName name="Print_Area" localSheetId="1">'Survey Data'!$A$1:$J$59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179" l="1"/>
  <c r="AC48" i="179" l="1"/>
  <c r="AC49" i="179"/>
  <c r="AC50" i="179"/>
  <c r="AC51" i="179"/>
  <c r="AC52" i="179"/>
  <c r="AC53" i="179"/>
  <c r="AC54" i="179"/>
  <c r="AC55" i="179"/>
  <c r="AC56" i="179"/>
  <c r="AC57" i="179"/>
  <c r="AC58" i="179"/>
  <c r="AC59" i="179"/>
  <c r="AC60" i="179"/>
  <c r="AC61" i="179"/>
  <c r="AC62" i="179"/>
  <c r="AC63" i="179"/>
  <c r="AC64" i="179"/>
  <c r="AC65" i="179"/>
  <c r="AC66" i="179"/>
  <c r="X47" i="179"/>
  <c r="X48" i="179"/>
  <c r="X49" i="179"/>
  <c r="X50" i="179"/>
  <c r="X51" i="179"/>
  <c r="X52" i="179"/>
  <c r="X53" i="179"/>
  <c r="X46" i="179"/>
  <c r="X79" i="179"/>
  <c r="X80" i="179"/>
  <c r="X81" i="179"/>
  <c r="X82" i="179"/>
  <c r="X83" i="179"/>
  <c r="X84" i="179"/>
  <c r="X85" i="179"/>
  <c r="X86" i="179"/>
  <c r="X87" i="179"/>
  <c r="X88" i="179"/>
  <c r="X89" i="179"/>
  <c r="X90" i="179"/>
  <c r="X91" i="179"/>
  <c r="X92" i="179"/>
  <c r="X93" i="179"/>
  <c r="X94" i="179"/>
  <c r="X95" i="179"/>
  <c r="X96" i="179"/>
  <c r="X97" i="179"/>
  <c r="X59" i="179"/>
  <c r="X60" i="179"/>
  <c r="X61" i="179"/>
  <c r="X62" i="179"/>
  <c r="X63" i="179"/>
  <c r="X64" i="179"/>
  <c r="X65" i="179"/>
  <c r="X66" i="179"/>
  <c r="X67" i="179"/>
  <c r="X68" i="179"/>
  <c r="X69" i="179"/>
  <c r="X70" i="179"/>
  <c r="X71" i="179"/>
  <c r="X72" i="179"/>
  <c r="X73" i="179"/>
  <c r="X74" i="179"/>
  <c r="X75" i="179"/>
  <c r="AC47" i="179"/>
  <c r="S11" i="179"/>
  <c r="S12" i="179"/>
  <c r="S13" i="179"/>
  <c r="S14" i="179"/>
  <c r="S15" i="179"/>
  <c r="S16" i="179"/>
  <c r="S17" i="179"/>
  <c r="S18" i="179"/>
  <c r="S19" i="179"/>
  <c r="S20" i="179"/>
  <c r="S21" i="179"/>
  <c r="S22" i="179"/>
  <c r="S23" i="179"/>
  <c r="S24" i="179"/>
  <c r="S25" i="179"/>
  <c r="S26" i="179"/>
  <c r="S27" i="179"/>
  <c r="S28" i="179"/>
  <c r="S29" i="179"/>
  <c r="N16" i="179"/>
  <c r="N17" i="179"/>
  <c r="N18" i="179"/>
  <c r="N19" i="179"/>
  <c r="N20" i="179"/>
  <c r="N21" i="179"/>
  <c r="N22" i="179"/>
  <c r="N23" i="179"/>
  <c r="N24" i="179"/>
  <c r="N25" i="179"/>
  <c r="N26" i="179"/>
  <c r="N27" i="179"/>
  <c r="N28" i="179"/>
  <c r="N29" i="179"/>
  <c r="N11" i="179"/>
  <c r="N12" i="179"/>
  <c r="N13" i="179"/>
  <c r="N14" i="179"/>
  <c r="N15" i="179"/>
  <c r="A12" i="179"/>
  <c r="B12" i="179"/>
  <c r="C12" i="179"/>
  <c r="D12" i="179"/>
  <c r="E12" i="179"/>
  <c r="F12" i="179"/>
  <c r="G12" i="179"/>
  <c r="J12" i="179"/>
  <c r="A13" i="179"/>
  <c r="B13" i="179"/>
  <c r="C13" i="179"/>
  <c r="F13" i="179" s="1"/>
  <c r="D13" i="179"/>
  <c r="E13" i="179"/>
  <c r="J13" i="179"/>
  <c r="A14" i="179"/>
  <c r="B14" i="179"/>
  <c r="D14" i="179" s="1"/>
  <c r="C14" i="179"/>
  <c r="J14" i="179" s="1"/>
  <c r="A15" i="179"/>
  <c r="B15" i="179"/>
  <c r="C15" i="179"/>
  <c r="D15" i="179"/>
  <c r="A16" i="179"/>
  <c r="B16" i="179"/>
  <c r="C16" i="179"/>
  <c r="D16" i="179"/>
  <c r="A17" i="179"/>
  <c r="B17" i="179"/>
  <c r="D17" i="179" s="1"/>
  <c r="C17" i="179"/>
  <c r="A18" i="179"/>
  <c r="B18" i="179"/>
  <c r="C18" i="179"/>
  <c r="D18" i="179"/>
  <c r="A19" i="179"/>
  <c r="B19" i="179"/>
  <c r="D19" i="179" s="1"/>
  <c r="C19" i="179"/>
  <c r="A20" i="179"/>
  <c r="B20" i="179"/>
  <c r="C20" i="179"/>
  <c r="D20" i="179"/>
  <c r="A21" i="179"/>
  <c r="B21" i="179"/>
  <c r="C21" i="179"/>
  <c r="D21" i="179"/>
  <c r="A22" i="179"/>
  <c r="B22" i="179"/>
  <c r="D22" i="179" s="1"/>
  <c r="C22" i="179"/>
  <c r="A23" i="179"/>
  <c r="B23" i="179"/>
  <c r="C23" i="179"/>
  <c r="D23" i="179"/>
  <c r="A24" i="179"/>
  <c r="B24" i="179"/>
  <c r="C24" i="179"/>
  <c r="D24" i="179"/>
  <c r="A25" i="179"/>
  <c r="B25" i="179"/>
  <c r="C25" i="179"/>
  <c r="D25" i="179"/>
  <c r="A26" i="179"/>
  <c r="B26" i="179"/>
  <c r="C26" i="179"/>
  <c r="D26" i="179"/>
  <c r="A27" i="179"/>
  <c r="B27" i="179"/>
  <c r="D27" i="179" s="1"/>
  <c r="C27" i="179"/>
  <c r="A28" i="179"/>
  <c r="B28" i="179"/>
  <c r="C28" i="179"/>
  <c r="D28" i="179"/>
  <c r="A29" i="179"/>
  <c r="B29" i="179"/>
  <c r="C29" i="179"/>
  <c r="D29" i="179"/>
  <c r="S10" i="179"/>
  <c r="X118" i="179"/>
  <c r="X117" i="179"/>
  <c r="X116" i="179"/>
  <c r="X115" i="179"/>
  <c r="X114" i="179"/>
  <c r="X113" i="179"/>
  <c r="X112" i="179"/>
  <c r="X111" i="179"/>
  <c r="X110" i="179"/>
  <c r="X109" i="179"/>
  <c r="X108" i="179"/>
  <c r="X107" i="179"/>
  <c r="X106" i="179"/>
  <c r="X105" i="179"/>
  <c r="X104" i="179"/>
  <c r="X103" i="179"/>
  <c r="X102" i="179"/>
  <c r="X101" i="179"/>
  <c r="X100" i="179"/>
  <c r="X99" i="179"/>
  <c r="N66" i="179"/>
  <c r="N67" i="179"/>
  <c r="N68" i="179"/>
  <c r="N69" i="179"/>
  <c r="N70" i="179"/>
  <c r="N71" i="179"/>
  <c r="N72" i="179"/>
  <c r="N36" i="179"/>
  <c r="N37" i="179"/>
  <c r="N38" i="179"/>
  <c r="N39" i="179"/>
  <c r="N40" i="179"/>
  <c r="N41" i="179"/>
  <c r="N42" i="179"/>
  <c r="N43" i="179"/>
  <c r="N44" i="179"/>
  <c r="N45" i="179"/>
  <c r="N46" i="179"/>
  <c r="N47" i="179"/>
  <c r="N48" i="179"/>
  <c r="N49" i="179"/>
  <c r="N50" i="179"/>
  <c r="N51" i="179"/>
  <c r="N52" i="179"/>
  <c r="N53" i="179"/>
  <c r="N54" i="179"/>
  <c r="N55" i="179"/>
  <c r="N56" i="179"/>
  <c r="N57" i="179"/>
  <c r="N58" i="179"/>
  <c r="N59" i="179"/>
  <c r="N60" i="179"/>
  <c r="N61" i="179"/>
  <c r="N62" i="179"/>
  <c r="N63" i="179"/>
  <c r="N64" i="179"/>
  <c r="N65" i="179"/>
  <c r="A11" i="179"/>
  <c r="B11" i="179"/>
  <c r="D11" i="179" s="1"/>
  <c r="C11" i="179"/>
  <c r="X78" i="179"/>
  <c r="V73" i="179"/>
  <c r="V61" i="179"/>
  <c r="V63" i="179" s="1"/>
  <c r="V65" i="179" s="1"/>
  <c r="V67" i="179" s="1"/>
  <c r="V69" i="179" s="1"/>
  <c r="V71" i="179" s="1"/>
  <c r="X58" i="179"/>
  <c r="J15" i="179" l="1"/>
  <c r="F14" i="179"/>
  <c r="F15" i="179" s="1"/>
  <c r="F16" i="179" s="1"/>
  <c r="F17" i="179" s="1"/>
  <c r="F18" i="179" s="1"/>
  <c r="F19" i="179" s="1"/>
  <c r="F20" i="179" s="1"/>
  <c r="F21" i="179" s="1"/>
  <c r="F22" i="179" s="1"/>
  <c r="F23" i="179" s="1"/>
  <c r="F24" i="179" s="1"/>
  <c r="F25" i="179" s="1"/>
  <c r="F26" i="179" s="1"/>
  <c r="F27" i="179" s="1"/>
  <c r="F28" i="179" s="1"/>
  <c r="F29" i="179" s="1"/>
  <c r="E14" i="179"/>
  <c r="E15" i="179" s="1"/>
  <c r="E16" i="179" s="1"/>
  <c r="E17" i="179" s="1"/>
  <c r="E18" i="179" s="1"/>
  <c r="E19" i="179" s="1"/>
  <c r="E20" i="179" s="1"/>
  <c r="E21" i="179" s="1"/>
  <c r="E22" i="179" s="1"/>
  <c r="E23" i="179" s="1"/>
  <c r="E24" i="179" s="1"/>
  <c r="E25" i="179" s="1"/>
  <c r="E26" i="179" s="1"/>
  <c r="E27" i="179" s="1"/>
  <c r="E28" i="179" s="1"/>
  <c r="E29" i="179" s="1"/>
  <c r="G13" i="179"/>
  <c r="G14" i="179" s="1"/>
  <c r="G15" i="179" s="1"/>
  <c r="G16" i="179" s="1"/>
  <c r="G17" i="179" s="1"/>
  <c r="G18" i="179" s="1"/>
  <c r="G19" i="179" s="1"/>
  <c r="G20" i="179" s="1"/>
  <c r="G21" i="179" s="1"/>
  <c r="G22" i="179" s="1"/>
  <c r="G23" i="179" s="1"/>
  <c r="G24" i="179" s="1"/>
  <c r="G25" i="179" s="1"/>
  <c r="G26" i="179" s="1"/>
  <c r="G27" i="179" s="1"/>
  <c r="G28" i="179" s="1"/>
  <c r="G29" i="179" s="1"/>
  <c r="J16" i="179" l="1"/>
  <c r="J17" i="179"/>
  <c r="J18" i="179" l="1"/>
  <c r="T9" i="179"/>
  <c r="J19" i="179" l="1"/>
  <c r="K9" i="179"/>
  <c r="J20" i="179" l="1"/>
  <c r="A21" i="5"/>
  <c r="B21" i="5"/>
  <c r="C21" i="5"/>
  <c r="A22" i="5"/>
  <c r="B22" i="5"/>
  <c r="C22" i="5"/>
  <c r="J21" i="179" l="1"/>
  <c r="A11" i="5"/>
  <c r="B11" i="5"/>
  <c r="C11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C10" i="5"/>
  <c r="B10" i="5"/>
  <c r="A10" i="5"/>
  <c r="J22" i="179" l="1"/>
  <c r="S9" i="179"/>
  <c r="R9" i="179"/>
  <c r="A10" i="179"/>
  <c r="B10" i="179"/>
  <c r="D10" i="179" s="1"/>
  <c r="C10" i="179"/>
  <c r="J23" i="179" l="1"/>
  <c r="J24" i="179" l="1"/>
  <c r="H9" i="5"/>
  <c r="I9" i="5"/>
  <c r="J25" i="179" l="1"/>
  <c r="K9" i="5"/>
  <c r="C9" i="179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J26" i="179" l="1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J27" i="179" l="1"/>
  <c r="O9" i="5"/>
  <c r="C9" i="5" s="1"/>
  <c r="P9" i="5"/>
  <c r="Q9" i="5"/>
  <c r="J28" i="179" l="1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P5" i="5"/>
  <c r="Q6" i="5"/>
  <c r="N6" i="5"/>
  <c r="J29" i="179" l="1"/>
  <c r="J9" i="5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L2" i="179" l="1"/>
  <c r="J2" i="5"/>
  <c r="J3" i="5"/>
  <c r="J4" i="5"/>
  <c r="J5" i="5"/>
  <c r="J1" i="5"/>
  <c r="C2" i="5"/>
  <c r="C3" i="5"/>
  <c r="C4" i="5"/>
  <c r="C5" i="5"/>
  <c r="C1" i="5"/>
  <c r="D12" i="5" l="1"/>
  <c r="D16" i="5"/>
  <c r="D17" i="5"/>
  <c r="D14" i="5"/>
  <c r="D19" i="5"/>
  <c r="D11" i="5"/>
  <c r="D21" i="5"/>
  <c r="D15" i="5"/>
  <c r="D22" i="5"/>
  <c r="D20" i="5"/>
  <c r="D18" i="5"/>
  <c r="D13" i="5"/>
  <c r="D10" i="5"/>
  <c r="B9" i="179"/>
  <c r="V1" i="179" s="1"/>
  <c r="A9" i="179"/>
  <c r="V2" i="179"/>
  <c r="J10" i="179" l="1"/>
  <c r="I10" i="179"/>
  <c r="I11" i="179" s="1"/>
  <c r="I12" i="179" s="1"/>
  <c r="I13" i="179" s="1"/>
  <c r="I14" i="179" s="1"/>
  <c r="I15" i="179" s="1"/>
  <c r="I16" i="179" s="1"/>
  <c r="I17" i="179" s="1"/>
  <c r="I18" i="179" s="1"/>
  <c r="I19" i="179" s="1"/>
  <c r="I20" i="179" s="1"/>
  <c r="I21" i="179" s="1"/>
  <c r="I22" i="179" s="1"/>
  <c r="I23" i="179" s="1"/>
  <c r="I24" i="179" s="1"/>
  <c r="I25" i="179" s="1"/>
  <c r="I26" i="179" s="1"/>
  <c r="I27" i="179" s="1"/>
  <c r="I28" i="179" s="1"/>
  <c r="I29" i="179" s="1"/>
  <c r="G10" i="179"/>
  <c r="G11" i="179" s="1"/>
  <c r="H10" i="179"/>
  <c r="H11" i="179" s="1"/>
  <c r="H12" i="179" s="1"/>
  <c r="D9" i="179"/>
  <c r="E10" i="179" s="1"/>
  <c r="E11" i="179" s="1"/>
  <c r="K12" i="179" l="1"/>
  <c r="H13" i="179"/>
  <c r="J11" i="179"/>
  <c r="N10" i="179"/>
  <c r="K11" i="179"/>
  <c r="K10" i="179"/>
  <c r="F10" i="179"/>
  <c r="F11" i="179" s="1"/>
  <c r="B9" i="5"/>
  <c r="A9" i="5"/>
  <c r="A6" i="173"/>
  <c r="A7" i="173" s="1"/>
  <c r="A8" i="173" s="1"/>
  <c r="A9" i="173" s="1"/>
  <c r="A10" i="173" s="1"/>
  <c r="A11" i="173" s="1"/>
  <c r="A12" i="173" s="1"/>
  <c r="A13" i="173" s="1"/>
  <c r="A14" i="173" s="1"/>
  <c r="A15" i="173" s="1"/>
  <c r="A16" i="173" s="1"/>
  <c r="A17" i="173" s="1"/>
  <c r="A18" i="173" s="1"/>
  <c r="A19" i="173" s="1"/>
  <c r="A20" i="173" s="1"/>
  <c r="A21" i="173" s="1"/>
  <c r="A22" i="173" s="1"/>
  <c r="A23" i="173" s="1"/>
  <c r="A24" i="173" s="1"/>
  <c r="A25" i="173" s="1"/>
  <c r="A26" i="173" s="1"/>
  <c r="A27" i="173" s="1"/>
  <c r="A28" i="173" s="1"/>
  <c r="A29" i="173" s="1"/>
  <c r="A30" i="173" s="1"/>
  <c r="A31" i="173" s="1"/>
  <c r="A32" i="173" s="1"/>
  <c r="A33" i="173" s="1"/>
  <c r="A34" i="173" s="1"/>
  <c r="A35" i="173" s="1"/>
  <c r="A36" i="173" s="1"/>
  <c r="A37" i="173" s="1"/>
  <c r="A38" i="173" s="1"/>
  <c r="A39" i="173" s="1"/>
  <c r="A40" i="173" s="1"/>
  <c r="A41" i="173" s="1"/>
  <c r="A42" i="173" s="1"/>
  <c r="A43" i="173" s="1"/>
  <c r="A44" i="173" s="1"/>
  <c r="A45" i="173" s="1"/>
  <c r="A46" i="173" s="1"/>
  <c r="A47" i="173" s="1"/>
  <c r="A48" i="173" s="1"/>
  <c r="A49" i="173" s="1"/>
  <c r="A50" i="173" s="1"/>
  <c r="A51" i="173" s="1"/>
  <c r="A52" i="173" s="1"/>
  <c r="A53" i="173" s="1"/>
  <c r="A54" i="173" s="1"/>
  <c r="A55" i="173" s="1"/>
  <c r="A56" i="173" s="1"/>
  <c r="A57" i="173" s="1"/>
  <c r="A58" i="173" s="1"/>
  <c r="A59" i="173" s="1"/>
  <c r="A60" i="173" s="1"/>
  <c r="A61" i="173" s="1"/>
  <c r="A62" i="173" s="1"/>
  <c r="A63" i="173" s="1"/>
  <c r="A64" i="173" s="1"/>
  <c r="A65" i="173" s="1"/>
  <c r="A66" i="173" s="1"/>
  <c r="A67" i="173" s="1"/>
  <c r="A68" i="173" s="1"/>
  <c r="A69" i="173" s="1"/>
  <c r="A70" i="173" s="1"/>
  <c r="A71" i="173" s="1"/>
  <c r="A72" i="173" s="1"/>
  <c r="A73" i="173" s="1"/>
  <c r="A74" i="173" s="1"/>
  <c r="A75" i="173" s="1"/>
  <c r="A76" i="173" s="1"/>
  <c r="A77" i="173" s="1"/>
  <c r="A78" i="173" s="1"/>
  <c r="A79" i="173" s="1"/>
  <c r="A80" i="173" s="1"/>
  <c r="A81" i="173" s="1"/>
  <c r="A82" i="173" s="1"/>
  <c r="A83" i="173" s="1"/>
  <c r="A84" i="173" s="1"/>
  <c r="A85" i="173" s="1"/>
  <c r="A86" i="173" s="1"/>
  <c r="A87" i="173" s="1"/>
  <c r="A88" i="173" s="1"/>
  <c r="A89" i="173" s="1"/>
  <c r="A90" i="173" s="1"/>
  <c r="A91" i="173" s="1"/>
  <c r="A92" i="173" s="1"/>
  <c r="A93" i="173" s="1"/>
  <c r="A94" i="173" s="1"/>
  <c r="A95" i="173" s="1"/>
  <c r="A96" i="173" s="1"/>
  <c r="A97" i="173" s="1"/>
  <c r="A98" i="173" s="1"/>
  <c r="A99" i="173" s="1"/>
  <c r="A100" i="173" s="1"/>
  <c r="A101" i="173" s="1"/>
  <c r="A102" i="173" s="1"/>
  <c r="A103" i="173" s="1"/>
  <c r="A104" i="173" s="1"/>
  <c r="A105" i="173" s="1"/>
  <c r="A106" i="173" s="1"/>
  <c r="A107" i="173" s="1"/>
  <c r="A108" i="173" s="1"/>
  <c r="A109" i="173" s="1"/>
  <c r="A110" i="173" s="1"/>
  <c r="A111" i="173" s="1"/>
  <c r="A112" i="173" s="1"/>
  <c r="A113" i="173" s="1"/>
  <c r="A114" i="173" s="1"/>
  <c r="A115" i="173" s="1"/>
  <c r="A116" i="173" s="1"/>
  <c r="A117" i="173" s="1"/>
  <c r="A118" i="173" s="1"/>
  <c r="A119" i="173" s="1"/>
  <c r="A120" i="173" s="1"/>
  <c r="A121" i="173" s="1"/>
  <c r="A122" i="173" s="1"/>
  <c r="A123" i="173" s="1"/>
  <c r="A124" i="173" s="1"/>
  <c r="A125" i="173" s="1"/>
  <c r="A126" i="173" s="1"/>
  <c r="A127" i="173" s="1"/>
  <c r="A128" i="173" s="1"/>
  <c r="A129" i="173" s="1"/>
  <c r="A130" i="173" s="1"/>
  <c r="A131" i="173" s="1"/>
  <c r="A132" i="173" s="1"/>
  <c r="A133" i="173" s="1"/>
  <c r="A134" i="173" s="1"/>
  <c r="A135" i="173" s="1"/>
  <c r="A136" i="173" s="1"/>
  <c r="A137" i="173" s="1"/>
  <c r="A138" i="173" s="1"/>
  <c r="A139" i="173" s="1"/>
  <c r="A140" i="173" s="1"/>
  <c r="A141" i="173" s="1"/>
  <c r="A142" i="173" s="1"/>
  <c r="A143" i="173" s="1"/>
  <c r="A144" i="173" s="1"/>
  <c r="A145" i="173" s="1"/>
  <c r="A146" i="173" s="1"/>
  <c r="A147" i="173" s="1"/>
  <c r="A148" i="173" s="1"/>
  <c r="A149" i="173" s="1"/>
  <c r="A150" i="173" s="1"/>
  <c r="A151" i="173" s="1"/>
  <c r="A152" i="173" s="1"/>
  <c r="A153" i="173" s="1"/>
  <c r="A154" i="173" s="1"/>
  <c r="A155" i="173" s="1"/>
  <c r="A156" i="173" s="1"/>
  <c r="A157" i="173" s="1"/>
  <c r="A158" i="173" s="1"/>
  <c r="A159" i="173" s="1"/>
  <c r="A160" i="173" s="1"/>
  <c r="A161" i="173" s="1"/>
  <c r="A162" i="173" s="1"/>
  <c r="A163" i="173" s="1"/>
  <c r="A164" i="173" s="1"/>
  <c r="A165" i="173" s="1"/>
  <c r="A166" i="173" s="1"/>
  <c r="A167" i="173" s="1"/>
  <c r="A168" i="173" s="1"/>
  <c r="A169" i="173" s="1"/>
  <c r="A170" i="173" s="1"/>
  <c r="A171" i="173" s="1"/>
  <c r="A172" i="173" s="1"/>
  <c r="A173" i="173" s="1"/>
  <c r="A174" i="173" s="1"/>
  <c r="A175" i="173" s="1"/>
  <c r="A176" i="173" s="1"/>
  <c r="A177" i="173" s="1"/>
  <c r="A178" i="173" s="1"/>
  <c r="A179" i="173" s="1"/>
  <c r="A180" i="173" s="1"/>
  <c r="A181" i="173" s="1"/>
  <c r="A182" i="173" s="1"/>
  <c r="A183" i="173" s="1"/>
  <c r="A184" i="173" s="1"/>
  <c r="A185" i="173" s="1"/>
  <c r="A186" i="173" s="1"/>
  <c r="A187" i="173" s="1"/>
  <c r="A188" i="173" s="1"/>
  <c r="A189" i="173" s="1"/>
  <c r="A190" i="173" s="1"/>
  <c r="A191" i="173" s="1"/>
  <c r="A192" i="173" s="1"/>
  <c r="A193" i="173" s="1"/>
  <c r="A194" i="173" s="1"/>
  <c r="A195" i="173" s="1"/>
  <c r="A196" i="173" s="1"/>
  <c r="A197" i="173" s="1"/>
  <c r="A198" i="173" s="1"/>
  <c r="A199" i="173" s="1"/>
  <c r="A200" i="173" s="1"/>
  <c r="A201" i="173" s="1"/>
  <c r="A202" i="173" s="1"/>
  <c r="A203" i="173" s="1"/>
  <c r="A204" i="173" s="1"/>
  <c r="A205" i="173" s="1"/>
  <c r="A206" i="173" s="1"/>
  <c r="A207" i="173" s="1"/>
  <c r="A208" i="173" s="1"/>
  <c r="A209" i="173" s="1"/>
  <c r="A210" i="173" s="1"/>
  <c r="A211" i="173" s="1"/>
  <c r="A212" i="173" s="1"/>
  <c r="A213" i="173" s="1"/>
  <c r="A214" i="173" s="1"/>
  <c r="A215" i="173" s="1"/>
  <c r="A216" i="173" s="1"/>
  <c r="A217" i="173" s="1"/>
  <c r="A218" i="173" s="1"/>
  <c r="A219" i="173" s="1"/>
  <c r="A220" i="173" s="1"/>
  <c r="A221" i="173" s="1"/>
  <c r="A222" i="173" s="1"/>
  <c r="A223" i="173" s="1"/>
  <c r="A224" i="173" s="1"/>
  <c r="A225" i="173" s="1"/>
  <c r="A226" i="173" s="1"/>
  <c r="A227" i="173" s="1"/>
  <c r="A228" i="173" s="1"/>
  <c r="A229" i="173" s="1"/>
  <c r="A230" i="173" s="1"/>
  <c r="A231" i="173" s="1"/>
  <c r="A232" i="173" s="1"/>
  <c r="A233" i="173" s="1"/>
  <c r="A234" i="173" s="1"/>
  <c r="A235" i="173" s="1"/>
  <c r="A236" i="173" s="1"/>
  <c r="A237" i="173" s="1"/>
  <c r="A238" i="173" s="1"/>
  <c r="A239" i="173" s="1"/>
  <c r="A240" i="173" s="1"/>
  <c r="A241" i="173" s="1"/>
  <c r="A242" i="173" s="1"/>
  <c r="A243" i="173" s="1"/>
  <c r="A244" i="173" s="1"/>
  <c r="A245" i="173" s="1"/>
  <c r="A246" i="173" s="1"/>
  <c r="A247" i="173" s="1"/>
  <c r="A248" i="173" s="1"/>
  <c r="A249" i="173" s="1"/>
  <c r="A250" i="173" s="1"/>
  <c r="A251" i="173" s="1"/>
  <c r="A252" i="173" s="1"/>
  <c r="A253" i="173" s="1"/>
  <c r="A254" i="173" s="1"/>
  <c r="A255" i="173" s="1"/>
  <c r="A256" i="173" s="1"/>
  <c r="A257" i="173" s="1"/>
  <c r="A258" i="173" s="1"/>
  <c r="A259" i="173" s="1"/>
  <c r="A260" i="173" s="1"/>
  <c r="A261" i="173" s="1"/>
  <c r="A262" i="173" s="1"/>
  <c r="A263" i="173" s="1"/>
  <c r="A264" i="173" s="1"/>
  <c r="A265" i="173" s="1"/>
  <c r="A266" i="173" s="1"/>
  <c r="A267" i="173" s="1"/>
  <c r="A268" i="173" s="1"/>
  <c r="A269" i="173" s="1"/>
  <c r="A270" i="173" s="1"/>
  <c r="A271" i="173" s="1"/>
  <c r="A272" i="173" s="1"/>
  <c r="A273" i="173" s="1"/>
  <c r="A274" i="173" s="1"/>
  <c r="A275" i="173" s="1"/>
  <c r="A276" i="173" s="1"/>
  <c r="A277" i="173" s="1"/>
  <c r="A278" i="173" s="1"/>
  <c r="A279" i="173" s="1"/>
  <c r="A280" i="173" s="1"/>
  <c r="A281" i="173" s="1"/>
  <c r="A282" i="173" s="1"/>
  <c r="A283" i="173" s="1"/>
  <c r="A284" i="173" s="1"/>
  <c r="A285" i="173" s="1"/>
  <c r="A286" i="173" s="1"/>
  <c r="A287" i="173" s="1"/>
  <c r="A288" i="173" s="1"/>
  <c r="A289" i="173" s="1"/>
  <c r="A290" i="173" s="1"/>
  <c r="K13" i="179" l="1"/>
  <c r="H14" i="179"/>
  <c r="I10" i="5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H10" i="5"/>
  <c r="D9" i="5"/>
  <c r="K14" i="179" l="1"/>
  <c r="H15" i="179"/>
  <c r="H11" i="5"/>
  <c r="K10" i="5"/>
  <c r="F10" i="5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K15" i="179" l="1"/>
  <c r="H16" i="179"/>
  <c r="K11" i="5"/>
  <c r="H12" i="5"/>
  <c r="K16" i="179" l="1"/>
  <c r="H17" i="179"/>
  <c r="K12" i="5"/>
  <c r="H13" i="5"/>
  <c r="K17" i="179" l="1"/>
  <c r="H18" i="179"/>
  <c r="H14" i="5"/>
  <c r="K13" i="5"/>
  <c r="K18" i="179" l="1"/>
  <c r="H19" i="179"/>
  <c r="K14" i="5"/>
  <c r="H15" i="5"/>
  <c r="K19" i="179" l="1"/>
  <c r="H20" i="179"/>
  <c r="K15" i="5"/>
  <c r="H16" i="5"/>
  <c r="K20" i="179" l="1"/>
  <c r="H21" i="179"/>
  <c r="K16" i="5"/>
  <c r="H17" i="5"/>
  <c r="K21" i="179" l="1"/>
  <c r="H22" i="179"/>
  <c r="H18" i="5"/>
  <c r="K17" i="5"/>
  <c r="K22" i="179" l="1"/>
  <c r="H23" i="179"/>
  <c r="H19" i="5"/>
  <c r="K18" i="5"/>
  <c r="K23" i="179" l="1"/>
  <c r="H24" i="179"/>
  <c r="K19" i="5"/>
  <c r="H20" i="5"/>
  <c r="K24" i="179" l="1"/>
  <c r="H25" i="179"/>
  <c r="K20" i="5"/>
  <c r="H21" i="5"/>
  <c r="H26" i="179" l="1"/>
  <c r="K25" i="179"/>
  <c r="K21" i="5"/>
  <c r="H22" i="5"/>
  <c r="H27" i="179" l="1"/>
  <c r="K26" i="179"/>
  <c r="K22" i="5"/>
  <c r="H28" i="179" l="1"/>
  <c r="K27" i="179"/>
  <c r="K28" i="179" l="1"/>
  <c r="H29" i="179"/>
  <c r="K29" i="179" s="1"/>
</calcChain>
</file>

<file path=xl/sharedStrings.xml><?xml version="1.0" encoding="utf-8"?>
<sst xmlns="http://schemas.openxmlformats.org/spreadsheetml/2006/main" count="97" uniqueCount="51">
  <si>
    <t>Entry Hdg</t>
  </si>
  <si>
    <t>pline</t>
  </si>
  <si>
    <t>N/A</t>
  </si>
  <si>
    <t>ШАХТА  :</t>
  </si>
  <si>
    <t>СКВАЖИНА  :</t>
  </si>
  <si>
    <t>ДАТА  :</t>
  </si>
  <si>
    <t xml:space="preserve">СТАНОК  :   </t>
  </si>
  <si>
    <t xml:space="preserve">ГАММА  :   </t>
  </si>
  <si>
    <t>ПРОЕКТНАЯ ГЛУБИНА СКВАЖИНЫ</t>
  </si>
  <si>
    <t>ГЛУБИНА</t>
  </si>
  <si>
    <t>м</t>
  </si>
  <si>
    <t>АЗИМУТ</t>
  </si>
  <si>
    <t>град</t>
  </si>
  <si>
    <t>ЗЕНИТ</t>
  </si>
  <si>
    <t>ЛЕВО/</t>
  </si>
  <si>
    <t>ПРАВО</t>
  </si>
  <si>
    <t>ВНИЗ</t>
  </si>
  <si>
    <t>ВВЕРХ/</t>
  </si>
  <si>
    <t>ШИРОТА</t>
  </si>
  <si>
    <t>ДОЛГОТА</t>
  </si>
  <si>
    <t>ПОНИЖЕНИЕ</t>
  </si>
  <si>
    <t>УРОВНЯ м</t>
  </si>
  <si>
    <t>ОТКЛОНЕНИЕ</t>
  </si>
  <si>
    <t>ГОРИЗ</t>
  </si>
  <si>
    <t>ПРОЕКЦИЯ</t>
  </si>
  <si>
    <t>ПРОЕКТНЫЙ АЗИМУТ</t>
  </si>
  <si>
    <t>МОЩНОСТЬ ПЛАСТА</t>
  </si>
  <si>
    <t>Имп/с</t>
  </si>
  <si>
    <t>ПРОЕКН, ЛЕВО/ПРАВО</t>
  </si>
  <si>
    <t>Глубина, м,</t>
  </si>
  <si>
    <t>Глубина</t>
  </si>
  <si>
    <t xml:space="preserve"> </t>
  </si>
  <si>
    <t>Зенит</t>
  </si>
  <si>
    <t>М. азимут</t>
  </si>
  <si>
    <t>И. азимут</t>
  </si>
  <si>
    <t>ИНТЕНСИВНОСТЬ ИСКРИВЛЕНИЯ (град/3м)</t>
  </si>
  <si>
    <t xml:space="preserve">Вертикальное смещение </t>
  </si>
  <si>
    <t xml:space="preserve">Горизонтальное отклонение </t>
  </si>
  <si>
    <t>Магнитное склонение</t>
  </si>
  <si>
    <t>Корпус №</t>
  </si>
  <si>
    <t>БДО №</t>
  </si>
  <si>
    <t>Т7</t>
  </si>
  <si>
    <t>Нет</t>
  </si>
  <si>
    <t>1й</t>
  </si>
  <si>
    <t>2й</t>
  </si>
  <si>
    <t>основ</t>
  </si>
  <si>
    <t>3й</t>
  </si>
  <si>
    <t>4й</t>
  </si>
  <si>
    <t>cкв 25</t>
  </si>
  <si>
    <t>№ТЧК</t>
  </si>
  <si>
    <t>С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</si>
</sst>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"/>
    <numFmt numFmtId="165" formatCode="#,##0.0"/>
    <numFmt numFmtId="166" formatCode="0.0"/>
    <numFmt numFmtId="167" formatCode="0.000"/>
    <numFmt numFmtId="168" formatCode="dd/mm/yy;@"/>
  </numFmts>
  <fonts count="4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0" fontId="7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18" applyNumberFormat="0" applyAlignment="0" applyProtection="0"/>
    <xf numFmtId="0" fontId="34" fillId="11" borderId="19" applyNumberFormat="0" applyAlignment="0" applyProtection="0"/>
    <xf numFmtId="0" fontId="35" fillId="11" borderId="18" applyNumberFormat="0" applyAlignment="0" applyProtection="0"/>
    <xf numFmtId="0" fontId="36" fillId="0" borderId="20" applyNumberFormat="0" applyFill="0" applyAlignment="0" applyProtection="0"/>
    <xf numFmtId="0" fontId="37" fillId="12" borderId="2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225">
    <xf numFmtId="0" fontId="0" fillId="0" borderId="0" xfId="0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Border="1"/>
    <xf numFmtId="4" fontId="0" fillId="0" borderId="4" xfId="0" applyNumberFormat="1" applyFill="1" applyBorder="1"/>
    <xf numFmtId="166" fontId="4" fillId="0" borderId="1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4" fontId="0" fillId="0" borderId="1" xfId="0" applyNumberFormat="1" applyBorder="1"/>
    <xf numFmtId="166" fontId="0" fillId="0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left"/>
    </xf>
    <xf numFmtId="1" fontId="8" fillId="0" borderId="0" xfId="0" quotePrefix="1" applyNumberFormat="1" applyFont="1" applyFill="1" applyBorder="1" applyAlignment="1">
      <alignment horizontal="left"/>
    </xf>
    <xf numFmtId="0" fontId="7" fillId="0" borderId="0" xfId="0" applyFont="1" applyAlignment="1">
      <alignment horizontal="right"/>
    </xf>
    <xf numFmtId="2" fontId="0" fillId="0" borderId="0" xfId="0" applyNumberFormat="1"/>
    <xf numFmtId="164" fontId="0" fillId="0" borderId="12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166" fontId="9" fillId="0" borderId="1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5" fillId="0" borderId="0" xfId="0" applyFont="1"/>
    <xf numFmtId="1" fontId="0" fillId="0" borderId="0" xfId="0" applyNumberFormat="1"/>
    <xf numFmtId="4" fontId="6" fillId="0" borderId="0" xfId="0" applyNumberFormat="1" applyFont="1" applyBorder="1" applyAlignment="1">
      <alignment horizontal="right"/>
    </xf>
    <xf numFmtId="4" fontId="0" fillId="0" borderId="4" xfId="0" applyNumberFormat="1" applyBorder="1"/>
    <xf numFmtId="4" fontId="5" fillId="0" borderId="0" xfId="0" applyNumberFormat="1" applyFont="1" applyBorder="1"/>
    <xf numFmtId="4" fontId="3" fillId="0" borderId="0" xfId="0" applyNumberFormat="1" applyFont="1" applyBorder="1"/>
    <xf numFmtId="164" fontId="3" fillId="0" borderId="0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 readingOrder="1"/>
    </xf>
    <xf numFmtId="15" fontId="8" fillId="0" borderId="0" xfId="0" quotePrefix="1" applyNumberFormat="1" applyFont="1" applyFill="1" applyBorder="1" applyAlignment="1">
      <alignment horizontal="left"/>
    </xf>
    <xf numFmtId="0" fontId="3" fillId="0" borderId="0" xfId="0" applyFont="1"/>
    <xf numFmtId="164" fontId="8" fillId="0" borderId="0" xfId="0" applyNumberFormat="1" applyFont="1" applyFill="1" applyBorder="1" applyAlignment="1">
      <alignment horizontal="left"/>
    </xf>
    <xf numFmtId="0" fontId="13" fillId="0" borderId="0" xfId="0" applyFont="1"/>
    <xf numFmtId="0" fontId="0" fillId="0" borderId="8" xfId="0" applyBorder="1"/>
    <xf numFmtId="0" fontId="0" fillId="0" borderId="13" xfId="0" applyBorder="1"/>
    <xf numFmtId="4" fontId="6" fillId="0" borderId="4" xfId="0" applyNumberFormat="1" applyFont="1" applyFill="1" applyBorder="1" applyAlignment="1">
      <alignment horizontal="right"/>
    </xf>
    <xf numFmtId="1" fontId="8" fillId="0" borderId="14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0" fontId="7" fillId="0" borderId="0" xfId="1"/>
    <xf numFmtId="0" fontId="11" fillId="0" borderId="0" xfId="2"/>
    <xf numFmtId="4" fontId="0" fillId="2" borderId="7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0" borderId="0" xfId="0" applyFill="1"/>
    <xf numFmtId="167" fontId="0" fillId="0" borderId="0" xfId="0" applyNumberFormat="1" applyFill="1"/>
    <xf numFmtId="2" fontId="0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2" fontId="0" fillId="0" borderId="0" xfId="0" applyNumberFormat="1" applyFont="1" applyFill="1"/>
    <xf numFmtId="166" fontId="0" fillId="0" borderId="0" xfId="0" applyNumberFormat="1"/>
    <xf numFmtId="0" fontId="7" fillId="3" borderId="0" xfId="0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  <xf numFmtId="166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/>
    <xf numFmtId="2" fontId="17" fillId="0" borderId="8" xfId="0" applyNumberFormat="1" applyFont="1" applyFill="1" applyBorder="1"/>
    <xf numFmtId="2" fontId="19" fillId="0" borderId="0" xfId="0" applyNumberFormat="1" applyFont="1" applyFill="1" applyBorder="1"/>
    <xf numFmtId="2" fontId="0" fillId="0" borderId="0" xfId="0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66" fontId="19" fillId="4" borderId="9" xfId="0" applyNumberFormat="1" applyFont="1" applyFill="1" applyBorder="1" applyAlignment="1">
      <alignment horizontal="center"/>
    </xf>
    <xf numFmtId="2" fontId="19" fillId="4" borderId="4" xfId="0" applyNumberFormat="1" applyFont="1" applyFill="1" applyBorder="1" applyAlignment="1">
      <alignment horizontal="center"/>
    </xf>
    <xf numFmtId="2" fontId="19" fillId="4" borderId="4" xfId="0" applyNumberFormat="1" applyFont="1" applyFill="1" applyBorder="1"/>
    <xf numFmtId="2" fontId="19" fillId="4" borderId="13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166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/>
    <xf numFmtId="166" fontId="21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/>
    <xf numFmtId="166" fontId="0" fillId="0" borderId="0" xfId="0" applyNumberFormat="1" applyFont="1" applyFill="1" applyBorder="1" applyAlignment="1">
      <alignment horizontal="right"/>
    </xf>
    <xf numFmtId="0" fontId="6" fillId="3" borderId="0" xfId="0" applyFont="1" applyFill="1" applyBorder="1"/>
    <xf numFmtId="0" fontId="20" fillId="3" borderId="0" xfId="0" applyFont="1" applyFill="1" applyBorder="1"/>
    <xf numFmtId="0" fontId="6" fillId="3" borderId="0" xfId="0" applyFont="1" applyFill="1" applyBorder="1" applyAlignment="1">
      <alignment horizontal="center"/>
    </xf>
    <xf numFmtId="4" fontId="6" fillId="3" borderId="4" xfId="0" applyNumberFormat="1" applyFont="1" applyFill="1" applyBorder="1" applyAlignment="1"/>
    <xf numFmtId="4" fontId="6" fillId="3" borderId="4" xfId="0" applyNumberFormat="1" applyFont="1" applyFill="1" applyBorder="1" applyAlignment="1">
      <alignment horizontal="right"/>
    </xf>
    <xf numFmtId="166" fontId="3" fillId="4" borderId="7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4" fontId="3" fillId="4" borderId="7" xfId="0" applyNumberFormat="1" applyFont="1" applyFill="1" applyBorder="1" applyAlignment="1">
      <alignment horizontal="center"/>
    </xf>
    <xf numFmtId="4" fontId="0" fillId="0" borderId="8" xfId="0" applyNumberFormat="1" applyBorder="1"/>
    <xf numFmtId="166" fontId="3" fillId="4" borderId="11" xfId="0" applyNumberFormat="1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4" fontId="3" fillId="4" borderId="11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7" fillId="0" borderId="14" xfId="1" applyBorder="1"/>
    <xf numFmtId="0" fontId="11" fillId="0" borderId="1" xfId="2" applyBorder="1"/>
    <xf numFmtId="0" fontId="11" fillId="0" borderId="5" xfId="2" applyBorder="1"/>
    <xf numFmtId="0" fontId="7" fillId="0" borderId="10" xfId="1" applyBorder="1"/>
    <xf numFmtId="0" fontId="7" fillId="0" borderId="10" xfId="1" applyFont="1" applyBorder="1"/>
    <xf numFmtId="166" fontId="17" fillId="0" borderId="10" xfId="0" applyNumberFormat="1" applyFont="1" applyFill="1" applyBorder="1" applyAlignment="1">
      <alignment horizontal="center"/>
    </xf>
    <xf numFmtId="166" fontId="7" fillId="0" borderId="7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4" fontId="7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1" fontId="7" fillId="0" borderId="0" xfId="0" applyNumberFormat="1" applyFont="1" applyFill="1" applyBorder="1"/>
    <xf numFmtId="4" fontId="7" fillId="0" borderId="0" xfId="0" applyNumberFormat="1" applyFont="1" applyFill="1" applyBorder="1"/>
    <xf numFmtId="2" fontId="7" fillId="0" borderId="0" xfId="0" applyNumberFormat="1" applyFont="1" applyFill="1"/>
    <xf numFmtId="1" fontId="7" fillId="0" borderId="0" xfId="0" applyNumberFormat="1" applyFont="1" applyFill="1"/>
    <xf numFmtId="1" fontId="8" fillId="0" borderId="0" xfId="0" applyNumberFormat="1" applyFont="1" applyFill="1" applyBorder="1" applyAlignment="1">
      <alignment horizontal="left"/>
    </xf>
    <xf numFmtId="168" fontId="8" fillId="0" borderId="0" xfId="0" quotePrefix="1" applyNumberFormat="1" applyFont="1" applyFill="1" applyBorder="1" applyAlignment="1">
      <alignment horizontal="left"/>
    </xf>
    <xf numFmtId="2" fontId="7" fillId="0" borderId="8" xfId="0" applyNumberFormat="1" applyFont="1" applyFill="1" applyBorder="1"/>
    <xf numFmtId="166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0" fontId="7" fillId="0" borderId="5" xfId="0" applyFont="1" applyFill="1" applyBorder="1"/>
    <xf numFmtId="0" fontId="7" fillId="0" borderId="0" xfId="0" applyFont="1" applyFill="1" applyBorder="1"/>
    <xf numFmtId="0" fontId="0" fillId="0" borderId="4" xfId="0" applyBorder="1"/>
    <xf numFmtId="0" fontId="7" fillId="0" borderId="9" xfId="1" applyBorder="1"/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1" fontId="3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0" fillId="0" borderId="0" xfId="0"/>
    <xf numFmtId="2" fontId="0" fillId="0" borderId="0" xfId="0" applyNumberFormat="1"/>
    <xf numFmtId="0" fontId="0" fillId="0" borderId="0" xfId="0" applyFill="1"/>
    <xf numFmtId="166" fontId="0" fillId="0" borderId="0" xfId="0" applyNumberFormat="1"/>
    <xf numFmtId="4" fontId="0" fillId="5" borderId="1" xfId="0" applyNumberFormat="1" applyFill="1" applyBorder="1"/>
    <xf numFmtId="4" fontId="5" fillId="5" borderId="0" xfId="0" applyNumberFormat="1" applyFont="1" applyFill="1" applyBorder="1"/>
    <xf numFmtId="4" fontId="0" fillId="5" borderId="4" xfId="0" applyNumberFormat="1" applyFill="1" applyBorder="1"/>
    <xf numFmtId="4" fontId="3" fillId="5" borderId="2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0" fillId="5" borderId="12" xfId="0" applyNumberFormat="1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4" fontId="0" fillId="5" borderId="0" xfId="0" applyNumberFormat="1" applyFill="1"/>
    <xf numFmtId="2" fontId="10" fillId="5" borderId="7" xfId="0" applyNumberFormat="1" applyFon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0" borderId="0" xfId="0" applyFill="1" applyBorder="1"/>
    <xf numFmtId="4" fontId="7" fillId="5" borderId="2" xfId="0" applyNumberFormat="1" applyFont="1" applyFill="1" applyBorder="1" applyAlignment="1">
      <alignment horizontal="center"/>
    </xf>
    <xf numFmtId="4" fontId="3" fillId="5" borderId="7" xfId="0" applyNumberFormat="1" applyFont="1" applyFill="1" applyBorder="1" applyAlignment="1">
      <alignment horizontal="center"/>
    </xf>
    <xf numFmtId="4" fontId="7" fillId="5" borderId="7" xfId="0" applyNumberFormat="1" applyFont="1" applyFill="1" applyBorder="1" applyAlignment="1">
      <alignment horizontal="center"/>
    </xf>
    <xf numFmtId="4" fontId="3" fillId="5" borderId="11" xfId="0" applyNumberFormat="1" applyFont="1" applyFill="1" applyBorder="1" applyAlignment="1">
      <alignment horizontal="center"/>
    </xf>
    <xf numFmtId="4" fontId="7" fillId="5" borderId="0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center"/>
    </xf>
    <xf numFmtId="2" fontId="3" fillId="5" borderId="7" xfId="0" applyNumberFormat="1" applyFont="1" applyFill="1" applyBorder="1" applyAlignment="1">
      <alignment horizontal="center"/>
    </xf>
    <xf numFmtId="0" fontId="3" fillId="5" borderId="8" xfId="0" quotePrefix="1" applyNumberFormat="1" applyFont="1" applyFill="1" applyBorder="1" applyAlignment="1">
      <alignment horizontal="center"/>
    </xf>
    <xf numFmtId="165" fontId="3" fillId="5" borderId="8" xfId="0" applyNumberFormat="1" applyFont="1" applyFill="1" applyBorder="1" applyAlignment="1">
      <alignment horizontal="center"/>
    </xf>
    <xf numFmtId="166" fontId="3" fillId="5" borderId="8" xfId="0" applyNumberFormat="1" applyFont="1" applyFill="1" applyBorder="1" applyAlignment="1">
      <alignment horizontal="center"/>
    </xf>
    <xf numFmtId="165" fontId="5" fillId="5" borderId="13" xfId="0" applyNumberFormat="1" applyFont="1" applyFill="1" applyBorder="1" applyAlignment="1">
      <alignment horizontal="center"/>
    </xf>
    <xf numFmtId="2" fontId="17" fillId="5" borderId="2" xfId="0" applyNumberFormat="1" applyFont="1" applyFill="1" applyBorder="1" applyAlignment="1">
      <alignment horizontal="center"/>
    </xf>
    <xf numFmtId="2" fontId="7" fillId="5" borderId="7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2" fontId="7" fillId="5" borderId="0" xfId="0" applyNumberFormat="1" applyFont="1" applyFill="1" applyBorder="1" applyAlignment="1">
      <alignment horizontal="center"/>
    </xf>
    <xf numFmtId="2" fontId="3" fillId="5" borderId="0" xfId="0" applyNumberFormat="1" applyFont="1" applyFill="1" applyBorder="1" applyAlignment="1">
      <alignment horizontal="center"/>
    </xf>
    <xf numFmtId="0" fontId="24" fillId="3" borderId="14" xfId="0" applyFont="1" applyFill="1" applyBorder="1"/>
    <xf numFmtId="0" fontId="24" fillId="3" borderId="1" xfId="0" applyFont="1" applyFill="1" applyBorder="1"/>
    <xf numFmtId="1" fontId="24" fillId="3" borderId="1" xfId="0" applyNumberFormat="1" applyFont="1" applyFill="1" applyBorder="1"/>
    <xf numFmtId="0" fontId="24" fillId="3" borderId="5" xfId="0" applyFont="1" applyFill="1" applyBorder="1"/>
    <xf numFmtId="166" fontId="25" fillId="0" borderId="10" xfId="0" applyNumberFormat="1" applyFont="1" applyFill="1" applyBorder="1" applyAlignment="1">
      <alignment horizontal="center"/>
    </xf>
    <xf numFmtId="0" fontId="24" fillId="0" borderId="0" xfId="0" applyFont="1"/>
    <xf numFmtId="17" fontId="8" fillId="0" borderId="0" xfId="0" applyNumberFormat="1" applyFont="1" applyFill="1" applyBorder="1" applyAlignment="1">
      <alignment horizontal="left"/>
    </xf>
    <xf numFmtId="0" fontId="10" fillId="0" borderId="0" xfId="0" applyFont="1"/>
    <xf numFmtId="166" fontId="10" fillId="0" borderId="0" xfId="0" applyNumberFormat="1" applyFont="1" applyBorder="1" applyAlignment="1">
      <alignment horizontal="center"/>
    </xf>
    <xf numFmtId="2" fontId="10" fillId="0" borderId="0" xfId="0" applyNumberFormat="1" applyFont="1"/>
    <xf numFmtId="167" fontId="0" fillId="0" borderId="0" xfId="0" applyNumberFormat="1"/>
    <xf numFmtId="0" fontId="1" fillId="0" borderId="0" xfId="152"/>
    <xf numFmtId="0" fontId="1" fillId="0" borderId="0" xfId="152"/>
    <xf numFmtId="0" fontId="0" fillId="0" borderId="0" xfId="0" applyFont="1" applyFill="1" applyBorder="1"/>
    <xf numFmtId="0" fontId="0" fillId="0" borderId="0" xfId="0" applyNumberFormat="1"/>
    <xf numFmtId="0" fontId="7" fillId="0" borderId="0" xfId="0" applyNumberFormat="1" applyFont="1" applyFill="1"/>
    <xf numFmtId="167" fontId="0" fillId="0" borderId="0" xfId="0" applyNumberFormat="1" applyFont="1" applyBorder="1"/>
    <xf numFmtId="2" fontId="0" fillId="0" borderId="0" xfId="0" applyNumberFormat="1" applyFill="1"/>
    <xf numFmtId="1" fontId="0" fillId="0" borderId="0" xfId="0" applyNumberFormat="1" applyFill="1"/>
    <xf numFmtId="0" fontId="7" fillId="0" borderId="0" xfId="0" applyFont="1" applyFill="1" applyAlignment="1">
      <alignment horizontal="right"/>
    </xf>
    <xf numFmtId="0" fontId="6" fillId="0" borderId="0" xfId="0" applyFont="1" applyFill="1" applyBorder="1"/>
    <xf numFmtId="0" fontId="20" fillId="0" borderId="0" xfId="0" applyFont="1" applyFill="1" applyBorder="1"/>
    <xf numFmtId="4" fontId="6" fillId="0" borderId="4" xfId="0" applyNumberFormat="1" applyFont="1" applyFill="1" applyBorder="1" applyAlignment="1"/>
    <xf numFmtId="2" fontId="3" fillId="0" borderId="8" xfId="0" applyNumberFormat="1" applyFont="1" applyFill="1" applyBorder="1"/>
    <xf numFmtId="0" fontId="10" fillId="0" borderId="0" xfId="0" applyFont="1" applyFill="1"/>
    <xf numFmtId="2" fontId="3" fillId="0" borderId="0" xfId="0" applyNumberFormat="1" applyFont="1" applyFill="1"/>
    <xf numFmtId="4" fontId="3" fillId="0" borderId="4" xfId="0" applyNumberFormat="1" applyFont="1" applyFill="1" applyBorder="1"/>
    <xf numFmtId="2" fontId="3" fillId="0" borderId="13" xfId="0" applyNumberFormat="1" applyFont="1" applyFill="1" applyBorder="1"/>
    <xf numFmtId="1" fontId="3" fillId="0" borderId="0" xfId="0" applyNumberFormat="1" applyFont="1" applyFill="1"/>
    <xf numFmtId="2" fontId="0" fillId="38" borderId="0" xfId="0" applyNumberFormat="1" applyFill="1"/>
    <xf numFmtId="164" fontId="5" fillId="38" borderId="0" xfId="0" applyNumberFormat="1" applyFont="1" applyFill="1" applyBorder="1" applyAlignment="1">
      <alignment horizontal="left"/>
    </xf>
    <xf numFmtId="0" fontId="0" fillId="38" borderId="0" xfId="0" applyFill="1"/>
    <xf numFmtId="2" fontId="7" fillId="38" borderId="1" xfId="0" applyNumberFormat="1" applyFont="1" applyFill="1" applyBorder="1" applyAlignment="1">
      <alignment horizontal="left"/>
    </xf>
    <xf numFmtId="2" fontId="3" fillId="38" borderId="0" xfId="0" applyNumberFormat="1" applyFont="1" applyFill="1" applyBorder="1" applyAlignment="1">
      <alignment horizontal="left"/>
    </xf>
    <xf numFmtId="2" fontId="7" fillId="38" borderId="0" xfId="0" applyNumberFormat="1" applyFont="1" applyFill="1" applyBorder="1" applyAlignment="1">
      <alignment horizontal="left"/>
    </xf>
    <xf numFmtId="2" fontId="3" fillId="38" borderId="4" xfId="0" applyNumberFormat="1" applyFont="1" applyFill="1" applyBorder="1" applyAlignment="1">
      <alignment horizontal="left"/>
    </xf>
    <xf numFmtId="1" fontId="10" fillId="0" borderId="0" xfId="0" applyNumberFormat="1" applyFont="1" applyFill="1" applyAlignment="1">
      <alignment horizontal="center"/>
    </xf>
    <xf numFmtId="2" fontId="0" fillId="0" borderId="0" xfId="0" applyNumberFormat="1" applyBorder="1"/>
    <xf numFmtId="0" fontId="10" fillId="0" borderId="0" xfId="0" applyFont="1" applyBorder="1"/>
    <xf numFmtId="0" fontId="0" fillId="0" borderId="0" xfId="0" applyFont="1" applyBorder="1"/>
    <xf numFmtId="2" fontId="5" fillId="0" borderId="0" xfId="0" applyNumberFormat="1" applyFont="1" applyFill="1"/>
    <xf numFmtId="2" fontId="20" fillId="0" borderId="0" xfId="0" applyNumberFormat="1" applyFont="1" applyFill="1" applyBorder="1"/>
    <xf numFmtId="2" fontId="6" fillId="0" borderId="4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horizontal="center" wrapText="1"/>
    </xf>
    <xf numFmtId="2" fontId="7" fillId="0" borderId="0" xfId="0" applyNumberFormat="1" applyFont="1" applyFill="1" applyAlignment="1">
      <alignment horizontal="right"/>
    </xf>
    <xf numFmtId="2" fontId="6" fillId="0" borderId="4" xfId="0" applyNumberFormat="1" applyFont="1" applyFill="1" applyBorder="1" applyAlignment="1"/>
    <xf numFmtId="2" fontId="18" fillId="0" borderId="0" xfId="0" applyNumberFormat="1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center"/>
    </xf>
  </cellXfs>
  <cellStyles count="172">
    <cellStyle name="20% — акцент1" xfId="127" builtinId="30" customBuiltin="1"/>
    <cellStyle name="20% — акцент1 2" xfId="154" xr:uid="{34B545AA-E01A-43EB-97E6-2A8BE1471EFD}"/>
    <cellStyle name="20% — акцент2" xfId="131" builtinId="34" customBuiltin="1"/>
    <cellStyle name="20% — акцент2 2" xfId="157" xr:uid="{F24B2FC7-EB07-45BC-9E7A-07F1E4F6D6FB}"/>
    <cellStyle name="20% — акцент3" xfId="135" builtinId="38" customBuiltin="1"/>
    <cellStyle name="20% — акцент3 2" xfId="160" xr:uid="{F353EB9D-F7C7-4098-B600-874D5CE5F0D1}"/>
    <cellStyle name="20% — акцент4" xfId="139" builtinId="42" customBuiltin="1"/>
    <cellStyle name="20% — акцент4 2" xfId="163" xr:uid="{3BBF194E-F31C-4A2B-B0C5-631F07C89E68}"/>
    <cellStyle name="20% — акцент5" xfId="143" builtinId="46" customBuiltin="1"/>
    <cellStyle name="20% — акцент5 2" xfId="166" xr:uid="{E8B06D33-410F-4124-87BF-A751B5B6D1B2}"/>
    <cellStyle name="20% — акцент6" xfId="147" builtinId="50" customBuiltin="1"/>
    <cellStyle name="20% — акцент6 2" xfId="169" xr:uid="{F6A7DB36-93E3-4015-89B1-D7971CD9CAA8}"/>
    <cellStyle name="40% — акцент1" xfId="128" builtinId="31" customBuiltin="1"/>
    <cellStyle name="40% — акцент1 2" xfId="155" xr:uid="{7AA11324-01A6-4DDD-8E30-C45EAAF3F3F2}"/>
    <cellStyle name="40% — акцент2" xfId="132" builtinId="35" customBuiltin="1"/>
    <cellStyle name="40% — акцент2 2" xfId="158" xr:uid="{383344E3-7C7F-4B9B-8A1A-115C473E8B21}"/>
    <cellStyle name="40% — акцент3" xfId="136" builtinId="39" customBuiltin="1"/>
    <cellStyle name="40% — акцент3 2" xfId="161" xr:uid="{30AD83F5-E88B-4805-82B7-7B876677DC51}"/>
    <cellStyle name="40% — акцент4" xfId="140" builtinId="43" customBuiltin="1"/>
    <cellStyle name="40% — акцент4 2" xfId="164" xr:uid="{9582940E-2062-441F-8161-9E2350E6FED8}"/>
    <cellStyle name="40% — акцент5" xfId="144" builtinId="47" customBuiltin="1"/>
    <cellStyle name="40% — акцент5 2" xfId="167" xr:uid="{CFE9EC90-FD16-4CE8-B756-3F4EE8D549A2}"/>
    <cellStyle name="40% — акцент6" xfId="148" builtinId="51" customBuiltin="1"/>
    <cellStyle name="40% — акцент6 2" xfId="170" xr:uid="{E38E4DF0-9379-481E-B0AE-66E4508CDED7}"/>
    <cellStyle name="60% — акцент1" xfId="129" builtinId="32" customBuiltin="1"/>
    <cellStyle name="60% — акцент1 2" xfId="156" xr:uid="{869B1EAF-526B-4E35-A214-551C4D2258B5}"/>
    <cellStyle name="60% — акцент2" xfId="133" builtinId="36" customBuiltin="1"/>
    <cellStyle name="60% — акцент2 2" xfId="159" xr:uid="{21AB6F1D-8B0E-4D71-8619-CA7617EAA63D}"/>
    <cellStyle name="60% — акцент3" xfId="137" builtinId="40" customBuiltin="1"/>
    <cellStyle name="60% — акцент3 2" xfId="162" xr:uid="{066E9A25-BA1E-40B8-A3C3-92D41EA1AE5A}"/>
    <cellStyle name="60% — акцент4" xfId="141" builtinId="44" customBuiltin="1"/>
    <cellStyle name="60% — акцент4 2" xfId="165" xr:uid="{6B25782C-3486-4860-BAD8-254F0DAC47AD}"/>
    <cellStyle name="60% — акцент5" xfId="145" builtinId="48" customBuiltin="1"/>
    <cellStyle name="60% — акцент5 2" xfId="168" xr:uid="{554EB87E-C235-43AE-B9DF-58A32961E7F5}"/>
    <cellStyle name="60% — акцент6" xfId="149" builtinId="52" customBuiltin="1"/>
    <cellStyle name="60% — акцент6 2" xfId="171" xr:uid="{49147C39-452E-4CC5-B25D-A65E8233EDF4}"/>
    <cellStyle name="Акцент1" xfId="126" builtinId="29" customBuiltin="1"/>
    <cellStyle name="Акцент2" xfId="130" builtinId="33" customBuiltin="1"/>
    <cellStyle name="Акцент3" xfId="134" builtinId="37" customBuiltin="1"/>
    <cellStyle name="Акцент4" xfId="138" builtinId="41" customBuiltin="1"/>
    <cellStyle name="Акцент5" xfId="142" builtinId="45" customBuiltin="1"/>
    <cellStyle name="Акцент6" xfId="146" builtinId="49" customBuiltin="1"/>
    <cellStyle name="Ввод " xfId="118" builtinId="20" customBuiltin="1"/>
    <cellStyle name="Вывод" xfId="119" builtinId="21" customBuiltin="1"/>
    <cellStyle name="Вычисление" xfId="120" builtinId="22" customBuilti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Заголовок 1" xfId="111" builtinId="16" customBuiltin="1"/>
    <cellStyle name="Заголовок 2" xfId="112" builtinId="17" customBuiltin="1"/>
    <cellStyle name="Заголовок 3" xfId="113" builtinId="18" customBuiltin="1"/>
    <cellStyle name="Заголовок 4" xfId="114" builtinId="19" customBuiltin="1"/>
    <cellStyle name="Итог" xfId="125" builtinId="25" customBuiltin="1"/>
    <cellStyle name="Контрольная ячейка" xfId="122" builtinId="23" customBuiltin="1"/>
    <cellStyle name="Название" xfId="110" builtinId="15" customBuiltin="1"/>
    <cellStyle name="Нейтральный" xfId="117" builtinId="28" customBuiltin="1"/>
    <cellStyle name="Обычный" xfId="0" builtinId="0"/>
    <cellStyle name="Обычный 2" xfId="1" xr:uid="{00000000-0005-0000-0000-000036000000}"/>
    <cellStyle name="Обычный 3" xfId="150" xr:uid="{B58A7D7A-10CD-453F-87AC-99E309958CC2}"/>
    <cellStyle name="Обычный 4" xfId="109" xr:uid="{00000000-0005-0000-0000-000037000000}"/>
    <cellStyle name="Обычный 5" xfId="152" xr:uid="{DC67152E-1AB9-4333-87AB-131B9206F639}"/>
    <cellStyle name="Обычный_Северный 8Н Гамма" xfId="2" xr:uid="{00000000-0005-0000-0000-000038000000}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Плохой" xfId="116" builtinId="27" customBuiltin="1"/>
    <cellStyle name="Пояснение" xfId="124" builtinId="53" customBuiltin="1"/>
    <cellStyle name="Примечание 2" xfId="151" xr:uid="{CDEF6443-CD30-4A2F-8C6B-C966DB3DAE6A}"/>
    <cellStyle name="Примечание 3" xfId="153" xr:uid="{1DEFDC07-1673-40DE-AD86-A10F82A23ED0}"/>
    <cellStyle name="Связанная ячейка" xfId="121" builtinId="24" customBuiltin="1"/>
    <cellStyle name="Текст предупреждения" xfId="123" builtinId="11" customBuiltin="1"/>
    <cellStyle name="Хороший" xfId="11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66192216310839E-2"/>
          <c:y val="1.7132356890494749E-2"/>
          <c:w val="0.90653851148867859"/>
          <c:h val="0.87737283710003588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Data'!$A$9:$A$2104</c:f>
              <c:numCache>
                <c:formatCode>0.0</c:formatCode>
                <c:ptCount val="2096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Data'!$F$9:$F$1078</c:f>
              <c:numCache>
                <c:formatCode>#,##0.00</c:formatCode>
                <c:ptCount val="1070"/>
                <c:pt idx="0">
                  <c:v>0</c:v>
                </c:pt>
                <c:pt idx="1">
                  <c:v>-0.21035098592945461</c:v>
                </c:pt>
                <c:pt idx="2">
                  <c:v>-0.94717499147088646</c:v>
                </c:pt>
                <c:pt idx="3">
                  <c:v>-1.8944455797992004</c:v>
                </c:pt>
                <c:pt idx="4">
                  <c:v>-3.1186930970354347</c:v>
                </c:pt>
                <c:pt idx="5">
                  <c:v>-4.2455037187660611</c:v>
                </c:pt>
                <c:pt idx="6">
                  <c:v>-5.145064673743371</c:v>
                </c:pt>
                <c:pt idx="7">
                  <c:v>-5.7387011377421144</c:v>
                </c:pt>
                <c:pt idx="8">
                  <c:v>-6.0948412204347404</c:v>
                </c:pt>
                <c:pt idx="9">
                  <c:v>-6.2530212541117232</c:v>
                </c:pt>
                <c:pt idx="10">
                  <c:v>-6.1563010991122891</c:v>
                </c:pt>
                <c:pt idx="11">
                  <c:v>-5.8794843100303211</c:v>
                </c:pt>
                <c:pt idx="12">
                  <c:v>-5.7145722262833125</c:v>
                </c:pt>
                <c:pt idx="13">
                  <c:v>-5.9144466172420991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3-4F8D-AC95-BFBFA0052FA4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Data'!$A$9:$A$358</c:f>
              <c:numCache>
                <c:formatCode>0.0</c:formatCode>
                <c:ptCount val="350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Data'!$F$9:$F$357</c:f>
              <c:numCache>
                <c:formatCode>#,##0.00</c:formatCode>
                <c:ptCount val="3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-6.6159407643162235E-2</c:v>
                </c:pt>
                <c:pt idx="8">
                  <c:v>-3.9219653685439364</c:v>
                </c:pt>
                <c:pt idx="9">
                  <c:v>-4.0725765925681223</c:v>
                </c:pt>
                <c:pt idx="10">
                  <c:v>-8.9318098265052583</c:v>
                </c:pt>
                <c:pt idx="11">
                  <c:v>-9.1159835179960265</c:v>
                </c:pt>
                <c:pt idx="12">
                  <c:v>-14.942007240698064</c:v>
                </c:pt>
                <c:pt idx="13">
                  <c:v>-15.15939007122893</c:v>
                </c:pt>
                <c:pt idx="14">
                  <c:v>-21.941789071224083</c:v>
                </c:pt>
                <c:pt idx="15">
                  <c:v>-22.191522424260267</c:v>
                </c:pt>
                <c:pt idx="16">
                  <c:v>-29.892107979249847</c:v>
                </c:pt>
                <c:pt idx="17">
                  <c:v>-30.172086054428185</c:v>
                </c:pt>
                <c:pt idx="18">
                  <c:v>-38.712831047916879</c:v>
                </c:pt>
                <c:pt idx="19">
                  <c:v>-39.021396260340282</c:v>
                </c:pt>
                <c:pt idx="20">
                  <c:v>-44.5044444452326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23-4F8D-AC95-BFBFA0052FA4}"/>
            </c:ext>
          </c:extLst>
        </c:ser>
        <c:ser>
          <c:idx val="2"/>
          <c:order val="2"/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7-4E7B-BA8C-2189DCA1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176176"/>
        <c:axId val="603176720"/>
      </c:scatterChart>
      <c:valAx>
        <c:axId val="603176176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37956935093258298"/>
              <c:y val="0.93786111996115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176720"/>
        <c:crosses val="max"/>
        <c:crossBetween val="midCat"/>
        <c:minorUnit val="50"/>
      </c:valAx>
      <c:valAx>
        <c:axId val="60317672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176176"/>
        <c:crossesAt val="0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50563607085401E-2"/>
          <c:y val="3.1791843103984897E-2"/>
          <c:w val="0.89661835748792296"/>
          <c:h val="0.86127167630058798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Data'!$A$9:$A$1195</c:f>
              <c:numCache>
                <c:formatCode>0.0</c:formatCode>
                <c:ptCount val="1187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Data'!$F$9:$F$809</c:f>
              <c:numCache>
                <c:formatCode>#,##0.00</c:formatCode>
                <c:ptCount val="801"/>
                <c:pt idx="0">
                  <c:v>0</c:v>
                </c:pt>
                <c:pt idx="1">
                  <c:v>-0.21035098592945461</c:v>
                </c:pt>
                <c:pt idx="2">
                  <c:v>-0.94717499147088646</c:v>
                </c:pt>
                <c:pt idx="3">
                  <c:v>-1.8944455797992004</c:v>
                </c:pt>
                <c:pt idx="4">
                  <c:v>-3.1186930970354347</c:v>
                </c:pt>
                <c:pt idx="5">
                  <c:v>-4.2455037187660611</c:v>
                </c:pt>
                <c:pt idx="6">
                  <c:v>-5.145064673743371</c:v>
                </c:pt>
                <c:pt idx="7">
                  <c:v>-5.7387011377421144</c:v>
                </c:pt>
                <c:pt idx="8">
                  <c:v>-6.0948412204347404</c:v>
                </c:pt>
                <c:pt idx="9">
                  <c:v>-6.2530212541117232</c:v>
                </c:pt>
                <c:pt idx="10">
                  <c:v>-6.1563010991122891</c:v>
                </c:pt>
                <c:pt idx="11">
                  <c:v>-5.8794843100303211</c:v>
                </c:pt>
                <c:pt idx="12">
                  <c:v>-5.7145722262833125</c:v>
                </c:pt>
                <c:pt idx="13">
                  <c:v>-5.9144466172420991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0-4126-85D6-B11D4401DE36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Data'!$A$9:$A$354</c:f>
              <c:numCache>
                <c:formatCode>0.0</c:formatCode>
                <c:ptCount val="346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Data'!$F$9:$F$353</c:f>
              <c:numCache>
                <c:formatCode>#,##0.00</c:formatCode>
                <c:ptCount val="3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-6.6159407643162235E-2</c:v>
                </c:pt>
                <c:pt idx="8">
                  <c:v>-3.9219653685439364</c:v>
                </c:pt>
                <c:pt idx="9">
                  <c:v>-4.0725765925681223</c:v>
                </c:pt>
                <c:pt idx="10">
                  <c:v>-8.9318098265052583</c:v>
                </c:pt>
                <c:pt idx="11">
                  <c:v>-9.1159835179960265</c:v>
                </c:pt>
                <c:pt idx="12">
                  <c:v>-14.942007240698064</c:v>
                </c:pt>
                <c:pt idx="13">
                  <c:v>-15.15939007122893</c:v>
                </c:pt>
                <c:pt idx="14">
                  <c:v>-21.941789071224083</c:v>
                </c:pt>
                <c:pt idx="15">
                  <c:v>-22.191522424260267</c:v>
                </c:pt>
                <c:pt idx="16">
                  <c:v>-29.892107979249847</c:v>
                </c:pt>
                <c:pt idx="17">
                  <c:v>-30.172086054428185</c:v>
                </c:pt>
                <c:pt idx="18">
                  <c:v>-38.712831047916879</c:v>
                </c:pt>
                <c:pt idx="19">
                  <c:v>-39.021396260340282</c:v>
                </c:pt>
                <c:pt idx="20">
                  <c:v>-44.5044444452326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0-4126-85D6-B11D4401D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632880"/>
        <c:axId val="662636688"/>
      </c:scatterChart>
      <c:valAx>
        <c:axId val="662632880"/>
        <c:scaling>
          <c:orientation val="minMax"/>
          <c:max val="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3146695068913499"/>
              <c:y val="0.93786111996115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636688"/>
        <c:crosses val="max"/>
        <c:crossBetween val="midCat"/>
        <c:majorUnit val="20"/>
        <c:minorUnit val="2"/>
      </c:valAx>
      <c:valAx>
        <c:axId val="662636688"/>
        <c:scaling>
          <c:orientation val="maxMin"/>
          <c:max val="5"/>
          <c:min val="-7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632880"/>
        <c:crossesAt val="0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50563607085401E-2"/>
          <c:y val="3.1791843103984897E-2"/>
          <c:w val="0.89661835748792296"/>
          <c:h val="0.86127167630058798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Data'!$A$9:$A$1049</c:f>
              <c:numCache>
                <c:formatCode>0.0</c:formatCode>
                <c:ptCount val="1041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Data'!$F$9:$F$1049</c:f>
              <c:numCache>
                <c:formatCode>#,##0.00</c:formatCode>
                <c:ptCount val="1041"/>
                <c:pt idx="0">
                  <c:v>0</c:v>
                </c:pt>
                <c:pt idx="1">
                  <c:v>-0.21035098592945461</c:v>
                </c:pt>
                <c:pt idx="2">
                  <c:v>-0.94717499147088646</c:v>
                </c:pt>
                <c:pt idx="3">
                  <c:v>-1.8944455797992004</c:v>
                </c:pt>
                <c:pt idx="4">
                  <c:v>-3.1186930970354347</c:v>
                </c:pt>
                <c:pt idx="5">
                  <c:v>-4.2455037187660611</c:v>
                </c:pt>
                <c:pt idx="6">
                  <c:v>-5.145064673743371</c:v>
                </c:pt>
                <c:pt idx="7">
                  <c:v>-5.7387011377421144</c:v>
                </c:pt>
                <c:pt idx="8">
                  <c:v>-6.0948412204347404</c:v>
                </c:pt>
                <c:pt idx="9">
                  <c:v>-6.2530212541117232</c:v>
                </c:pt>
                <c:pt idx="10">
                  <c:v>-6.1563010991122891</c:v>
                </c:pt>
                <c:pt idx="11">
                  <c:v>-5.8794843100303211</c:v>
                </c:pt>
                <c:pt idx="12">
                  <c:v>-5.7145722262833125</c:v>
                </c:pt>
                <c:pt idx="13">
                  <c:v>-5.9144466172420991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08-1F45-B12E-44AA1294CAF1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Data'!$A$9:$A$358</c:f>
              <c:numCache>
                <c:formatCode>0.0</c:formatCode>
                <c:ptCount val="350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Data'!$F$9:$F$357</c:f>
              <c:numCache>
                <c:formatCode>#,##0.00</c:formatCode>
                <c:ptCount val="3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-6.6159407643162235E-2</c:v>
                </c:pt>
                <c:pt idx="8">
                  <c:v>-3.9219653685439364</c:v>
                </c:pt>
                <c:pt idx="9">
                  <c:v>-4.0725765925681223</c:v>
                </c:pt>
                <c:pt idx="10">
                  <c:v>-8.9318098265052583</c:v>
                </c:pt>
                <c:pt idx="11">
                  <c:v>-9.1159835179960265</c:v>
                </c:pt>
                <c:pt idx="12">
                  <c:v>-14.942007240698064</c:v>
                </c:pt>
                <c:pt idx="13">
                  <c:v>-15.15939007122893</c:v>
                </c:pt>
                <c:pt idx="14">
                  <c:v>-21.941789071224083</c:v>
                </c:pt>
                <c:pt idx="15">
                  <c:v>-22.191522424260267</c:v>
                </c:pt>
                <c:pt idx="16">
                  <c:v>-29.892107979249847</c:v>
                </c:pt>
                <c:pt idx="17">
                  <c:v>-30.172086054428185</c:v>
                </c:pt>
                <c:pt idx="18">
                  <c:v>-38.712831047916879</c:v>
                </c:pt>
                <c:pt idx="19">
                  <c:v>-39.021396260340282</c:v>
                </c:pt>
                <c:pt idx="20">
                  <c:v>-44.5044444452326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08-1F45-B12E-44AA1294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637232"/>
        <c:axId val="662628528"/>
      </c:scatterChart>
      <c:valAx>
        <c:axId val="662637232"/>
        <c:scaling>
          <c:orientation val="minMax"/>
          <c:max val="95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3146695068913499"/>
              <c:y val="0.93786111996115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628528"/>
        <c:crosses val="max"/>
        <c:crossBetween val="midCat"/>
        <c:majorUnit val="20"/>
        <c:minorUnit val="2"/>
      </c:valAx>
      <c:valAx>
        <c:axId val="662628528"/>
        <c:scaling>
          <c:orientation val="maxMin"/>
          <c:max val="13"/>
          <c:min val="-17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637232"/>
        <c:crossesAt val="0"/>
        <c:crossBetween val="midCat"/>
        <c:majorUnit val="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16645740888088E-2"/>
          <c:y val="8.6578939185517428E-2"/>
          <c:w val="0.92471042471042497"/>
          <c:h val="0.87427745664740697"/>
        </c:manualLayout>
      </c:layout>
      <c:scatterChart>
        <c:scatterStyle val="lineMarker"/>
        <c:varyColors val="0"/>
        <c:ser>
          <c:idx val="3"/>
          <c:order val="0"/>
          <c:tx>
            <c:v>Design Data</c:v>
          </c:tx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'Design Data'!$A$9:$A$777</c:f>
              <c:numCache>
                <c:formatCode>0.0</c:formatCode>
                <c:ptCount val="769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Data'!$G$9:$G$778</c:f>
              <c:numCache>
                <c:formatCode>#,##0.00</c:formatCode>
                <c:ptCount val="770"/>
                <c:pt idx="0">
                  <c:v>0</c:v>
                </c:pt>
                <c:pt idx="1">
                  <c:v>-3.4899496702500969E-2</c:v>
                </c:pt>
                <c:pt idx="2">
                  <c:v>-1.9369220669888036</c:v>
                </c:pt>
                <c:pt idx="3">
                  <c:v>-0.92025442547755021</c:v>
                </c:pt>
                <c:pt idx="4">
                  <c:v>0.7229749505800056</c:v>
                </c:pt>
                <c:pt idx="5">
                  <c:v>3.0522594707924018</c:v>
                </c:pt>
                <c:pt idx="6">
                  <c:v>6.1017812134158262</c:v>
                </c:pt>
                <c:pt idx="7">
                  <c:v>6.1409375902651631</c:v>
                </c:pt>
                <c:pt idx="8">
                  <c:v>7.2764725188959432</c:v>
                </c:pt>
                <c:pt idx="9">
                  <c:v>7.289560494680889</c:v>
                </c:pt>
                <c:pt idx="10">
                  <c:v>7.9220175285353633</c:v>
                </c:pt>
                <c:pt idx="11">
                  <c:v>7.9438263917717249</c:v>
                </c:pt>
                <c:pt idx="12">
                  <c:v>8.3233776895351621</c:v>
                </c:pt>
                <c:pt idx="13">
                  <c:v>8.3364656653201088</c:v>
                </c:pt>
                <c:pt idx="14">
                  <c:v>8.7160169630835469</c:v>
                </c:pt>
                <c:pt idx="15">
                  <c:v>8.7291049388684936</c:v>
                </c:pt>
                <c:pt idx="16">
                  <c:v>9.2351476410547573</c:v>
                </c:pt>
                <c:pt idx="17">
                  <c:v>9.2525973894060076</c:v>
                </c:pt>
                <c:pt idx="18">
                  <c:v>9.5056187404991395</c:v>
                </c:pt>
                <c:pt idx="19">
                  <c:v>9.5143436146747646</c:v>
                </c:pt>
                <c:pt idx="20">
                  <c:v>9.5143436146747646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0-C94E-8332-A7A3F114BEAE}"/>
            </c:ext>
          </c:extLst>
        </c:ser>
        <c:ser>
          <c:idx val="0"/>
          <c:order val="1"/>
          <c:tx>
            <c:v>Survey Data</c:v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'Survey Data'!$A$9:$A$1701</c:f>
              <c:numCache>
                <c:formatCode>0.0</c:formatCode>
                <c:ptCount val="1693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Data'!$G$9:$G$1240</c:f>
              <c:numCache>
                <c:formatCode>#,##0.00</c:formatCode>
                <c:ptCount val="1232"/>
                <c:pt idx="0">
                  <c:v>0</c:v>
                </c:pt>
                <c:pt idx="1">
                  <c:v>-6.240730015642762E-2</c:v>
                </c:pt>
                <c:pt idx="2">
                  <c:v>-0.28086333441319355</c:v>
                </c:pt>
                <c:pt idx="3">
                  <c:v>-0.56157860466803555</c:v>
                </c:pt>
                <c:pt idx="4">
                  <c:v>-1.011727801031955</c:v>
                </c:pt>
                <c:pt idx="5">
                  <c:v>-1.4992781807867215</c:v>
                </c:pt>
                <c:pt idx="6">
                  <c:v>-1.8433028409653822</c:v>
                </c:pt>
                <c:pt idx="7">
                  <c:v>-1.9860562853398991</c:v>
                </c:pt>
                <c:pt idx="8">
                  <c:v>-2.0438082330221947</c:v>
                </c:pt>
                <c:pt idx="9">
                  <c:v>-2.1218221683933645</c:v>
                </c:pt>
                <c:pt idx="10">
                  <c:v>-2.1970088435786068</c:v>
                </c:pt>
                <c:pt idx="11">
                  <c:v>-2.2576405425864108</c:v>
                </c:pt>
                <c:pt idx="12">
                  <c:v>-2.3545000447417692</c:v>
                </c:pt>
                <c:pt idx="13">
                  <c:v>-2.4564381763981076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C2-8E4B-9BDF-34A3191C0A7A}"/>
            </c:ext>
          </c:extLst>
        </c:ser>
        <c:ser>
          <c:idx val="1"/>
          <c:order val="2"/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7-4DE2-B370-906E9A41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665088"/>
        <c:axId val="661828624"/>
      </c:scatterChart>
      <c:valAx>
        <c:axId val="52866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2181462810379"/>
              <c:y val="0.93930649406884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28624"/>
        <c:crossesAt val="-50"/>
        <c:crossBetween val="midCat"/>
      </c:valAx>
      <c:valAx>
        <c:axId val="66182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665088"/>
        <c:crossesAt val="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ГК по скв 17 уклон 2-1Д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rich>
      </c:tx>
      <c:layout>
        <c:manualLayout>
          <c:xMode val="edge"/>
          <c:yMode val="edge"/>
          <c:x val="0.30202482754632198"/>
          <c:y val="6.5253449309875203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ГК!$C$3</c:f>
              <c:strCache>
                <c:ptCount val="1"/>
                <c:pt idx="0">
                  <c:v>Имп/с</c:v>
                </c:pt>
              </c:strCache>
            </c:strRef>
          </c:tx>
          <c:marker>
            <c:symbol val="none"/>
          </c:marker>
          <c:xVal>
            <c:numRef>
              <c:f>ГК!$B$4:$B$290</c:f>
              <c:numCache>
                <c:formatCode>General</c:formatCode>
                <c:ptCount val="287"/>
              </c:numCache>
            </c:numRef>
          </c:xVal>
          <c:yVal>
            <c:numRef>
              <c:f>ГК!$C$4:$C$290</c:f>
              <c:numCache>
                <c:formatCode>General</c:formatCode>
                <c:ptCount val="2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2C-4BB3-9592-83C1AF5D4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41680"/>
        <c:axId val="661831344"/>
      </c:scatterChart>
      <c:valAx>
        <c:axId val="661841680"/>
        <c:scaling>
          <c:orientation val="minMax"/>
          <c:max val="55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61831344"/>
        <c:crosses val="autoZero"/>
        <c:crossBetween val="midCat"/>
      </c:valAx>
      <c:valAx>
        <c:axId val="661831344"/>
        <c:scaling>
          <c:orientation val="minMax"/>
          <c:max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61841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2639842983317"/>
          <c:y val="0.51549789555261505"/>
          <c:w val="6.5750736015702096E-2"/>
          <c:h val="3.2626427406198998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" l="0.70000000000000095" r="0.70000000000000095" t="0.750000000000003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ГК!$C$5:$C$290</c:f>
              <c:numCache>
                <c:formatCode>General</c:formatCode>
                <c:ptCount val="286"/>
              </c:numCache>
            </c:numRef>
          </c:xVal>
          <c:yVal>
            <c:numRef>
              <c:f>ГК!$B$5:$B$290</c:f>
              <c:numCache>
                <c:formatCode>General</c:formatCode>
                <c:ptCount val="28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62-43D9-9B3B-BF1F76C2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27536"/>
        <c:axId val="661835696"/>
      </c:scatterChart>
      <c:valAx>
        <c:axId val="661827536"/>
        <c:scaling>
          <c:orientation val="minMax"/>
          <c:max val="70"/>
          <c:min val="0"/>
        </c:scaling>
        <c:delete val="0"/>
        <c:axPos val="t"/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ru-RU" sz="1800"/>
                  <a:t>Частота</a:t>
                </a:r>
                <a:r>
                  <a:rPr lang="ru-RU" sz="1800" baseline="0"/>
                  <a:t> имп/с</a:t>
                </a:r>
                <a:endParaRPr lang="ru-RU" sz="1800"/>
              </a:p>
            </c:rich>
          </c:tx>
          <c:layout>
            <c:manualLayout>
              <c:xMode val="edge"/>
              <c:yMode val="edge"/>
              <c:x val="0.37534616897720002"/>
              <c:y val="1.034777412730170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661835696"/>
        <c:crosses val="autoZero"/>
        <c:crossBetween val="midCat"/>
        <c:majorUnit val="5"/>
      </c:valAx>
      <c:valAx>
        <c:axId val="661835696"/>
        <c:scaling>
          <c:orientation val="maxMin"/>
          <c:max val="55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800"/>
                  <a:t>Глубина, м</a:t>
                </a:r>
              </a:p>
            </c:rich>
          </c:tx>
          <c:layout>
            <c:manualLayout>
              <c:xMode val="edge"/>
              <c:yMode val="edge"/>
              <c:x val="2.9723969067624902E-2"/>
              <c:y val="0.45360970904277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661827536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19305019305E-2"/>
          <c:y val="2.0231213872832599E-2"/>
          <c:w val="0.93050193050193097"/>
          <c:h val="0.87427745664740697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Data'!$A$9:$A$60</c:f>
              <c:numCache>
                <c:formatCode>0.0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Data'!$G$9:$G$60</c:f>
              <c:numCache>
                <c:formatCode>#,##0.00</c:formatCode>
                <c:ptCount val="52"/>
                <c:pt idx="0">
                  <c:v>0</c:v>
                </c:pt>
                <c:pt idx="1">
                  <c:v>-6.240730015642762E-2</c:v>
                </c:pt>
                <c:pt idx="2">
                  <c:v>-0.28086333441319355</c:v>
                </c:pt>
                <c:pt idx="3">
                  <c:v>-0.56157860466803555</c:v>
                </c:pt>
                <c:pt idx="4">
                  <c:v>-1.011727801031955</c:v>
                </c:pt>
                <c:pt idx="5">
                  <c:v>-1.4992781807867215</c:v>
                </c:pt>
                <c:pt idx="6">
                  <c:v>-1.8433028409653822</c:v>
                </c:pt>
                <c:pt idx="7">
                  <c:v>-1.9860562853398991</c:v>
                </c:pt>
                <c:pt idx="8">
                  <c:v>-2.0438082330221947</c:v>
                </c:pt>
                <c:pt idx="9">
                  <c:v>-2.1218221683933645</c:v>
                </c:pt>
                <c:pt idx="10">
                  <c:v>-2.1970088435786068</c:v>
                </c:pt>
                <c:pt idx="11">
                  <c:v>-2.2576405425864108</c:v>
                </c:pt>
                <c:pt idx="12">
                  <c:v>-2.3545000447417692</c:v>
                </c:pt>
                <c:pt idx="13">
                  <c:v>-2.4564381763981076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B1-4D93-90B6-952C8FEA14AE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Data'!$A$9:$A$329</c:f>
              <c:numCache>
                <c:formatCode>0.0</c:formatCode>
                <c:ptCount val="321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Data'!$G$9:$G$328</c:f>
              <c:numCache>
                <c:formatCode>#,##0.00</c:formatCode>
                <c:ptCount val="320"/>
                <c:pt idx="0">
                  <c:v>0</c:v>
                </c:pt>
                <c:pt idx="1">
                  <c:v>-3.4899496702500969E-2</c:v>
                </c:pt>
                <c:pt idx="2">
                  <c:v>-1.9369220669888036</c:v>
                </c:pt>
                <c:pt idx="3">
                  <c:v>-0.92025442547755021</c:v>
                </c:pt>
                <c:pt idx="4">
                  <c:v>0.7229749505800056</c:v>
                </c:pt>
                <c:pt idx="5">
                  <c:v>3.0522594707924018</c:v>
                </c:pt>
                <c:pt idx="6">
                  <c:v>6.1017812134158262</c:v>
                </c:pt>
                <c:pt idx="7">
                  <c:v>6.1409375902651631</c:v>
                </c:pt>
                <c:pt idx="8">
                  <c:v>7.2764725188959432</c:v>
                </c:pt>
                <c:pt idx="9">
                  <c:v>7.289560494680889</c:v>
                </c:pt>
                <c:pt idx="10">
                  <c:v>7.9220175285353633</c:v>
                </c:pt>
                <c:pt idx="11">
                  <c:v>7.9438263917717249</c:v>
                </c:pt>
                <c:pt idx="12">
                  <c:v>8.3233776895351621</c:v>
                </c:pt>
                <c:pt idx="13">
                  <c:v>8.3364656653201088</c:v>
                </c:pt>
                <c:pt idx="14">
                  <c:v>8.7160169630835469</c:v>
                </c:pt>
                <c:pt idx="15">
                  <c:v>8.7291049388684936</c:v>
                </c:pt>
                <c:pt idx="16">
                  <c:v>9.2351476410547573</c:v>
                </c:pt>
                <c:pt idx="17">
                  <c:v>9.2525973894060076</c:v>
                </c:pt>
                <c:pt idx="18">
                  <c:v>9.5056187404991395</c:v>
                </c:pt>
                <c:pt idx="19">
                  <c:v>9.5143436146747646</c:v>
                </c:pt>
                <c:pt idx="20">
                  <c:v>9.5143436146747646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B1-4D93-90B6-952C8FE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36240"/>
        <c:axId val="661840592"/>
      </c:scatterChart>
      <c:valAx>
        <c:axId val="661836240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2471046191690098"/>
              <c:y val="0.93930651009664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40592"/>
        <c:crossesAt val="-50"/>
        <c:crossBetween val="midCat"/>
      </c:valAx>
      <c:valAx>
        <c:axId val="661840592"/>
        <c:scaling>
          <c:orientation val="minMax"/>
          <c:max val="100"/>
          <c:min val="-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6240"/>
        <c:crossesAt val="0"/>
        <c:crossBetween val="midCat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19305019305E-2"/>
          <c:y val="2.0231213872832599E-2"/>
          <c:w val="0.93050193050193097"/>
          <c:h val="0.87427745664740697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Data'!$A$9:$A$685</c:f>
              <c:numCache>
                <c:formatCode>0.0</c:formatCode>
                <c:ptCount val="677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Data'!$G$9:$G$701</c:f>
              <c:numCache>
                <c:formatCode>#,##0.00</c:formatCode>
                <c:ptCount val="693"/>
                <c:pt idx="0">
                  <c:v>0</c:v>
                </c:pt>
                <c:pt idx="1">
                  <c:v>-6.240730015642762E-2</c:v>
                </c:pt>
                <c:pt idx="2">
                  <c:v>-0.28086333441319355</c:v>
                </c:pt>
                <c:pt idx="3">
                  <c:v>-0.56157860466803555</c:v>
                </c:pt>
                <c:pt idx="4">
                  <c:v>-1.011727801031955</c:v>
                </c:pt>
                <c:pt idx="5">
                  <c:v>-1.4992781807867215</c:v>
                </c:pt>
                <c:pt idx="6">
                  <c:v>-1.8433028409653822</c:v>
                </c:pt>
                <c:pt idx="7">
                  <c:v>-1.9860562853398991</c:v>
                </c:pt>
                <c:pt idx="8">
                  <c:v>-2.0438082330221947</c:v>
                </c:pt>
                <c:pt idx="9">
                  <c:v>-2.1218221683933645</c:v>
                </c:pt>
                <c:pt idx="10">
                  <c:v>-2.1970088435786068</c:v>
                </c:pt>
                <c:pt idx="11">
                  <c:v>-2.2576405425864108</c:v>
                </c:pt>
                <c:pt idx="12">
                  <c:v>-2.3545000447417692</c:v>
                </c:pt>
                <c:pt idx="13">
                  <c:v>-2.4564381763981076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DC-4DEA-B397-C6DF10BCE805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Data'!$A$9:$A$329</c:f>
              <c:numCache>
                <c:formatCode>0.0</c:formatCode>
                <c:ptCount val="321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Data'!$G$9:$G$328</c:f>
              <c:numCache>
                <c:formatCode>#,##0.00</c:formatCode>
                <c:ptCount val="320"/>
                <c:pt idx="0">
                  <c:v>0</c:v>
                </c:pt>
                <c:pt idx="1">
                  <c:v>-3.4899496702500969E-2</c:v>
                </c:pt>
                <c:pt idx="2">
                  <c:v>-1.9369220669888036</c:v>
                </c:pt>
                <c:pt idx="3">
                  <c:v>-0.92025442547755021</c:v>
                </c:pt>
                <c:pt idx="4">
                  <c:v>0.7229749505800056</c:v>
                </c:pt>
                <c:pt idx="5">
                  <c:v>3.0522594707924018</c:v>
                </c:pt>
                <c:pt idx="6">
                  <c:v>6.1017812134158262</c:v>
                </c:pt>
                <c:pt idx="7">
                  <c:v>6.1409375902651631</c:v>
                </c:pt>
                <c:pt idx="8">
                  <c:v>7.2764725188959432</c:v>
                </c:pt>
                <c:pt idx="9">
                  <c:v>7.289560494680889</c:v>
                </c:pt>
                <c:pt idx="10">
                  <c:v>7.9220175285353633</c:v>
                </c:pt>
                <c:pt idx="11">
                  <c:v>7.9438263917717249</c:v>
                </c:pt>
                <c:pt idx="12">
                  <c:v>8.3233776895351621</c:v>
                </c:pt>
                <c:pt idx="13">
                  <c:v>8.3364656653201088</c:v>
                </c:pt>
                <c:pt idx="14">
                  <c:v>8.7160169630835469</c:v>
                </c:pt>
                <c:pt idx="15">
                  <c:v>8.7291049388684936</c:v>
                </c:pt>
                <c:pt idx="16">
                  <c:v>9.2351476410547573</c:v>
                </c:pt>
                <c:pt idx="17">
                  <c:v>9.2525973894060076</c:v>
                </c:pt>
                <c:pt idx="18">
                  <c:v>9.5056187404991395</c:v>
                </c:pt>
                <c:pt idx="19">
                  <c:v>9.5143436146747646</c:v>
                </c:pt>
                <c:pt idx="20">
                  <c:v>9.5143436146747646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DC-4DEA-B397-C6DF10BC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29712"/>
        <c:axId val="661833520"/>
      </c:scatterChart>
      <c:valAx>
        <c:axId val="661829712"/>
        <c:scaling>
          <c:orientation val="minMax"/>
          <c:max val="450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2471046191690098"/>
              <c:y val="0.93930651009664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3520"/>
        <c:crossesAt val="-50"/>
        <c:crossBetween val="midCat"/>
      </c:valAx>
      <c:valAx>
        <c:axId val="661833520"/>
        <c:scaling>
          <c:orientation val="minMax"/>
          <c:max val="250"/>
          <c:min val="-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29712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809756499564E-2"/>
          <c:y val="2.2160519642530806E-2"/>
          <c:w val="0.93050193050193097"/>
          <c:h val="0.87427745664740697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Data'!$A$9:$A$1138</c:f>
              <c:numCache>
                <c:formatCode>0.0</c:formatCode>
                <c:ptCount val="1130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Data'!$G$9:$G$1400</c:f>
              <c:numCache>
                <c:formatCode>#,##0.00</c:formatCode>
                <c:ptCount val="1392"/>
                <c:pt idx="0">
                  <c:v>0</c:v>
                </c:pt>
                <c:pt idx="1">
                  <c:v>-6.240730015642762E-2</c:v>
                </c:pt>
                <c:pt idx="2">
                  <c:v>-0.28086333441319355</c:v>
                </c:pt>
                <c:pt idx="3">
                  <c:v>-0.56157860466803555</c:v>
                </c:pt>
                <c:pt idx="4">
                  <c:v>-1.011727801031955</c:v>
                </c:pt>
                <c:pt idx="5">
                  <c:v>-1.4992781807867215</c:v>
                </c:pt>
                <c:pt idx="6">
                  <c:v>-1.8433028409653822</c:v>
                </c:pt>
                <c:pt idx="7">
                  <c:v>-1.9860562853398991</c:v>
                </c:pt>
                <c:pt idx="8">
                  <c:v>-2.0438082330221947</c:v>
                </c:pt>
                <c:pt idx="9">
                  <c:v>-2.1218221683933645</c:v>
                </c:pt>
                <c:pt idx="10">
                  <c:v>-2.1970088435786068</c:v>
                </c:pt>
                <c:pt idx="11">
                  <c:v>-2.2576405425864108</c:v>
                </c:pt>
                <c:pt idx="12">
                  <c:v>-2.3545000447417692</c:v>
                </c:pt>
                <c:pt idx="13">
                  <c:v>-2.4564381763981076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DC-4DEA-B397-C6DF10BCE805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Data'!$A$9:$A$358</c:f>
              <c:numCache>
                <c:formatCode>0.0</c:formatCode>
                <c:ptCount val="350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Data'!$G$9:$G$357</c:f>
              <c:numCache>
                <c:formatCode>#,##0.00</c:formatCode>
                <c:ptCount val="349"/>
                <c:pt idx="0">
                  <c:v>0</c:v>
                </c:pt>
                <c:pt idx="1">
                  <c:v>-3.4899496702500969E-2</c:v>
                </c:pt>
                <c:pt idx="2">
                  <c:v>-1.9369220669888036</c:v>
                </c:pt>
                <c:pt idx="3">
                  <c:v>-0.92025442547755021</c:v>
                </c:pt>
                <c:pt idx="4">
                  <c:v>0.7229749505800056</c:v>
                </c:pt>
                <c:pt idx="5">
                  <c:v>3.0522594707924018</c:v>
                </c:pt>
                <c:pt idx="6">
                  <c:v>6.1017812134158262</c:v>
                </c:pt>
                <c:pt idx="7">
                  <c:v>6.1409375902651631</c:v>
                </c:pt>
                <c:pt idx="8">
                  <c:v>7.2764725188959432</c:v>
                </c:pt>
                <c:pt idx="9">
                  <c:v>7.289560494680889</c:v>
                </c:pt>
                <c:pt idx="10">
                  <c:v>7.9220175285353633</c:v>
                </c:pt>
                <c:pt idx="11">
                  <c:v>7.9438263917717249</c:v>
                </c:pt>
                <c:pt idx="12">
                  <c:v>8.3233776895351621</c:v>
                </c:pt>
                <c:pt idx="13">
                  <c:v>8.3364656653201088</c:v>
                </c:pt>
                <c:pt idx="14">
                  <c:v>8.7160169630835469</c:v>
                </c:pt>
                <c:pt idx="15">
                  <c:v>8.7291049388684936</c:v>
                </c:pt>
                <c:pt idx="16">
                  <c:v>9.2351476410547573</c:v>
                </c:pt>
                <c:pt idx="17">
                  <c:v>9.2525973894060076</c:v>
                </c:pt>
                <c:pt idx="18">
                  <c:v>9.5056187404991395</c:v>
                </c:pt>
                <c:pt idx="19">
                  <c:v>9.5143436146747646</c:v>
                </c:pt>
                <c:pt idx="20">
                  <c:v>9.5143436146747646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DC-4DEA-B397-C6DF10BC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37328"/>
        <c:axId val="661838416"/>
      </c:scatterChart>
      <c:valAx>
        <c:axId val="661837328"/>
        <c:scaling>
          <c:orientation val="minMax"/>
          <c:max val="78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2471046191690098"/>
              <c:y val="0.93930651009664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8416"/>
        <c:crossesAt val="-50"/>
        <c:crossBetween val="midCat"/>
        <c:majorUnit val="20"/>
        <c:minorUnit val="2"/>
      </c:valAx>
      <c:valAx>
        <c:axId val="661838416"/>
        <c:scaling>
          <c:orientation val="minMax"/>
          <c:max val="12"/>
          <c:min val="-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7328"/>
        <c:crossesAt val="0"/>
        <c:crossBetween val="midCat"/>
        <c:majorUnit val="1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7053140096898E-2"/>
          <c:y val="3.1791907514451198E-2"/>
          <c:w val="0.89661835748792296"/>
          <c:h val="0.86127167630058798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Data'!$A$9:$A$169</c:f>
              <c:numCache>
                <c:formatCode>0.0</c:formatCode>
                <c:ptCount val="161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Data'!$F$9:$F$169</c:f>
              <c:numCache>
                <c:formatCode>#,##0.00</c:formatCode>
                <c:ptCount val="161"/>
                <c:pt idx="0">
                  <c:v>0</c:v>
                </c:pt>
                <c:pt idx="1">
                  <c:v>-0.21035098592945461</c:v>
                </c:pt>
                <c:pt idx="2">
                  <c:v>-0.94717499147088646</c:v>
                </c:pt>
                <c:pt idx="3">
                  <c:v>-1.8944455797992004</c:v>
                </c:pt>
                <c:pt idx="4">
                  <c:v>-3.1186930970354347</c:v>
                </c:pt>
                <c:pt idx="5">
                  <c:v>-4.2455037187660611</c:v>
                </c:pt>
                <c:pt idx="6">
                  <c:v>-5.145064673743371</c:v>
                </c:pt>
                <c:pt idx="7">
                  <c:v>-5.7387011377421144</c:v>
                </c:pt>
                <c:pt idx="8">
                  <c:v>-6.0948412204347404</c:v>
                </c:pt>
                <c:pt idx="9">
                  <c:v>-6.2530212541117232</c:v>
                </c:pt>
                <c:pt idx="10">
                  <c:v>-6.1563010991122891</c:v>
                </c:pt>
                <c:pt idx="11">
                  <c:v>-5.8794843100303211</c:v>
                </c:pt>
                <c:pt idx="12">
                  <c:v>-5.7145722262833125</c:v>
                </c:pt>
                <c:pt idx="13">
                  <c:v>-5.9144466172420991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2-4336-A280-ED311AC2F3DF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Data'!$A$9:$A$329</c:f>
              <c:numCache>
                <c:formatCode>0.0</c:formatCode>
                <c:ptCount val="321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Data'!$F$9:$F$328</c:f>
              <c:numCache>
                <c:formatCode>#,##0.00</c:formatCode>
                <c:ptCount val="3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-6.6159407643162235E-2</c:v>
                </c:pt>
                <c:pt idx="8">
                  <c:v>-3.9219653685439364</c:v>
                </c:pt>
                <c:pt idx="9">
                  <c:v>-4.0725765925681223</c:v>
                </c:pt>
                <c:pt idx="10">
                  <c:v>-8.9318098265052583</c:v>
                </c:pt>
                <c:pt idx="11">
                  <c:v>-9.1159835179960265</c:v>
                </c:pt>
                <c:pt idx="12">
                  <c:v>-14.942007240698064</c:v>
                </c:pt>
                <c:pt idx="13">
                  <c:v>-15.15939007122893</c:v>
                </c:pt>
                <c:pt idx="14">
                  <c:v>-21.941789071224083</c:v>
                </c:pt>
                <c:pt idx="15">
                  <c:v>-22.191522424260267</c:v>
                </c:pt>
                <c:pt idx="16">
                  <c:v>-29.892107979249847</c:v>
                </c:pt>
                <c:pt idx="17">
                  <c:v>-30.172086054428185</c:v>
                </c:pt>
                <c:pt idx="18">
                  <c:v>-38.712831047916879</c:v>
                </c:pt>
                <c:pt idx="19">
                  <c:v>-39.021396260340282</c:v>
                </c:pt>
                <c:pt idx="20">
                  <c:v>-44.5044444452326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B2-4336-A280-ED311AC2F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36784"/>
        <c:axId val="661840048"/>
      </c:scatterChart>
      <c:valAx>
        <c:axId val="66183678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314670240688"/>
              <c:y val="0.9378611780929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40048"/>
        <c:crosses val="max"/>
        <c:crossBetween val="midCat"/>
        <c:majorUnit val="20"/>
      </c:valAx>
      <c:valAx>
        <c:axId val="661840048"/>
        <c:scaling>
          <c:orientation val="maxMin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6784"/>
        <c:crossesAt val="0"/>
        <c:crossBetween val="midCat"/>
        <c:majorUnit val="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32850241545903E-2"/>
          <c:y val="2.6015670256636401E-2"/>
          <c:w val="0.89661835748792296"/>
          <c:h val="0.86127167630058798"/>
        </c:manualLayout>
      </c:layout>
      <c:scatterChart>
        <c:scatterStyle val="lineMarker"/>
        <c:varyColors val="0"/>
        <c:ser>
          <c:idx val="0"/>
          <c:order val="0"/>
          <c:tx>
            <c:v>Survey Data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'Survey Data'!$A$9:$A$169</c:f>
              <c:numCache>
                <c:formatCode>0.0</c:formatCode>
                <c:ptCount val="161"/>
                <c:pt idx="0">
                  <c:v>0</c:v>
                </c:pt>
                <c:pt idx="1">
                  <c:v>1</c:v>
                </c:pt>
                <c:pt idx="2">
                  <c:v>4.5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27</c:v>
                </c:pt>
                <c:pt idx="7">
                  <c:v>33</c:v>
                </c:pt>
                <c:pt idx="8">
                  <c:v>39</c:v>
                </c:pt>
                <c:pt idx="9">
                  <c:v>45</c:v>
                </c:pt>
                <c:pt idx="10">
                  <c:v>51</c:v>
                </c:pt>
                <c:pt idx="11">
                  <c:v>57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'Survey Data'!$F$9:$F$169</c:f>
              <c:numCache>
                <c:formatCode>#,##0.00</c:formatCode>
                <c:ptCount val="161"/>
                <c:pt idx="0">
                  <c:v>0</c:v>
                </c:pt>
                <c:pt idx="1">
                  <c:v>-0.21035098592945461</c:v>
                </c:pt>
                <c:pt idx="2">
                  <c:v>-0.94717499147088646</c:v>
                </c:pt>
                <c:pt idx="3">
                  <c:v>-1.8944455797992004</c:v>
                </c:pt>
                <c:pt idx="4">
                  <c:v>-3.1186930970354347</c:v>
                </c:pt>
                <c:pt idx="5">
                  <c:v>-4.2455037187660611</c:v>
                </c:pt>
                <c:pt idx="6">
                  <c:v>-5.145064673743371</c:v>
                </c:pt>
                <c:pt idx="7">
                  <c:v>-5.7387011377421144</c:v>
                </c:pt>
                <c:pt idx="8">
                  <c:v>-6.0948412204347404</c:v>
                </c:pt>
                <c:pt idx="9">
                  <c:v>-6.2530212541117232</c:v>
                </c:pt>
                <c:pt idx="10">
                  <c:v>-6.1563010991122891</c:v>
                </c:pt>
                <c:pt idx="11">
                  <c:v>-5.8794843100303211</c:v>
                </c:pt>
                <c:pt idx="12">
                  <c:v>-5.7145722262833125</c:v>
                </c:pt>
                <c:pt idx="13">
                  <c:v>-5.9144466172420991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9-45C6-AFAC-D390B12D9064}"/>
            </c:ext>
          </c:extLst>
        </c:ser>
        <c:ser>
          <c:idx val="1"/>
          <c:order val="1"/>
          <c:tx>
            <c:v>Design Data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'Design Data'!$A$9:$A$341</c:f>
              <c:numCache>
                <c:formatCode>0.0</c:formatCode>
                <c:ptCount val="333"/>
                <c:pt idx="0">
                  <c:v>0</c:v>
                </c:pt>
                <c:pt idx="1">
                  <c:v>1</c:v>
                </c:pt>
                <c:pt idx="2">
                  <c:v>55.5</c:v>
                </c:pt>
                <c:pt idx="3">
                  <c:v>75</c:v>
                </c:pt>
                <c:pt idx="4">
                  <c:v>102</c:v>
                </c:pt>
                <c:pt idx="5">
                  <c:v>155.5</c:v>
                </c:pt>
                <c:pt idx="6">
                  <c:v>205.5</c:v>
                </c:pt>
                <c:pt idx="7">
                  <c:v>206</c:v>
                </c:pt>
                <c:pt idx="8">
                  <c:v>220.5</c:v>
                </c:pt>
                <c:pt idx="9">
                  <c:v>221</c:v>
                </c:pt>
                <c:pt idx="10">
                  <c:v>235.5</c:v>
                </c:pt>
                <c:pt idx="11">
                  <c:v>236</c:v>
                </c:pt>
                <c:pt idx="12">
                  <c:v>250.5</c:v>
                </c:pt>
                <c:pt idx="13">
                  <c:v>251</c:v>
                </c:pt>
                <c:pt idx="14">
                  <c:v>265.5</c:v>
                </c:pt>
                <c:pt idx="15">
                  <c:v>266</c:v>
                </c:pt>
                <c:pt idx="16">
                  <c:v>280.5</c:v>
                </c:pt>
                <c:pt idx="17">
                  <c:v>281</c:v>
                </c:pt>
                <c:pt idx="18">
                  <c:v>295.5</c:v>
                </c:pt>
                <c:pt idx="19">
                  <c:v>296</c:v>
                </c:pt>
                <c:pt idx="20">
                  <c:v>304.5</c:v>
                </c:pt>
              </c:numCache>
            </c:numRef>
          </c:xVal>
          <c:yVal>
            <c:numRef>
              <c:f>'Design Data'!$F$9:$F$340</c:f>
              <c:numCache>
                <c:formatCode>#,##0.00</c:formatCode>
                <c:ptCount val="3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-6.6159407643162235E-2</c:v>
                </c:pt>
                <c:pt idx="8">
                  <c:v>-3.9219653685439364</c:v>
                </c:pt>
                <c:pt idx="9">
                  <c:v>-4.0725765925681223</c:v>
                </c:pt>
                <c:pt idx="10">
                  <c:v>-8.9318098265052583</c:v>
                </c:pt>
                <c:pt idx="11">
                  <c:v>-9.1159835179960265</c:v>
                </c:pt>
                <c:pt idx="12">
                  <c:v>-14.942007240698064</c:v>
                </c:pt>
                <c:pt idx="13">
                  <c:v>-15.15939007122893</c:v>
                </c:pt>
                <c:pt idx="14">
                  <c:v>-21.941789071224083</c:v>
                </c:pt>
                <c:pt idx="15">
                  <c:v>-22.191522424260267</c:v>
                </c:pt>
                <c:pt idx="16">
                  <c:v>-29.892107979249847</c:v>
                </c:pt>
                <c:pt idx="17">
                  <c:v>-30.172086054428185</c:v>
                </c:pt>
                <c:pt idx="18">
                  <c:v>-38.712831047916879</c:v>
                </c:pt>
                <c:pt idx="19">
                  <c:v>-39.021396260340282</c:v>
                </c:pt>
                <c:pt idx="20">
                  <c:v>-44.5044444452326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9-45C6-AFAC-D390B12D9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830800"/>
        <c:axId val="661828080"/>
      </c:scatterChart>
      <c:valAx>
        <c:axId val="661830800"/>
        <c:scaling>
          <c:orientation val="minMax"/>
          <c:max val="3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'Design Data'!$L$1</c:f>
              <c:strCache>
                <c:ptCount val="1"/>
                <c:pt idx="0">
                  <c:v> - Глубина скважины 330 м</c:v>
                </c:pt>
              </c:strCache>
            </c:strRef>
          </c:tx>
          <c:layout>
            <c:manualLayout>
              <c:xMode val="edge"/>
              <c:yMode val="edge"/>
              <c:x val="0.43146695068913499"/>
              <c:y val="0.93786111996115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28080"/>
        <c:crosses val="max"/>
        <c:crossBetween val="midCat"/>
        <c:majorUnit val="20"/>
        <c:minorUnit val="2"/>
      </c:valAx>
      <c:valAx>
        <c:axId val="661828080"/>
        <c:scaling>
          <c:orientation val="maxMin"/>
          <c:max val="7"/>
          <c:min val="-7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830800"/>
        <c:crossesAt val="0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39370078740157483" right="0.39370078740157483" top="0.62992125984251968" bottom="0.31496062992125984" header="0" footer="0"/>
  <pageSetup paperSize="9" orientation="landscape" horizontalDpi="360" verticalDpi="36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/>
  <sheetViews>
    <sheetView zoomScale="136" workbookViewId="0"/>
  </sheetViews>
  <pageMargins left="0.25" right="0.25" top="0.75" bottom="0.75" header="0.3" footer="0.3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22"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304" workbookViewId="0"/>
  </sheetViews>
  <pageMargins left="0.39370078740157483" right="0.39370078740157483" top="0.62992125984251968" bottom="0.31496062992125984" header="0" footer="0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horizontalDpi="360" verticalDpi="36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horizontalDpi="360" verticalDpi="36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horizontalDpi="360" verticalDpi="36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30" workbookViewId="0"/>
  </sheetViews>
  <pageMargins left="0.39370078740157483" right="0.39370078740157483" top="0.62992125984251968" bottom="0.31496062992125984" header="0" footer="0"/>
  <pageSetup paperSize="9"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3448" cy="65689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8690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0.71666</cdr:x>
      <cdr:y>0.7931</cdr:y>
    </cdr:from>
    <cdr:to>
      <cdr:x>0.93507</cdr:x>
      <cdr:y>0.81996</cdr:y>
    </cdr:to>
    <cdr:sp macro="" textlink="'Design Data'!$V$2">
      <cdr:nvSpPr>
        <cdr:cNvPr id="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8764" y="5215247"/>
          <a:ext cx="2151241" cy="1766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34C5700E-74F0-814C-9A68-D699794AC8D3}" type="TxLink"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Проектный азимут 31.1 град</a:t>
          </a:fld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8690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0.74391</cdr:x>
      <cdr:y>0.78346</cdr:y>
    </cdr:from>
    <cdr:to>
      <cdr:x>0.96232</cdr:x>
      <cdr:y>0.81027</cdr:y>
    </cdr:to>
    <cdr:sp macro="" textlink="'Design Data'!$V$2">
      <cdr:nvSpPr>
        <cdr:cNvPr id="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736" y="5171474"/>
          <a:ext cx="2153167" cy="1769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E30B485-E73D-CB44-93B4-D4F8B219CC0B}" type="TxLink"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Проектный азимут 31.1 град</a:t>
          </a:fld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7957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8B4EB56-E499-4447-B08F-5B0AF1222A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0.74391</cdr:x>
      <cdr:y>0.78346</cdr:y>
    </cdr:from>
    <cdr:to>
      <cdr:x>0.96232</cdr:x>
      <cdr:y>0.81027</cdr:y>
    </cdr:to>
    <cdr:sp macro="" textlink="'Design Data'!$V$2">
      <cdr:nvSpPr>
        <cdr:cNvPr id="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3736" y="5171474"/>
          <a:ext cx="2153167" cy="1769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DE30B485-E73D-CB44-93B4-D4F8B219CC0B}" type="TxLink"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Проектный азимут 31.1 град</a:t>
          </a:fld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0.74762</cdr:x>
      <cdr:y>0.1092</cdr:y>
    </cdr:from>
    <cdr:to>
      <cdr:x>0.96638</cdr:x>
      <cdr:y>0.13503</cdr:y>
    </cdr:to>
    <cdr:sp macro="" textlink="'Design Data'!$V$2">
      <cdr:nvSpPr>
        <cdr:cNvPr id="4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8184" y="720655"/>
          <a:ext cx="2155981" cy="1704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F7400BA3-C72D-DA4E-BD6B-D5CFACBFEA06}" type="TxLink">
            <a:rPr lang="ru-R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Проектный азимут 31.1 град</a:t>
          </a:fld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0.2739</cdr:x>
      <cdr:y>0.70933</cdr:y>
    </cdr:from>
    <cdr:to>
      <cdr:x>0.31838</cdr:x>
      <cdr:y>0.77253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2701636" y="4664364"/>
          <a:ext cx="438728" cy="415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500" baseline="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113309" cy="607218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0.18931</cdr:x>
      <cdr:y>0.27354</cdr:y>
    </cdr:from>
    <cdr:to>
      <cdr:x>0.19119</cdr:x>
      <cdr:y>0.30321</cdr:y>
    </cdr:to>
    <cdr:sp macro="" textlink="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787" y="1791736"/>
          <a:ext cx="18500" cy="1943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0.18931</cdr:x>
      <cdr:y>0.27354</cdr:y>
    </cdr:from>
    <cdr:to>
      <cdr:x>0.19119</cdr:x>
      <cdr:y>0.30321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787" y="1791736"/>
          <a:ext cx="18500" cy="1943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214993</xdr:colOff>
      <xdr:row>2</xdr:row>
      <xdr:rowOff>176893</xdr:rowOff>
    </xdr:from>
    <xdr:to>
      <xdr:col>30</xdr:col>
      <xdr:colOff>167369</xdr:colOff>
      <xdr:row>33</xdr:row>
      <xdr:rowOff>110218</xdr:rowOff>
    </xdr:to>
    <xdr:graphicFrame macro="">
      <xdr:nvGraphicFramePr>
        <xdr:cNvPr id="90198" name="Диаграмма 1">
          <a:extLst>
            <a:ext uri="{FF2B5EF4-FFF2-40B4-BE49-F238E27FC236}">
              <a16:creationId xmlns:a16="http://schemas.microsoft.com/office/drawing/2014/main" id="{00000000-0008-0000-0400-0000566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12</xdr:col>
      <xdr:colOff>241300</xdr:colOff>
      <xdr:row>68</xdr:row>
      <xdr:rowOff>137886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7957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7957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863388" cy="658603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4712" cy="658690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78"/>
  <sheetViews>
    <sheetView tabSelected="1" zoomScaleNormal="100" zoomScalePageLayoutView="7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L2" sqref="L2"/>
    </sheetView>
  </sheetViews>
  <sheetFormatPr defaultColWidth="8.85546875" defaultRowHeight="12.75" x14ac:dyDescent="0.2"/>
  <cols>
    <col min="1" max="1" width="8.7109375" style="52" customWidth="1"/>
    <col min="2" max="2" width="11.7109375" style="17" customWidth="1"/>
    <col min="3" max="3" width="11.28515625" style="1" customWidth="1"/>
    <col min="4" max="4" width="13" style="1" customWidth="1"/>
    <col min="5" max="5" width="12.140625" style="154" customWidth="1"/>
    <col min="6" max="6" width="8.140625" style="3" customWidth="1"/>
    <col min="7" max="7" width="8.7109375" style="2" customWidth="1"/>
    <col min="8" max="8" width="12.28515625" style="2" customWidth="1"/>
    <col min="9" max="9" width="13.140625" style="2" customWidth="1"/>
    <col min="10" max="10" width="12" style="158" customWidth="1"/>
    <col min="11" max="11" width="10.140625" style="208" customWidth="1"/>
    <col min="12" max="12" width="7.7109375" style="145" customWidth="1"/>
    <col min="13" max="13" width="14.7109375" style="145" customWidth="1"/>
    <col min="14" max="14" width="9" style="194" customWidth="1"/>
    <col min="15" max="15" width="7.140625" style="194" customWidth="1"/>
    <col min="16" max="16" width="12" style="195" customWidth="1"/>
    <col min="17" max="17" width="12.7109375" customWidth="1"/>
    <col min="19" max="19" width="8.85546875" style="33"/>
    <col min="21" max="21" width="2" customWidth="1"/>
    <col min="22" max="22" width="10" customWidth="1"/>
    <col min="23" max="23" width="11.5703125" bestFit="1" customWidth="1"/>
    <col min="25" max="26" width="11.42578125" customWidth="1"/>
    <col min="28" max="28" width="12.85546875" customWidth="1"/>
    <col min="29" max="29" width="11.85546875" customWidth="1"/>
  </cols>
  <sheetData>
    <row r="1" spans="1:32" ht="18" x14ac:dyDescent="0.25">
      <c r="A1" s="47" t="s">
        <v>3</v>
      </c>
      <c r="B1" s="13"/>
      <c r="C1" s="42"/>
      <c r="D1" s="21"/>
      <c r="E1" s="147"/>
      <c r="F1" s="10"/>
      <c r="G1" s="18"/>
      <c r="H1" s="18"/>
      <c r="I1" s="28" t="s">
        <v>25</v>
      </c>
      <c r="J1" s="167">
        <v>31.1</v>
      </c>
      <c r="K1" s="206"/>
      <c r="L1" s="38" t="str">
        <f>C2&amp;" - Глубина скважины 330 м"</f>
        <v xml:space="preserve"> - Глубина скважины 330 м</v>
      </c>
      <c r="S1" s="39" t="s">
        <v>36</v>
      </c>
      <c r="V1" s="43" t="str">
        <f>"Entry Heading "&amp;B9&amp;" deg"</f>
        <v>Entry Heading 31.1 deg</v>
      </c>
    </row>
    <row r="2" spans="1:32" ht="18" x14ac:dyDescent="0.25">
      <c r="A2" s="48" t="s">
        <v>4</v>
      </c>
      <c r="B2" s="14"/>
      <c r="C2" s="183"/>
      <c r="D2" s="22"/>
      <c r="E2" s="148"/>
      <c r="F2" s="36"/>
      <c r="G2" s="11"/>
      <c r="H2" s="11"/>
      <c r="I2" s="34" t="s">
        <v>28</v>
      </c>
      <c r="J2" s="168">
        <v>0</v>
      </c>
      <c r="K2" s="207"/>
      <c r="L2" s="38" t="str">
        <f>C2&amp;" - Горизонтальная проекция глубины "</f>
        <v xml:space="preserve"> - Горизонтальная проекция глубины </v>
      </c>
      <c r="M2" s="196"/>
      <c r="N2" s="221"/>
      <c r="S2" s="39" t="s">
        <v>37</v>
      </c>
      <c r="V2" s="41" t="str">
        <f>"Проектный азимут "&amp;J1&amp;" град"</f>
        <v>Проектный азимут 31.1 град</v>
      </c>
    </row>
    <row r="3" spans="1:32" ht="18" customHeight="1" x14ac:dyDescent="0.25">
      <c r="A3" s="48" t="s">
        <v>5</v>
      </c>
      <c r="B3" s="14"/>
      <c r="C3" s="121"/>
      <c r="D3" s="40"/>
      <c r="E3" s="148"/>
      <c r="F3" s="37"/>
      <c r="G3" s="8"/>
      <c r="H3" s="11"/>
      <c r="I3" s="34" t="s">
        <v>26</v>
      </c>
      <c r="J3" s="169" t="s">
        <v>2</v>
      </c>
      <c r="O3" s="217"/>
      <c r="V3" s="41"/>
    </row>
    <row r="4" spans="1:32" ht="18" customHeight="1" x14ac:dyDescent="0.25">
      <c r="A4" s="48" t="s">
        <v>6</v>
      </c>
      <c r="B4" s="14"/>
      <c r="C4" s="42"/>
      <c r="D4" s="40"/>
      <c r="E4" s="148"/>
      <c r="F4" s="37"/>
      <c r="G4" s="8"/>
      <c r="H4" s="11"/>
      <c r="I4" s="34" t="s">
        <v>8</v>
      </c>
      <c r="J4" s="170">
        <v>300</v>
      </c>
      <c r="O4" s="217"/>
      <c r="V4" s="41"/>
    </row>
    <row r="5" spans="1:32" ht="18" customHeight="1" x14ac:dyDescent="0.25">
      <c r="A5" s="48" t="s">
        <v>7</v>
      </c>
      <c r="B5" s="19"/>
      <c r="C5" s="42" t="s">
        <v>42</v>
      </c>
      <c r="D5" s="20"/>
      <c r="E5" s="149"/>
      <c r="F5" s="9"/>
      <c r="G5" s="12"/>
      <c r="H5" s="35"/>
      <c r="I5" s="46" t="s">
        <v>35</v>
      </c>
      <c r="J5" s="171">
        <v>0.5</v>
      </c>
      <c r="L5" s="197" t="s">
        <v>38</v>
      </c>
      <c r="M5" s="198"/>
      <c r="N5" s="218"/>
      <c r="O5" s="218"/>
      <c r="P5" s="197"/>
      <c r="Q5" s="90">
        <v>-6.4</v>
      </c>
      <c r="R5" s="92" t="s">
        <v>12</v>
      </c>
    </row>
    <row r="6" spans="1:32" ht="15" x14ac:dyDescent="0.25">
      <c r="A6" s="49" t="s">
        <v>9</v>
      </c>
      <c r="B6" s="15" t="s">
        <v>11</v>
      </c>
      <c r="C6" s="4" t="s">
        <v>13</v>
      </c>
      <c r="D6" s="4" t="s">
        <v>22</v>
      </c>
      <c r="E6" s="150" t="s">
        <v>23</v>
      </c>
      <c r="F6" s="5" t="s">
        <v>14</v>
      </c>
      <c r="G6" s="5" t="s">
        <v>17</v>
      </c>
      <c r="H6" s="53" t="s">
        <v>19</v>
      </c>
      <c r="I6" s="53" t="s">
        <v>18</v>
      </c>
      <c r="J6" s="150" t="s">
        <v>20</v>
      </c>
      <c r="L6" s="199" t="s">
        <v>39</v>
      </c>
      <c r="M6" s="199"/>
      <c r="N6" s="222"/>
      <c r="O6" s="219" t="s">
        <v>41</v>
      </c>
      <c r="P6" s="46" t="s">
        <v>40</v>
      </c>
      <c r="Q6" s="93"/>
      <c r="R6" s="94"/>
    </row>
    <row r="7" spans="1:32" ht="13.5" thickBot="1" x14ac:dyDescent="0.25">
      <c r="A7" s="50" t="s">
        <v>10</v>
      </c>
      <c r="B7" s="16" t="s">
        <v>12</v>
      </c>
      <c r="C7" s="6" t="s">
        <v>12</v>
      </c>
      <c r="D7" s="6" t="s">
        <v>12</v>
      </c>
      <c r="E7" s="151" t="s">
        <v>24</v>
      </c>
      <c r="F7" s="7" t="s">
        <v>15</v>
      </c>
      <c r="G7" s="7" t="s">
        <v>16</v>
      </c>
      <c r="H7" s="54" t="s">
        <v>10</v>
      </c>
      <c r="I7" s="54" t="s">
        <v>10</v>
      </c>
      <c r="J7" s="151" t="s">
        <v>21</v>
      </c>
      <c r="M7" s="195"/>
      <c r="U7" s="33"/>
    </row>
    <row r="8" spans="1:32" ht="26.25" thickTop="1" x14ac:dyDescent="0.2">
      <c r="A8" s="51"/>
      <c r="B8" s="29" t="s">
        <v>0</v>
      </c>
      <c r="C8" s="25"/>
      <c r="D8" s="25"/>
      <c r="E8" s="152"/>
      <c r="F8" s="26"/>
      <c r="G8" s="26"/>
      <c r="H8" s="27"/>
      <c r="I8" s="27"/>
      <c r="J8" s="156"/>
      <c r="K8" s="208" t="s">
        <v>1</v>
      </c>
      <c r="O8" s="220" t="s">
        <v>50</v>
      </c>
      <c r="P8" s="213" t="s">
        <v>49</v>
      </c>
      <c r="Q8" s="177" t="s">
        <v>30</v>
      </c>
      <c r="R8" s="178" t="s">
        <v>32</v>
      </c>
      <c r="S8" s="179" t="s">
        <v>33</v>
      </c>
      <c r="T8" s="180" t="s">
        <v>34</v>
      </c>
      <c r="V8" s="11"/>
      <c r="W8" s="31"/>
      <c r="X8" s="214"/>
      <c r="Y8" s="215"/>
      <c r="Z8" s="215"/>
    </row>
    <row r="9" spans="1:32" ht="14.25" x14ac:dyDescent="0.2">
      <c r="A9" s="126">
        <f>Q9</f>
        <v>0</v>
      </c>
      <c r="B9" s="127">
        <f>T9</f>
        <v>31.1</v>
      </c>
      <c r="C9" s="143">
        <f>R9-90</f>
        <v>-2</v>
      </c>
      <c r="D9" s="128">
        <f t="shared" ref="D9:D10" si="0">B9-$J$1</f>
        <v>0</v>
      </c>
      <c r="E9" s="161">
        <v>0</v>
      </c>
      <c r="F9" s="128">
        <v>0</v>
      </c>
      <c r="G9" s="128">
        <v>0</v>
      </c>
      <c r="H9" s="125">
        <v>44793.370900000002</v>
      </c>
      <c r="I9" s="125">
        <v>44553.053800000002</v>
      </c>
      <c r="J9" s="172">
        <v>-109.5</v>
      </c>
      <c r="K9" s="209" t="str">
        <f>CONCATENATE(H9,",",I9)</f>
        <v>44793.3709,44553.0538</v>
      </c>
      <c r="L9" s="129"/>
      <c r="M9" s="130"/>
      <c r="N9" s="84"/>
      <c r="O9" s="118"/>
      <c r="P9" s="119">
        <v>1</v>
      </c>
      <c r="Q9" s="181">
        <v>0</v>
      </c>
      <c r="R9" s="182">
        <f>R10</f>
        <v>88</v>
      </c>
      <c r="S9" s="182">
        <f t="shared" ref="S9:T9" si="1">S10</f>
        <v>24.700000000000003</v>
      </c>
      <c r="T9" s="182">
        <f t="shared" si="1"/>
        <v>31.1</v>
      </c>
      <c r="V9" s="76"/>
      <c r="W9" s="76"/>
      <c r="X9" s="76"/>
      <c r="Y9" s="74"/>
      <c r="Z9" s="216"/>
      <c r="AA9" s="66"/>
      <c r="AC9" s="85"/>
      <c r="AD9" s="83"/>
      <c r="AE9" s="73"/>
      <c r="AF9" s="86"/>
    </row>
    <row r="10" spans="1:32" x14ac:dyDescent="0.2">
      <c r="A10" s="95">
        <f>Q10</f>
        <v>1</v>
      </c>
      <c r="B10" s="96">
        <f>T10</f>
        <v>31.1</v>
      </c>
      <c r="C10" s="143">
        <f t="shared" ref="C10" si="2">R10-90</f>
        <v>-2</v>
      </c>
      <c r="D10" s="98">
        <f t="shared" si="0"/>
        <v>0</v>
      </c>
      <c r="E10" s="162">
        <f t="shared" ref="E10" si="3">(A10-A9)/2*(COS(C10*PI()/180)*COS(D10*PI()/180)+COS(C9*PI()/180)*COS(D9*PI()/180))+E9</f>
        <v>0.99939082701909576</v>
      </c>
      <c r="F10" s="98">
        <f t="shared" ref="F10" si="4">(A10-A9)/2*(COS(C10*PI()/180)*SIN(D10*PI()/180)+COS(C9*PI()/180)*SIN(D9*PI()/180))+F9</f>
        <v>0</v>
      </c>
      <c r="G10" s="98">
        <f t="shared" ref="G10" si="5">(A10-A9)/2*(SIN(C10*PI()/180)+SIN(C9*PI()/180))+G9</f>
        <v>-3.4899496702500969E-2</v>
      </c>
      <c r="H10" s="97">
        <f>(A10-A9)/2*(COS(C10*PI()/180)*SIN(B10*PI()/180)+COS(C9*PI()/180)*SIN(B9*PI()/180))+H9</f>
        <v>44793.887118670718</v>
      </c>
      <c r="I10" s="97">
        <f t="shared" ref="I10" si="6">(A10-A9)/2*(COS(C10*PI()/180)*COS(B10*PI()/180)+COS(C9*PI()/180)*COS(B9*PI()/180))+I9</f>
        <v>44553.909545469833</v>
      </c>
      <c r="J10" s="167">
        <f t="shared" ref="J10" si="7">(A10-A9)/2*(SIN(C10*PI()/180)+SIN(C9*PI()/180))+J9</f>
        <v>-109.53489949670251</v>
      </c>
      <c r="K10" s="210" t="str">
        <f t="shared" ref="K10" si="8">CONCATENATE(H10,",",I10)</f>
        <v>44793.8871186707,44553.9095454698</v>
      </c>
      <c r="L10" s="135"/>
      <c r="M10" s="200"/>
      <c r="N10" s="140">
        <f>O10+J10</f>
        <v>-3.4899496702507804E-2</v>
      </c>
      <c r="O10" s="202">
        <v>109.5</v>
      </c>
      <c r="P10" s="136">
        <v>2</v>
      </c>
      <c r="Q10" s="143">
        <v>1</v>
      </c>
      <c r="R10" s="143">
        <v>88</v>
      </c>
      <c r="S10" s="143">
        <f t="shared" ref="S10:S29" si="9">T10-6.4</f>
        <v>24.700000000000003</v>
      </c>
      <c r="T10" s="143">
        <v>31.1</v>
      </c>
      <c r="V10" s="76"/>
      <c r="W10" s="76"/>
      <c r="X10" s="76"/>
      <c r="Y10" s="74"/>
      <c r="Z10" s="216"/>
      <c r="AA10" s="66"/>
      <c r="AC10" s="87"/>
      <c r="AD10" s="82"/>
      <c r="AE10" s="84"/>
      <c r="AF10" s="88"/>
    </row>
    <row r="11" spans="1:32" s="143" customFormat="1" x14ac:dyDescent="0.2">
      <c r="A11" s="95">
        <f>Q11</f>
        <v>55.5</v>
      </c>
      <c r="B11" s="96">
        <f>T11</f>
        <v>31.1</v>
      </c>
      <c r="C11" s="143">
        <f>R11-90</f>
        <v>-2</v>
      </c>
      <c r="D11" s="98">
        <f t="shared" ref="D11" si="10">B11-$J$1</f>
        <v>0</v>
      </c>
      <c r="E11" s="162">
        <f t="shared" ref="E11" si="11">(A11-A10)/2*(COS(C11*PI()/180)*COS(D11*PI()/180)+COS(C10*PI()/180)*COS(D10*PI()/180))+E10</f>
        <v>55.46619089955982</v>
      </c>
      <c r="F11" s="98">
        <f t="shared" ref="F11" si="12">(A11-A10)/2*(COS(C11*PI()/180)*SIN(D11*PI()/180)+COS(C10*PI()/180)*SIN(D10*PI()/180))+F10</f>
        <v>0</v>
      </c>
      <c r="G11" s="98">
        <f t="shared" ref="G11" si="13">(A11-A10)/2*(SIN(C11*PI()/180)+SIN(C10*PI()/180))+G10</f>
        <v>-1.9369220669888036</v>
      </c>
      <c r="H11" s="97">
        <f t="shared" ref="H11" si="14">(A11-A10)/2*(COS(C11*PI()/180)*SIN(B11*PI()/180)+COS(C10*PI()/180)*SIN(B10*PI()/180))+H10</f>
        <v>44822.021036224898</v>
      </c>
      <c r="I11" s="97">
        <f t="shared" ref="I11" si="15">(A11-A10)/2*(COS(C11*PI()/180)*COS(B11*PI()/180)+COS(C10*PI()/180)*COS(B10*PI()/180))+I10</f>
        <v>44600.547673575456</v>
      </c>
      <c r="J11" s="167">
        <f t="shared" ref="J11" si="16">(A11-A10)/2*(SIN(C11*PI()/180)+SIN(C10*PI()/180))+J10</f>
        <v>-111.43692206698881</v>
      </c>
      <c r="K11" s="210" t="str">
        <f t="shared" ref="K11" si="17">CONCATENATE(H11,",",I11)</f>
        <v>44822.0210362249,44600.5476735755</v>
      </c>
      <c r="L11" s="117"/>
      <c r="M11" s="122"/>
      <c r="N11" s="140">
        <f t="shared" ref="N11:N29" si="18">O11+J11</f>
        <v>-4.4369220669888136</v>
      </c>
      <c r="O11" s="118">
        <v>107</v>
      </c>
      <c r="P11" s="119">
        <v>3</v>
      </c>
      <c r="Q11" s="143">
        <v>55.5</v>
      </c>
      <c r="R11" s="143">
        <v>88</v>
      </c>
      <c r="S11" s="143">
        <f t="shared" si="9"/>
        <v>24.700000000000003</v>
      </c>
      <c r="T11" s="143">
        <v>31.1</v>
      </c>
      <c r="V11" s="76"/>
      <c r="W11" s="76"/>
      <c r="X11" s="76"/>
      <c r="Y11" s="75"/>
      <c r="Z11" s="193"/>
      <c r="AA11" s="146"/>
      <c r="AC11" s="87"/>
      <c r="AD11" s="82"/>
      <c r="AE11" s="71"/>
      <c r="AF11" s="88"/>
    </row>
    <row r="12" spans="1:32" s="143" customFormat="1" x14ac:dyDescent="0.2">
      <c r="A12" s="95">
        <f t="shared" ref="A12:A29" si="19">Q12</f>
        <v>75</v>
      </c>
      <c r="B12" s="96">
        <f t="shared" ref="B12:B29" si="20">T12</f>
        <v>31.1</v>
      </c>
      <c r="C12" s="143">
        <f t="shared" ref="C12:C29" si="21">R12-90</f>
        <v>8</v>
      </c>
      <c r="D12" s="98">
        <f t="shared" ref="D12:D29" si="22">B12-$J$1</f>
        <v>0</v>
      </c>
      <c r="E12" s="162">
        <f t="shared" ref="E12:E29" si="23">(A12-A11)/2*(COS(C12*PI()/180)*COS(D12*PI()/180)+COS(C11*PI()/180)*COS(D11*PI()/180))+E11</f>
        <v>74.865365133226305</v>
      </c>
      <c r="F12" s="98">
        <f t="shared" ref="F12:F29" si="24">(A12-A11)/2*(COS(C12*PI()/180)*SIN(D12*PI()/180)+COS(C11*PI()/180)*SIN(D11*PI()/180))+F11</f>
        <v>0</v>
      </c>
      <c r="G12" s="98">
        <f t="shared" ref="G12:G29" si="25">(A12-A11)/2*(SIN(C12*PI()/180)+SIN(C11*PI()/180))+G11</f>
        <v>-0.92025442547755021</v>
      </c>
      <c r="H12" s="97">
        <f t="shared" ref="H12:H29" si="26">(A12-A11)/2*(COS(C12*PI()/180)*SIN(B12*PI()/180)+COS(C11*PI()/180)*SIN(B11*PI()/180))+H11</f>
        <v>44832.041356269081</v>
      </c>
      <c r="I12" s="97">
        <f t="shared" ref="I12:I29" si="27">(A12-A11)/2*(COS(C12*PI()/180)*COS(B12*PI()/180)+COS(C11*PI()/180)*COS(B11*PI()/180))+I11</f>
        <v>44617.158547940169</v>
      </c>
      <c r="J12" s="167">
        <f t="shared" ref="J12:J29" si="28">(A12-A11)/2*(SIN(C12*PI()/180)+SIN(C11*PI()/180))+J11</f>
        <v>-110.42025442547757</v>
      </c>
      <c r="K12" s="210" t="str">
        <f t="shared" ref="K12:K29" si="29">CONCATENATE(H12,",",I12)</f>
        <v>44832.0413562691,44617.1585479402</v>
      </c>
      <c r="L12" s="135"/>
      <c r="M12" s="200"/>
      <c r="N12" s="140">
        <f t="shared" si="18"/>
        <v>-4.6202544254775688</v>
      </c>
      <c r="O12" s="118">
        <v>105.8</v>
      </c>
      <c r="P12" s="136">
        <v>4</v>
      </c>
      <c r="Q12" s="191">
        <v>75</v>
      </c>
      <c r="R12" s="143">
        <v>98</v>
      </c>
      <c r="S12" s="143">
        <f t="shared" si="9"/>
        <v>24.700000000000003</v>
      </c>
      <c r="T12" s="143">
        <v>31.1</v>
      </c>
      <c r="V12" s="76"/>
      <c r="W12" s="76"/>
      <c r="X12" s="76"/>
      <c r="Y12" s="75"/>
      <c r="Z12" s="193"/>
      <c r="AA12" s="146"/>
      <c r="AC12" s="87"/>
      <c r="AD12" s="82"/>
      <c r="AE12" s="71"/>
      <c r="AF12" s="88"/>
    </row>
    <row r="13" spans="1:32" s="143" customFormat="1" x14ac:dyDescent="0.2">
      <c r="A13" s="95">
        <f t="shared" si="19"/>
        <v>102</v>
      </c>
      <c r="B13" s="96">
        <f t="shared" si="20"/>
        <v>31.1</v>
      </c>
      <c r="C13" s="143">
        <f t="shared" si="21"/>
        <v>-1</v>
      </c>
      <c r="D13" s="98">
        <f t="shared" si="22"/>
        <v>0</v>
      </c>
      <c r="E13" s="162">
        <f t="shared" si="23"/>
        <v>101.73192794584878</v>
      </c>
      <c r="F13" s="98">
        <f t="shared" si="24"/>
        <v>0</v>
      </c>
      <c r="G13" s="98">
        <f t="shared" si="25"/>
        <v>0.7229749505800056</v>
      </c>
      <c r="H13" s="97">
        <f t="shared" si="26"/>
        <v>44845.918831393887</v>
      </c>
      <c r="I13" s="97">
        <f t="shared" si="27"/>
        <v>44640.163501352967</v>
      </c>
      <c r="J13" s="167">
        <f t="shared" si="28"/>
        <v>-108.77702504942</v>
      </c>
      <c r="K13" s="210" t="str">
        <f t="shared" si="29"/>
        <v>44845.9188313939,44640.163501353</v>
      </c>
      <c r="L13" s="117"/>
      <c r="M13" s="122"/>
      <c r="N13" s="140">
        <f t="shared" si="18"/>
        <v>-4.2770250494200042</v>
      </c>
      <c r="O13" s="118">
        <v>104.5</v>
      </c>
      <c r="P13" s="119">
        <v>5</v>
      </c>
      <c r="Q13" s="192">
        <v>102</v>
      </c>
      <c r="R13" s="143">
        <v>89</v>
      </c>
      <c r="S13" s="143">
        <f t="shared" si="9"/>
        <v>24.700000000000003</v>
      </c>
      <c r="T13" s="143">
        <v>31.1</v>
      </c>
      <c r="V13" s="76"/>
      <c r="W13" s="76"/>
      <c r="X13" s="76"/>
      <c r="Y13" s="75"/>
      <c r="Z13" s="193"/>
      <c r="AA13" s="146"/>
      <c r="AC13" s="87"/>
      <c r="AD13" s="82"/>
      <c r="AE13" s="71"/>
      <c r="AF13" s="88"/>
    </row>
    <row r="14" spans="1:32" s="143" customFormat="1" x14ac:dyDescent="0.2">
      <c r="A14" s="95">
        <f t="shared" si="19"/>
        <v>155.5</v>
      </c>
      <c r="B14" s="96">
        <f t="shared" si="20"/>
        <v>31.1</v>
      </c>
      <c r="C14" s="143">
        <f t="shared" si="21"/>
        <v>6</v>
      </c>
      <c r="D14" s="98">
        <f t="shared" si="22"/>
        <v>0</v>
      </c>
      <c r="E14" s="162">
        <f t="shared" si="23"/>
        <v>155.08131449238357</v>
      </c>
      <c r="F14" s="98">
        <f t="shared" si="24"/>
        <v>0</v>
      </c>
      <c r="G14" s="98">
        <f t="shared" si="25"/>
        <v>3.0522594707924018</v>
      </c>
      <c r="H14" s="97">
        <f t="shared" si="26"/>
        <v>44873.47556761976</v>
      </c>
      <c r="I14" s="97">
        <f t="shared" si="27"/>
        <v>44685.844825036387</v>
      </c>
      <c r="J14" s="167">
        <f t="shared" si="28"/>
        <v>-106.44774052920761</v>
      </c>
      <c r="K14" s="210" t="str">
        <f t="shared" si="29"/>
        <v>44873.4755676198,44685.8448250364</v>
      </c>
      <c r="L14" s="117"/>
      <c r="M14" s="200"/>
      <c r="N14" s="140">
        <f t="shared" si="18"/>
        <v>-4.8477405292076128</v>
      </c>
      <c r="O14" s="118">
        <v>101.6</v>
      </c>
      <c r="P14" s="136">
        <v>6</v>
      </c>
      <c r="Q14" s="118">
        <v>155.5</v>
      </c>
      <c r="R14" s="143">
        <v>96</v>
      </c>
      <c r="S14" s="143">
        <f t="shared" si="9"/>
        <v>24.700000000000003</v>
      </c>
      <c r="T14" s="143">
        <v>31.1</v>
      </c>
      <c r="V14" s="76"/>
      <c r="W14" s="76"/>
      <c r="X14" s="76"/>
      <c r="Y14" s="75"/>
      <c r="Z14" s="193"/>
      <c r="AA14" s="146"/>
      <c r="AC14" s="87"/>
      <c r="AD14" s="82"/>
      <c r="AE14" s="71"/>
      <c r="AF14" s="88"/>
    </row>
    <row r="15" spans="1:32" s="143" customFormat="1" x14ac:dyDescent="0.2">
      <c r="A15" s="95">
        <f t="shared" si="19"/>
        <v>205.5</v>
      </c>
      <c r="B15" s="96">
        <f t="shared" si="20"/>
        <v>31.1</v>
      </c>
      <c r="C15" s="143">
        <f t="shared" si="21"/>
        <v>1</v>
      </c>
      <c r="D15" s="98">
        <f t="shared" si="22"/>
        <v>0</v>
      </c>
      <c r="E15" s="162">
        <f t="shared" si="23"/>
        <v>204.94055425550019</v>
      </c>
      <c r="F15" s="98">
        <f t="shared" si="24"/>
        <v>0</v>
      </c>
      <c r="G15" s="98">
        <f t="shared" si="25"/>
        <v>6.1017812134158262</v>
      </c>
      <c r="H15" s="97">
        <f t="shared" si="26"/>
        <v>44899.229526709365</v>
      </c>
      <c r="I15" s="97">
        <f t="shared" si="27"/>
        <v>44728.537650908736</v>
      </c>
      <c r="J15" s="167">
        <f t="shared" si="28"/>
        <v>-103.39821878658418</v>
      </c>
      <c r="K15" s="210" t="str">
        <f t="shared" si="29"/>
        <v>44899.2295267094,44728.5376509087</v>
      </c>
      <c r="L15" s="117"/>
      <c r="M15" s="122"/>
      <c r="N15" s="140">
        <f t="shared" si="18"/>
        <v>4.6017812134158191</v>
      </c>
      <c r="O15" s="118">
        <v>108</v>
      </c>
      <c r="P15" s="119">
        <v>7</v>
      </c>
      <c r="Q15" s="118">
        <v>205.5</v>
      </c>
      <c r="R15" s="143">
        <v>91</v>
      </c>
      <c r="S15" s="143">
        <f t="shared" si="9"/>
        <v>24.700000000000003</v>
      </c>
      <c r="T15" s="143">
        <v>31.1</v>
      </c>
      <c r="V15" s="76"/>
      <c r="W15" s="76"/>
      <c r="X15" s="76"/>
      <c r="Y15" s="75"/>
      <c r="Z15" s="193"/>
      <c r="AA15" s="146"/>
      <c r="AC15" s="87"/>
      <c r="AD15" s="82"/>
      <c r="AE15" s="71"/>
      <c r="AF15" s="88"/>
    </row>
    <row r="16" spans="1:32" s="143" customFormat="1" x14ac:dyDescent="0.2">
      <c r="A16" s="95">
        <f t="shared" si="19"/>
        <v>206</v>
      </c>
      <c r="B16" s="96">
        <f t="shared" si="20"/>
        <v>15.6</v>
      </c>
      <c r="C16" s="143">
        <f t="shared" si="21"/>
        <v>8</v>
      </c>
      <c r="D16" s="98">
        <f t="shared" si="22"/>
        <v>-15.500000000000002</v>
      </c>
      <c r="E16" s="162">
        <f t="shared" si="23"/>
        <v>205.42907929625915</v>
      </c>
      <c r="F16" s="98">
        <f t="shared" si="24"/>
        <v>-6.6159407643162235E-2</v>
      </c>
      <c r="G16" s="98">
        <f t="shared" si="25"/>
        <v>6.1409375902651631</v>
      </c>
      <c r="H16" s="97">
        <f t="shared" si="26"/>
        <v>44899.425216051801</v>
      </c>
      <c r="I16" s="97">
        <f t="shared" si="27"/>
        <v>44728.99013236021</v>
      </c>
      <c r="J16" s="167">
        <f t="shared" si="28"/>
        <v>-103.35906240973485</v>
      </c>
      <c r="K16" s="210" t="str">
        <f t="shared" si="29"/>
        <v>44899.4252160518,44728.9901323602</v>
      </c>
      <c r="L16" s="135"/>
      <c r="M16" s="122"/>
      <c r="N16" s="140">
        <f t="shared" si="18"/>
        <v>4.6409375902651533</v>
      </c>
      <c r="O16" s="118">
        <v>108</v>
      </c>
      <c r="P16" s="136">
        <v>8</v>
      </c>
      <c r="Q16" s="118">
        <v>206</v>
      </c>
      <c r="R16" s="143">
        <v>98</v>
      </c>
      <c r="S16" s="143">
        <f t="shared" si="9"/>
        <v>9.1999999999999993</v>
      </c>
      <c r="T16" s="143">
        <v>15.6</v>
      </c>
      <c r="V16" s="76"/>
      <c r="W16" s="76"/>
      <c r="X16" s="77"/>
      <c r="Y16" s="75"/>
      <c r="Z16" s="193"/>
      <c r="AA16" s="146"/>
      <c r="AC16" s="87"/>
      <c r="AD16" s="83"/>
      <c r="AE16" s="73"/>
      <c r="AF16" s="86"/>
    </row>
    <row r="17" spans="1:32" s="143" customFormat="1" x14ac:dyDescent="0.2">
      <c r="A17" s="95">
        <f t="shared" si="19"/>
        <v>220.5</v>
      </c>
      <c r="B17" s="96">
        <f t="shared" si="20"/>
        <v>15.6</v>
      </c>
      <c r="C17" s="143">
        <f t="shared" si="21"/>
        <v>1</v>
      </c>
      <c r="D17" s="98">
        <f t="shared" si="22"/>
        <v>-15.500000000000002</v>
      </c>
      <c r="E17" s="162">
        <f t="shared" si="23"/>
        <v>219.33266642365314</v>
      </c>
      <c r="F17" s="98">
        <f t="shared" si="24"/>
        <v>-3.9219653685439364</v>
      </c>
      <c r="G17" s="98">
        <f t="shared" si="25"/>
        <v>7.2764725188959432</v>
      </c>
      <c r="H17" s="97">
        <f t="shared" si="26"/>
        <v>44903.305282464979</v>
      </c>
      <c r="I17" s="97">
        <f t="shared" si="27"/>
        <v>44742.886968663719</v>
      </c>
      <c r="J17" s="167">
        <f t="shared" si="28"/>
        <v>-102.22352748110407</v>
      </c>
      <c r="K17" s="210" t="str">
        <f t="shared" si="29"/>
        <v>44903.305282465,44742.8869686637</v>
      </c>
      <c r="L17" s="117"/>
      <c r="M17" s="122"/>
      <c r="N17" s="140">
        <f t="shared" si="18"/>
        <v>5.0764725188959261</v>
      </c>
      <c r="O17" s="118">
        <v>107.3</v>
      </c>
      <c r="P17" s="119">
        <v>9</v>
      </c>
      <c r="Q17" s="118">
        <v>220.5</v>
      </c>
      <c r="R17" s="143">
        <v>91</v>
      </c>
      <c r="S17" s="143">
        <f t="shared" si="9"/>
        <v>9.1999999999999993</v>
      </c>
      <c r="T17" s="143">
        <v>15.6</v>
      </c>
      <c r="V17" s="31"/>
      <c r="W17" s="31"/>
      <c r="X17" s="31"/>
      <c r="Y17" s="31"/>
      <c r="Z17" s="31"/>
      <c r="AA17" s="146"/>
      <c r="AC17" s="87"/>
      <c r="AD17" s="82"/>
      <c r="AE17" s="71"/>
      <c r="AF17" s="88"/>
    </row>
    <row r="18" spans="1:32" s="143" customFormat="1" x14ac:dyDescent="0.2">
      <c r="A18" s="95">
        <f t="shared" si="19"/>
        <v>221</v>
      </c>
      <c r="B18" s="96">
        <f t="shared" si="20"/>
        <v>11.5</v>
      </c>
      <c r="C18" s="143">
        <f t="shared" si="21"/>
        <v>2</v>
      </c>
      <c r="D18" s="98">
        <f t="shared" si="22"/>
        <v>-19.600000000000001</v>
      </c>
      <c r="E18" s="162">
        <f t="shared" si="23"/>
        <v>219.80890823976907</v>
      </c>
      <c r="F18" s="98">
        <f t="shared" si="24"/>
        <v>-4.0725765925681223</v>
      </c>
      <c r="G18" s="98">
        <f t="shared" si="25"/>
        <v>7.289560494680889</v>
      </c>
      <c r="H18" s="97">
        <f t="shared" si="26"/>
        <v>44903.422313801901</v>
      </c>
      <c r="I18" s="97">
        <f t="shared" si="27"/>
        <v>44743.372554572081</v>
      </c>
      <c r="J18" s="167">
        <f t="shared" si="28"/>
        <v>-102.21043950531913</v>
      </c>
      <c r="K18" s="210" t="str">
        <f t="shared" si="29"/>
        <v>44903.4223138019,44743.3725545721</v>
      </c>
      <c r="L18" s="117"/>
      <c r="M18" s="122"/>
      <c r="N18" s="140">
        <f t="shared" si="18"/>
        <v>5.0895604946808675</v>
      </c>
      <c r="O18" s="118">
        <v>107.3</v>
      </c>
      <c r="P18" s="136">
        <v>10</v>
      </c>
      <c r="Q18" s="115">
        <v>221</v>
      </c>
      <c r="R18" s="143">
        <v>92</v>
      </c>
      <c r="S18" s="143">
        <f t="shared" si="9"/>
        <v>5.0999999999999996</v>
      </c>
      <c r="T18" s="143">
        <v>11.5</v>
      </c>
      <c r="V18" s="76"/>
      <c r="W18" s="76"/>
      <c r="X18" s="77"/>
      <c r="Y18" s="75"/>
      <c r="Z18" s="193"/>
      <c r="AA18" s="146"/>
      <c r="AC18" s="87"/>
      <c r="AD18" s="83"/>
      <c r="AE18" s="73"/>
      <c r="AF18" s="86"/>
    </row>
    <row r="19" spans="1:32" s="143" customFormat="1" x14ac:dyDescent="0.2">
      <c r="A19" s="95">
        <f t="shared" si="19"/>
        <v>235.5</v>
      </c>
      <c r="B19" s="96">
        <f t="shared" si="20"/>
        <v>11.5</v>
      </c>
      <c r="C19" s="143">
        <f t="shared" si="21"/>
        <v>3</v>
      </c>
      <c r="D19" s="98">
        <f t="shared" si="22"/>
        <v>-19.600000000000001</v>
      </c>
      <c r="E19" s="162">
        <f t="shared" si="23"/>
        <v>233.45522054133409</v>
      </c>
      <c r="F19" s="98">
        <f t="shared" si="24"/>
        <v>-8.9318098265052583</v>
      </c>
      <c r="G19" s="98">
        <f t="shared" si="25"/>
        <v>7.9220175285353633</v>
      </c>
      <c r="H19" s="97">
        <f t="shared" si="26"/>
        <v>44906.310287447166</v>
      </c>
      <c r="I19" s="97">
        <f t="shared" si="27"/>
        <v>44757.567398540152</v>
      </c>
      <c r="J19" s="167">
        <f t="shared" si="28"/>
        <v>-101.57798247146465</v>
      </c>
      <c r="K19" s="210" t="str">
        <f t="shared" si="29"/>
        <v>44906.3102874472,44757.5673985402</v>
      </c>
      <c r="L19" s="117"/>
      <c r="M19" s="122"/>
      <c r="N19" s="140">
        <f t="shared" si="18"/>
        <v>5.0220175285353434</v>
      </c>
      <c r="O19" s="118">
        <v>106.6</v>
      </c>
      <c r="P19" s="119">
        <v>11</v>
      </c>
      <c r="Q19" s="118">
        <v>235.5</v>
      </c>
      <c r="R19" s="143">
        <v>93</v>
      </c>
      <c r="S19" s="143">
        <f t="shared" si="9"/>
        <v>5.0999999999999996</v>
      </c>
      <c r="T19" s="160">
        <v>11.5</v>
      </c>
      <c r="V19" s="62"/>
      <c r="W19" s="61"/>
      <c r="X19" s="216"/>
      <c r="Y19" s="223"/>
      <c r="Z19" s="31"/>
      <c r="AA19" s="146"/>
      <c r="AC19" s="87"/>
      <c r="AD19" s="82"/>
      <c r="AE19" s="71"/>
      <c r="AF19" s="88"/>
    </row>
    <row r="20" spans="1:32" s="143" customFormat="1" x14ac:dyDescent="0.2">
      <c r="A20" s="95">
        <f t="shared" si="19"/>
        <v>236</v>
      </c>
      <c r="B20" s="96">
        <f t="shared" si="20"/>
        <v>7.4</v>
      </c>
      <c r="C20" s="143">
        <f t="shared" si="21"/>
        <v>2</v>
      </c>
      <c r="D20" s="98">
        <f t="shared" si="22"/>
        <v>-23.700000000000003</v>
      </c>
      <c r="E20" s="162">
        <f t="shared" si="23"/>
        <v>233.91918833938837</v>
      </c>
      <c r="F20" s="98">
        <f t="shared" si="24"/>
        <v>-9.1159835179960265</v>
      </c>
      <c r="G20" s="98">
        <f t="shared" si="25"/>
        <v>7.9438263917717249</v>
      </c>
      <c r="H20" s="97">
        <f t="shared" si="26"/>
        <v>44906.39224040851</v>
      </c>
      <c r="I20" s="97">
        <f t="shared" si="27"/>
        <v>44758.059810743893</v>
      </c>
      <c r="J20" s="167">
        <f t="shared" si="28"/>
        <v>-101.55617360822829</v>
      </c>
      <c r="K20" s="210" t="str">
        <f t="shared" si="29"/>
        <v>44906.3922404085,44758.0598107439</v>
      </c>
      <c r="L20" s="117"/>
      <c r="M20" s="122"/>
      <c r="N20" s="140">
        <f t="shared" si="18"/>
        <v>5.0438263917717023</v>
      </c>
      <c r="O20" s="118">
        <v>106.6</v>
      </c>
      <c r="P20" s="136">
        <v>12</v>
      </c>
      <c r="Q20" s="115">
        <v>236</v>
      </c>
      <c r="R20" s="143">
        <v>92</v>
      </c>
      <c r="S20" s="143">
        <f t="shared" si="9"/>
        <v>1</v>
      </c>
      <c r="T20" s="160">
        <v>7.4</v>
      </c>
      <c r="V20" s="62"/>
      <c r="W20" s="61"/>
      <c r="X20" s="216"/>
      <c r="Y20" s="223"/>
      <c r="Z20" s="31"/>
      <c r="AA20" s="146"/>
      <c r="AC20" s="87"/>
      <c r="AD20" s="82"/>
      <c r="AE20" s="71"/>
      <c r="AF20" s="88"/>
    </row>
    <row r="21" spans="1:32" s="143" customFormat="1" x14ac:dyDescent="0.2">
      <c r="A21" s="95">
        <f t="shared" si="19"/>
        <v>250.5</v>
      </c>
      <c r="B21" s="96">
        <f t="shared" si="20"/>
        <v>7.4</v>
      </c>
      <c r="C21" s="143">
        <f t="shared" si="21"/>
        <v>1</v>
      </c>
      <c r="D21" s="98">
        <f t="shared" si="22"/>
        <v>-23.700000000000003</v>
      </c>
      <c r="E21" s="162">
        <f t="shared" si="23"/>
        <v>247.19124083130515</v>
      </c>
      <c r="F21" s="98">
        <f t="shared" si="24"/>
        <v>-14.942007240698064</v>
      </c>
      <c r="G21" s="98">
        <f t="shared" si="25"/>
        <v>8.3233776895351621</v>
      </c>
      <c r="H21" s="97">
        <f t="shared" si="26"/>
        <v>44908.259065515202</v>
      </c>
      <c r="I21" s="97">
        <f t="shared" si="27"/>
        <v>44772.433567865352</v>
      </c>
      <c r="J21" s="167">
        <f t="shared" si="28"/>
        <v>-101.17662231046485</v>
      </c>
      <c r="K21" s="210" t="str">
        <f t="shared" si="29"/>
        <v>44908.2590655152,44772.4335678654</v>
      </c>
      <c r="L21" s="117"/>
      <c r="M21" s="122"/>
      <c r="N21" s="140">
        <f t="shared" si="18"/>
        <v>5.0233776895351525</v>
      </c>
      <c r="O21" s="118">
        <v>106.2</v>
      </c>
      <c r="P21" s="119">
        <v>13</v>
      </c>
      <c r="Q21" s="118">
        <v>250.5</v>
      </c>
      <c r="R21" s="143">
        <v>91</v>
      </c>
      <c r="S21" s="143">
        <f t="shared" si="9"/>
        <v>1</v>
      </c>
      <c r="T21" s="160">
        <v>7.4</v>
      </c>
      <c r="V21" s="62"/>
      <c r="W21" s="61"/>
      <c r="X21" s="216"/>
      <c r="Y21" s="223"/>
      <c r="Z21" s="31"/>
      <c r="AA21" s="146"/>
      <c r="AC21" s="87"/>
      <c r="AD21" s="82"/>
      <c r="AE21" s="71"/>
      <c r="AF21" s="88"/>
    </row>
    <row r="22" spans="1:32" x14ac:dyDescent="0.2">
      <c r="A22" s="95">
        <f t="shared" si="19"/>
        <v>251</v>
      </c>
      <c r="B22" s="96">
        <f t="shared" si="20"/>
        <v>3.2</v>
      </c>
      <c r="C22" s="143">
        <f t="shared" si="21"/>
        <v>2</v>
      </c>
      <c r="D22" s="98">
        <f t="shared" si="22"/>
        <v>-27.900000000000002</v>
      </c>
      <c r="E22" s="162">
        <f t="shared" si="23"/>
        <v>247.64092843066436</v>
      </c>
      <c r="F22" s="98">
        <f t="shared" si="24"/>
        <v>-15.15939007122893</v>
      </c>
      <c r="G22" s="98">
        <f t="shared" si="25"/>
        <v>8.3364656653201088</v>
      </c>
      <c r="H22" s="97">
        <f t="shared" si="26"/>
        <v>44908.30520638531</v>
      </c>
      <c r="I22" s="97">
        <f t="shared" si="27"/>
        <v>44772.930906032125</v>
      </c>
      <c r="J22" s="167">
        <f t="shared" si="28"/>
        <v>-101.16353433467991</v>
      </c>
      <c r="K22" s="210" t="str">
        <f t="shared" si="29"/>
        <v>44908.3052063853,44772.9309060321</v>
      </c>
      <c r="L22" s="135"/>
      <c r="M22" s="200"/>
      <c r="N22" s="140">
        <f t="shared" si="18"/>
        <v>5.0364656653200939</v>
      </c>
      <c r="O22" s="118">
        <v>106.2</v>
      </c>
      <c r="P22" s="136">
        <v>14</v>
      </c>
      <c r="Q22" s="118">
        <v>251</v>
      </c>
      <c r="R22" s="143">
        <v>92</v>
      </c>
      <c r="S22" s="143">
        <f t="shared" si="9"/>
        <v>-3.2</v>
      </c>
      <c r="T22" s="160">
        <v>3.2</v>
      </c>
      <c r="V22" s="76"/>
      <c r="W22" s="76"/>
      <c r="X22" s="76"/>
      <c r="Y22" s="75"/>
      <c r="Z22" s="193"/>
      <c r="AA22" s="66"/>
      <c r="AC22" s="87"/>
      <c r="AD22" s="82"/>
      <c r="AE22" s="71"/>
      <c r="AF22" s="88"/>
    </row>
    <row r="23" spans="1:32" s="143" customFormat="1" x14ac:dyDescent="0.2">
      <c r="A23" s="95">
        <f t="shared" si="19"/>
        <v>265.5</v>
      </c>
      <c r="B23" s="96">
        <f t="shared" si="20"/>
        <v>3.2</v>
      </c>
      <c r="C23" s="143">
        <f t="shared" si="21"/>
        <v>1</v>
      </c>
      <c r="D23" s="98">
        <f t="shared" si="22"/>
        <v>-27.900000000000002</v>
      </c>
      <c r="E23" s="162">
        <f t="shared" si="23"/>
        <v>260.45065104946241</v>
      </c>
      <c r="F23" s="98">
        <f t="shared" si="24"/>
        <v>-21.941789071224083</v>
      </c>
      <c r="G23" s="98">
        <f t="shared" si="25"/>
        <v>8.7160169630835469</v>
      </c>
      <c r="H23" s="97">
        <f t="shared" si="26"/>
        <v>44909.114310033132</v>
      </c>
      <c r="I23" s="97">
        <f t="shared" si="27"/>
        <v>44787.402785006634</v>
      </c>
      <c r="J23" s="167">
        <f t="shared" si="28"/>
        <v>-100.78398303691647</v>
      </c>
      <c r="K23" s="210" t="str">
        <f t="shared" si="29"/>
        <v>44909.1143100331,44787.4027850066</v>
      </c>
      <c r="L23" s="117"/>
      <c r="M23" s="122"/>
      <c r="N23" s="140">
        <f t="shared" si="18"/>
        <v>5.0160169630835298</v>
      </c>
      <c r="O23" s="118">
        <v>105.8</v>
      </c>
      <c r="P23" s="119">
        <v>15</v>
      </c>
      <c r="Q23" s="118">
        <v>265.5</v>
      </c>
      <c r="R23" s="143">
        <v>91</v>
      </c>
      <c r="S23" s="143">
        <f t="shared" si="9"/>
        <v>-3.2</v>
      </c>
      <c r="T23" s="160">
        <v>3.2</v>
      </c>
      <c r="V23" s="214"/>
      <c r="W23" s="31"/>
      <c r="X23" s="190"/>
      <c r="Y23" s="31"/>
      <c r="Z23" s="31"/>
      <c r="AC23" s="87"/>
      <c r="AD23" s="82"/>
      <c r="AE23" s="71"/>
      <c r="AF23" s="88"/>
    </row>
    <row r="24" spans="1:32" s="143" customFormat="1" x14ac:dyDescent="0.2">
      <c r="A24" s="95">
        <f t="shared" si="19"/>
        <v>266</v>
      </c>
      <c r="B24" s="96">
        <f t="shared" si="20"/>
        <v>359</v>
      </c>
      <c r="C24" s="143">
        <f t="shared" si="21"/>
        <v>2</v>
      </c>
      <c r="D24" s="98">
        <f t="shared" si="22"/>
        <v>327.9</v>
      </c>
      <c r="E24" s="162">
        <f t="shared" si="23"/>
        <v>260.88321027593707</v>
      </c>
      <c r="F24" s="98">
        <f t="shared" si="24"/>
        <v>-22.191522424260267</v>
      </c>
      <c r="G24" s="98">
        <f t="shared" si="25"/>
        <v>8.7291049388684936</v>
      </c>
      <c r="H24" s="97">
        <f t="shared" si="26"/>
        <v>44909.123902840183</v>
      </c>
      <c r="I24" s="97">
        <f t="shared" si="27"/>
        <v>44787.902166834574</v>
      </c>
      <c r="J24" s="167">
        <f t="shared" si="28"/>
        <v>-100.77089506113153</v>
      </c>
      <c r="K24" s="210" t="str">
        <f t="shared" si="29"/>
        <v>44909.1239028402,44787.9021668346</v>
      </c>
      <c r="L24" s="135"/>
      <c r="M24" s="200"/>
      <c r="N24" s="140">
        <f t="shared" si="18"/>
        <v>5.0291049388684712</v>
      </c>
      <c r="O24" s="118">
        <v>105.8</v>
      </c>
      <c r="P24" s="136">
        <v>16</v>
      </c>
      <c r="Q24" s="115">
        <v>266</v>
      </c>
      <c r="R24" s="143">
        <v>92</v>
      </c>
      <c r="S24" s="143">
        <f t="shared" si="9"/>
        <v>352.6</v>
      </c>
      <c r="T24" s="160">
        <v>359</v>
      </c>
      <c r="V24" s="76"/>
      <c r="W24" s="76"/>
      <c r="X24" s="76"/>
      <c r="Y24" s="75"/>
      <c r="Z24" s="193"/>
      <c r="AA24" s="146"/>
      <c r="AC24" s="87"/>
      <c r="AD24" s="82"/>
      <c r="AE24" s="71"/>
      <c r="AF24" s="88"/>
    </row>
    <row r="25" spans="1:32" s="143" customFormat="1" x14ac:dyDescent="0.2">
      <c r="A25" s="95">
        <f t="shared" si="19"/>
        <v>280.5</v>
      </c>
      <c r="B25" s="96">
        <f t="shared" si="20"/>
        <v>359</v>
      </c>
      <c r="C25" s="143">
        <f t="shared" si="21"/>
        <v>2</v>
      </c>
      <c r="D25" s="98">
        <f t="shared" si="22"/>
        <v>327.9</v>
      </c>
      <c r="E25" s="162">
        <f t="shared" si="23"/>
        <v>273.15899550108054</v>
      </c>
      <c r="F25" s="98">
        <f t="shared" si="24"/>
        <v>-29.892107979249847</v>
      </c>
      <c r="G25" s="98">
        <f t="shared" si="25"/>
        <v>9.2351476410547573</v>
      </c>
      <c r="H25" s="97">
        <f t="shared" si="26"/>
        <v>44908.870997104095</v>
      </c>
      <c r="I25" s="97">
        <f t="shared" si="27"/>
        <v>44802.391126751427</v>
      </c>
      <c r="J25" s="167">
        <f t="shared" si="28"/>
        <v>-100.26485235894526</v>
      </c>
      <c r="K25" s="210" t="str">
        <f t="shared" si="29"/>
        <v>44908.870997104,44802.3911267514</v>
      </c>
      <c r="L25" s="117"/>
      <c r="M25" s="122"/>
      <c r="N25" s="140">
        <f t="shared" si="18"/>
        <v>5.0351476410547349</v>
      </c>
      <c r="O25" s="118">
        <v>105.3</v>
      </c>
      <c r="P25" s="119">
        <v>17</v>
      </c>
      <c r="Q25" s="115">
        <v>280.5</v>
      </c>
      <c r="R25" s="143">
        <v>92</v>
      </c>
      <c r="S25" s="143">
        <f t="shared" si="9"/>
        <v>352.6</v>
      </c>
      <c r="T25" s="160">
        <v>359</v>
      </c>
      <c r="V25" s="214"/>
      <c r="W25" s="31"/>
      <c r="X25" s="31"/>
      <c r="Y25" s="31"/>
      <c r="Z25" s="31"/>
      <c r="AA25" s="146"/>
      <c r="AC25" s="87"/>
      <c r="AD25" s="82"/>
      <c r="AE25" s="71"/>
      <c r="AF25" s="88"/>
    </row>
    <row r="26" spans="1:32" s="143" customFormat="1" x14ac:dyDescent="0.2">
      <c r="A26" s="95">
        <f t="shared" si="19"/>
        <v>281</v>
      </c>
      <c r="B26" s="96">
        <f t="shared" si="20"/>
        <v>355</v>
      </c>
      <c r="C26" s="143">
        <f t="shared" si="21"/>
        <v>2</v>
      </c>
      <c r="D26" s="98">
        <f t="shared" si="22"/>
        <v>323.89999999999998</v>
      </c>
      <c r="E26" s="162">
        <f t="shared" si="23"/>
        <v>273.57252139005254</v>
      </c>
      <c r="F26" s="98">
        <f t="shared" si="24"/>
        <v>-30.172086054428185</v>
      </c>
      <c r="G26" s="98">
        <f t="shared" si="25"/>
        <v>9.2525973894060076</v>
      </c>
      <c r="H26" s="97">
        <f t="shared" si="26"/>
        <v>44908.844860997917</v>
      </c>
      <c r="I26" s="97">
        <f t="shared" si="27"/>
        <v>44802.889833365967</v>
      </c>
      <c r="J26" s="167">
        <f t="shared" si="28"/>
        <v>-100.24740261059401</v>
      </c>
      <c r="K26" s="210" t="str">
        <f t="shared" si="29"/>
        <v>44908.8448609979,44802.889833366</v>
      </c>
      <c r="L26" s="117"/>
      <c r="M26" s="122"/>
      <c r="N26" s="140">
        <f t="shared" si="18"/>
        <v>5.0525973894059888</v>
      </c>
      <c r="O26" s="118">
        <v>105.3</v>
      </c>
      <c r="P26" s="136">
        <v>18</v>
      </c>
      <c r="Q26" s="115">
        <v>281</v>
      </c>
      <c r="R26" s="143">
        <v>92</v>
      </c>
      <c r="S26" s="143">
        <f t="shared" si="9"/>
        <v>348.6</v>
      </c>
      <c r="T26" s="160">
        <v>355</v>
      </c>
      <c r="V26" s="62"/>
      <c r="W26" s="61"/>
      <c r="X26" s="216"/>
      <c r="Y26" s="216"/>
      <c r="Z26" s="31"/>
      <c r="AA26" s="146"/>
      <c r="AC26" s="87"/>
      <c r="AD26" s="82"/>
      <c r="AE26" s="71"/>
      <c r="AF26" s="88"/>
    </row>
    <row r="27" spans="1:32" s="143" customFormat="1" x14ac:dyDescent="0.2">
      <c r="A27" s="95">
        <f t="shared" si="19"/>
        <v>295.5</v>
      </c>
      <c r="B27" s="96">
        <f t="shared" si="20"/>
        <v>355</v>
      </c>
      <c r="C27" s="143">
        <f t="shared" si="21"/>
        <v>0</v>
      </c>
      <c r="D27" s="98">
        <f t="shared" si="22"/>
        <v>323.89999999999998</v>
      </c>
      <c r="E27" s="162">
        <f t="shared" si="23"/>
        <v>285.28480621592968</v>
      </c>
      <c r="F27" s="98">
        <f t="shared" si="24"/>
        <v>-38.712831047916879</v>
      </c>
      <c r="G27" s="98">
        <f t="shared" si="25"/>
        <v>9.5056187404991395</v>
      </c>
      <c r="H27" s="97">
        <f t="shared" si="26"/>
        <v>44907.581487651769</v>
      </c>
      <c r="I27" s="97">
        <f t="shared" si="27"/>
        <v>44817.330256790316</v>
      </c>
      <c r="J27" s="167">
        <f t="shared" si="28"/>
        <v>-99.994381259500869</v>
      </c>
      <c r="K27" s="210" t="str">
        <f t="shared" si="29"/>
        <v>44907.5814876518,44817.3302567903</v>
      </c>
      <c r="L27" s="117"/>
      <c r="M27" s="122"/>
      <c r="N27" s="140">
        <f t="shared" si="18"/>
        <v>5.0056187404991306</v>
      </c>
      <c r="O27" s="118">
        <v>105</v>
      </c>
      <c r="P27" s="119">
        <v>19</v>
      </c>
      <c r="Q27" s="118">
        <v>295.5</v>
      </c>
      <c r="R27" s="143">
        <v>90</v>
      </c>
      <c r="S27" s="143">
        <f t="shared" si="9"/>
        <v>348.6</v>
      </c>
      <c r="T27" s="160">
        <v>355</v>
      </c>
      <c r="V27" s="62"/>
      <c r="W27" s="61"/>
      <c r="X27" s="216"/>
      <c r="Y27" s="216"/>
      <c r="Z27" s="31"/>
      <c r="AA27" s="146"/>
      <c r="AC27" s="87"/>
      <c r="AD27" s="82"/>
      <c r="AE27" s="71"/>
      <c r="AF27" s="88"/>
    </row>
    <row r="28" spans="1:32" s="143" customFormat="1" x14ac:dyDescent="0.2">
      <c r="A28" s="95">
        <f t="shared" si="19"/>
        <v>296</v>
      </c>
      <c r="B28" s="96">
        <f t="shared" si="20"/>
        <v>350.9</v>
      </c>
      <c r="C28" s="143">
        <f t="shared" si="21"/>
        <v>2</v>
      </c>
      <c r="D28" s="98">
        <f t="shared" si="22"/>
        <v>319.79999999999995</v>
      </c>
      <c r="E28" s="162">
        <f t="shared" si="23"/>
        <v>285.67763637308695</v>
      </c>
      <c r="F28" s="98">
        <f t="shared" si="24"/>
        <v>-39.021396260340282</v>
      </c>
      <c r="G28" s="98">
        <f t="shared" si="25"/>
        <v>9.5143436146747646</v>
      </c>
      <c r="H28" s="97">
        <f t="shared" si="26"/>
        <v>44907.520183285676</v>
      </c>
      <c r="I28" s="97">
        <f t="shared" si="27"/>
        <v>44817.826008540076</v>
      </c>
      <c r="J28" s="167">
        <f t="shared" si="28"/>
        <v>-99.985656385325242</v>
      </c>
      <c r="K28" s="210" t="str">
        <f t="shared" si="29"/>
        <v>44907.5201832857,44817.8260085401</v>
      </c>
      <c r="L28" s="135"/>
      <c r="M28" s="200"/>
      <c r="N28" s="140">
        <f t="shared" si="18"/>
        <v>5.0143436146747575</v>
      </c>
      <c r="O28" s="118">
        <v>105</v>
      </c>
      <c r="P28" s="136">
        <v>20</v>
      </c>
      <c r="Q28" s="115">
        <v>296</v>
      </c>
      <c r="R28" s="143">
        <v>92</v>
      </c>
      <c r="S28" s="143">
        <f t="shared" si="9"/>
        <v>344.5</v>
      </c>
      <c r="T28" s="160">
        <v>350.9</v>
      </c>
      <c r="V28" s="76"/>
      <c r="W28" s="76"/>
      <c r="X28" s="76"/>
      <c r="Y28" s="75"/>
      <c r="Z28" s="193"/>
      <c r="AA28" s="146"/>
      <c r="AC28" s="87"/>
      <c r="AD28" s="82"/>
      <c r="AE28" s="71"/>
      <c r="AF28" s="88"/>
    </row>
    <row r="29" spans="1:32" s="143" customFormat="1" x14ac:dyDescent="0.2">
      <c r="A29" s="95">
        <f t="shared" si="19"/>
        <v>304.5</v>
      </c>
      <c r="B29" s="96">
        <f t="shared" si="20"/>
        <v>350.9</v>
      </c>
      <c r="C29" s="143">
        <f t="shared" si="21"/>
        <v>-2</v>
      </c>
      <c r="D29" s="98">
        <f t="shared" si="22"/>
        <v>319.79999999999995</v>
      </c>
      <c r="E29" s="162">
        <f t="shared" si="23"/>
        <v>292.16594770330107</v>
      </c>
      <c r="F29" s="98">
        <f t="shared" si="24"/>
        <v>-44.5044444452326</v>
      </c>
      <c r="G29" s="98">
        <f t="shared" si="25"/>
        <v>9.5143436146747646</v>
      </c>
      <c r="H29" s="97">
        <f t="shared" si="26"/>
        <v>44906.176658651792</v>
      </c>
      <c r="I29" s="97">
        <f t="shared" si="27"/>
        <v>44826.213913098058</v>
      </c>
      <c r="J29" s="167">
        <f t="shared" si="28"/>
        <v>-99.985656385325242</v>
      </c>
      <c r="K29" s="210" t="str">
        <f t="shared" si="29"/>
        <v>44906.1766586517,44826.2139130981</v>
      </c>
      <c r="L29" s="135"/>
      <c r="M29" s="200"/>
      <c r="N29" s="140">
        <f t="shared" si="18"/>
        <v>5.1143436146747518</v>
      </c>
      <c r="O29" s="118">
        <v>105.1</v>
      </c>
      <c r="P29" s="119">
        <v>21</v>
      </c>
      <c r="Q29" s="115">
        <v>304.5</v>
      </c>
      <c r="R29" s="143">
        <v>88</v>
      </c>
      <c r="S29" s="143">
        <f t="shared" si="9"/>
        <v>344.5</v>
      </c>
      <c r="T29" s="160">
        <v>350.9</v>
      </c>
      <c r="V29" s="76"/>
      <c r="W29" s="76"/>
      <c r="X29" s="76"/>
      <c r="Y29" s="75"/>
      <c r="Z29" s="193"/>
      <c r="AA29" s="146"/>
      <c r="AC29" s="87"/>
      <c r="AD29" s="82"/>
      <c r="AE29" s="71"/>
      <c r="AF29" s="88"/>
    </row>
    <row r="30" spans="1:32" s="143" customFormat="1" x14ac:dyDescent="0.2">
      <c r="A30" s="95"/>
      <c r="B30" s="96"/>
      <c r="D30" s="98"/>
      <c r="E30" s="162"/>
      <c r="F30" s="98"/>
      <c r="G30" s="98"/>
      <c r="H30" s="97"/>
      <c r="I30" s="97"/>
      <c r="J30" s="167"/>
      <c r="K30" s="210"/>
      <c r="L30" s="135"/>
      <c r="M30" s="200"/>
      <c r="N30" s="140"/>
      <c r="O30" s="118"/>
      <c r="P30" s="119"/>
      <c r="Q30" s="115"/>
      <c r="T30" s="160"/>
      <c r="V30" s="76"/>
      <c r="W30" s="76"/>
      <c r="X30" s="76"/>
      <c r="Y30" s="75"/>
      <c r="Z30" s="193"/>
      <c r="AA30" s="146"/>
      <c r="AC30" s="87"/>
      <c r="AD30" s="82"/>
      <c r="AE30" s="71"/>
      <c r="AF30" s="88"/>
    </row>
    <row r="31" spans="1:32" s="143" customFormat="1" x14ac:dyDescent="0.2">
      <c r="A31" s="95"/>
      <c r="B31" s="96"/>
      <c r="D31" s="98"/>
      <c r="E31" s="162"/>
      <c r="F31" s="98"/>
      <c r="G31" s="98"/>
      <c r="H31" s="97"/>
      <c r="I31" s="97"/>
      <c r="J31" s="167"/>
      <c r="K31" s="210"/>
      <c r="L31" s="117"/>
      <c r="M31" s="122"/>
      <c r="N31" s="140"/>
      <c r="O31" s="118"/>
      <c r="P31" s="136"/>
      <c r="Q31" s="115"/>
      <c r="T31" s="160"/>
      <c r="V31" s="62"/>
      <c r="W31" s="61"/>
      <c r="X31" s="216"/>
      <c r="Y31" s="216"/>
      <c r="Z31" s="31"/>
      <c r="AA31" s="146"/>
      <c r="AC31" s="87"/>
      <c r="AD31" s="82"/>
      <c r="AE31" s="71"/>
      <c r="AF31" s="88"/>
    </row>
    <row r="32" spans="1:32" s="143" customFormat="1" x14ac:dyDescent="0.2">
      <c r="A32" s="95"/>
      <c r="B32" s="96"/>
      <c r="D32" s="98"/>
      <c r="E32" s="162"/>
      <c r="F32" s="98"/>
      <c r="G32" s="98"/>
      <c r="H32" s="97"/>
      <c r="I32" s="97"/>
      <c r="J32" s="167"/>
      <c r="K32" s="210"/>
      <c r="L32" s="117"/>
      <c r="M32" s="200"/>
      <c r="N32" s="140"/>
      <c r="O32" s="118"/>
      <c r="P32" s="119"/>
      <c r="Q32" s="115"/>
      <c r="T32" s="160"/>
      <c r="V32" s="76"/>
      <c r="W32" s="76"/>
      <c r="X32" s="76"/>
      <c r="Y32" s="75"/>
      <c r="Z32" s="193"/>
      <c r="AA32" s="146"/>
      <c r="AC32" s="87"/>
      <c r="AD32" s="82"/>
      <c r="AE32" s="71"/>
      <c r="AF32" s="88"/>
    </row>
    <row r="33" spans="1:32" s="143" customFormat="1" x14ac:dyDescent="0.2">
      <c r="A33" s="95"/>
      <c r="B33" s="96"/>
      <c r="D33" s="98"/>
      <c r="E33" s="162"/>
      <c r="F33" s="98"/>
      <c r="G33" s="98"/>
      <c r="H33" s="97"/>
      <c r="I33" s="97"/>
      <c r="J33" s="167"/>
      <c r="K33" s="210"/>
      <c r="L33" s="117"/>
      <c r="M33" s="200"/>
      <c r="N33" s="140"/>
      <c r="O33" s="118"/>
      <c r="P33" s="119"/>
      <c r="Q33" s="115"/>
      <c r="T33" s="160"/>
      <c r="V33" s="76"/>
      <c r="W33" s="76"/>
      <c r="X33" s="76"/>
      <c r="Y33" s="75"/>
      <c r="Z33" s="193"/>
      <c r="AA33" s="146"/>
      <c r="AC33" s="87"/>
      <c r="AD33" s="82"/>
      <c r="AE33" s="71"/>
      <c r="AF33" s="88"/>
    </row>
    <row r="34" spans="1:32" s="143" customFormat="1" x14ac:dyDescent="0.2">
      <c r="A34" s="95"/>
      <c r="B34" s="96"/>
      <c r="D34" s="98"/>
      <c r="E34" s="162"/>
      <c r="F34" s="98"/>
      <c r="G34" s="98"/>
      <c r="H34" s="97"/>
      <c r="I34" s="97"/>
      <c r="J34" s="167"/>
      <c r="K34" s="210"/>
      <c r="L34" s="117"/>
      <c r="M34" s="200"/>
      <c r="N34" s="140"/>
      <c r="O34" s="118"/>
      <c r="P34" s="136"/>
      <c r="Q34" s="115"/>
      <c r="T34" s="160"/>
      <c r="V34" s="76"/>
      <c r="W34" s="76"/>
      <c r="X34" s="76"/>
      <c r="Y34" s="75"/>
      <c r="Z34" s="193"/>
      <c r="AA34" s="146"/>
      <c r="AC34" s="87"/>
      <c r="AD34" s="82"/>
      <c r="AE34" s="71"/>
      <c r="AF34" s="88"/>
    </row>
    <row r="35" spans="1:32" s="143" customFormat="1" x14ac:dyDescent="0.2">
      <c r="A35" s="95"/>
      <c r="B35" s="96"/>
      <c r="D35" s="98"/>
      <c r="E35" s="162"/>
      <c r="F35" s="98"/>
      <c r="G35" s="98"/>
      <c r="H35" s="97"/>
      <c r="I35" s="97"/>
      <c r="J35" s="167"/>
      <c r="K35" s="210"/>
      <c r="L35" s="135"/>
      <c r="M35" s="200"/>
      <c r="N35" s="140"/>
      <c r="O35" s="118"/>
      <c r="P35" s="119"/>
      <c r="Q35" s="131"/>
      <c r="T35" s="190"/>
      <c r="V35" s="76"/>
      <c r="W35" s="76"/>
      <c r="X35" s="76"/>
      <c r="Y35" s="75"/>
      <c r="Z35" s="193"/>
      <c r="AA35" s="146"/>
      <c r="AC35" s="87"/>
      <c r="AD35" s="82"/>
      <c r="AE35" s="71"/>
      <c r="AF35" s="88"/>
    </row>
    <row r="36" spans="1:32" s="143" customFormat="1" x14ac:dyDescent="0.2">
      <c r="A36" s="95"/>
      <c r="B36" s="96"/>
      <c r="D36" s="98"/>
      <c r="E36" s="162"/>
      <c r="F36" s="98"/>
      <c r="G36" s="98"/>
      <c r="H36" s="97"/>
      <c r="I36" s="97"/>
      <c r="J36" s="167"/>
      <c r="K36" s="210"/>
      <c r="L36" s="135"/>
      <c r="M36" s="122"/>
      <c r="N36" s="140">
        <f t="shared" ref="N36:N72" si="30">O36+J36</f>
        <v>0</v>
      </c>
      <c r="O36" s="118"/>
      <c r="P36" s="136"/>
      <c r="Q36" s="190"/>
      <c r="T36" s="190"/>
      <c r="V36" s="76"/>
      <c r="W36" s="76"/>
      <c r="X36" s="77"/>
      <c r="Y36" s="75"/>
      <c r="Z36" s="193"/>
      <c r="AA36" s="146"/>
      <c r="AC36" s="87"/>
      <c r="AD36" s="83"/>
      <c r="AE36" s="73"/>
      <c r="AF36" s="86"/>
    </row>
    <row r="37" spans="1:32" x14ac:dyDescent="0.2">
      <c r="A37" s="95"/>
      <c r="B37" s="96"/>
      <c r="C37" s="143"/>
      <c r="D37" s="98"/>
      <c r="E37" s="162"/>
      <c r="F37" s="98"/>
      <c r="G37" s="98"/>
      <c r="H37" s="97"/>
      <c r="I37" s="97"/>
      <c r="J37" s="167"/>
      <c r="K37" s="210"/>
      <c r="L37" s="117"/>
      <c r="M37" s="122"/>
      <c r="N37" s="140">
        <f t="shared" si="30"/>
        <v>0</v>
      </c>
      <c r="O37" s="118"/>
      <c r="P37" s="116"/>
      <c r="Q37" s="160"/>
      <c r="R37" s="143"/>
      <c r="S37" s="143"/>
      <c r="T37" s="160"/>
      <c r="V37" s="76"/>
      <c r="W37" s="76"/>
      <c r="X37" s="76"/>
      <c r="Y37" s="75"/>
      <c r="Z37" s="193"/>
      <c r="AA37" s="66"/>
      <c r="AC37" s="87"/>
      <c r="AD37" s="82"/>
      <c r="AE37" s="71"/>
      <c r="AF37" s="88"/>
    </row>
    <row r="38" spans="1:32" x14ac:dyDescent="0.2">
      <c r="A38" s="95"/>
      <c r="B38" s="96"/>
      <c r="C38" s="143"/>
      <c r="D38" s="98"/>
      <c r="E38" s="162"/>
      <c r="F38" s="98"/>
      <c r="G38" s="98"/>
      <c r="H38" s="97"/>
      <c r="I38" s="97"/>
      <c r="J38" s="167"/>
      <c r="K38" s="210"/>
      <c r="L38" s="117"/>
      <c r="M38" s="122"/>
      <c r="N38" s="140">
        <f t="shared" si="30"/>
        <v>0</v>
      </c>
      <c r="O38" s="118"/>
      <c r="P38" s="116"/>
      <c r="Q38" s="160"/>
      <c r="R38" s="143"/>
      <c r="S38" s="143"/>
      <c r="T38" s="143"/>
      <c r="V38" s="76"/>
      <c r="W38" s="76"/>
      <c r="X38" s="76"/>
      <c r="Y38" s="75"/>
      <c r="Z38" s="193"/>
      <c r="AA38" s="66"/>
      <c r="AC38" s="87"/>
      <c r="AD38" s="82"/>
      <c r="AE38" s="71"/>
      <c r="AF38" s="88"/>
    </row>
    <row r="39" spans="1:32" s="143" customFormat="1" x14ac:dyDescent="0.2">
      <c r="A39" s="95"/>
      <c r="B39" s="96"/>
      <c r="D39" s="98"/>
      <c r="E39" s="162"/>
      <c r="F39" s="98"/>
      <c r="G39" s="98"/>
      <c r="H39" s="97"/>
      <c r="I39" s="97"/>
      <c r="J39" s="167"/>
      <c r="K39" s="210"/>
      <c r="L39" s="117"/>
      <c r="M39" s="122"/>
      <c r="N39" s="140">
        <f t="shared" si="30"/>
        <v>0</v>
      </c>
      <c r="O39" s="118"/>
      <c r="P39" s="116"/>
      <c r="Q39" s="160"/>
      <c r="V39" s="76"/>
      <c r="W39" s="76"/>
      <c r="X39" s="76"/>
      <c r="Y39" s="75"/>
      <c r="Z39" s="193"/>
      <c r="AA39" s="146"/>
      <c r="AC39" s="87"/>
      <c r="AD39" s="82"/>
      <c r="AE39" s="71"/>
      <c r="AF39" s="88"/>
    </row>
    <row r="40" spans="1:32" x14ac:dyDescent="0.2">
      <c r="A40" s="95"/>
      <c r="B40" s="96"/>
      <c r="C40" s="143"/>
      <c r="D40" s="98"/>
      <c r="E40" s="162"/>
      <c r="F40" s="98"/>
      <c r="G40" s="98"/>
      <c r="H40" s="97"/>
      <c r="I40" s="97"/>
      <c r="J40" s="167"/>
      <c r="K40" s="210"/>
      <c r="L40" s="117"/>
      <c r="M40" s="122"/>
      <c r="N40" s="140">
        <f t="shared" si="30"/>
        <v>0</v>
      </c>
      <c r="O40" s="118"/>
      <c r="P40" s="116"/>
      <c r="Q40" s="160"/>
      <c r="R40" s="143"/>
      <c r="S40" s="143"/>
      <c r="T40" s="143"/>
      <c r="V40" s="76"/>
      <c r="W40" s="76"/>
      <c r="X40" s="77"/>
      <c r="Y40" s="75"/>
      <c r="Z40" s="193"/>
      <c r="AA40" s="66"/>
      <c r="AC40" s="87"/>
      <c r="AD40" s="82"/>
      <c r="AE40" s="71"/>
      <c r="AF40" s="88"/>
    </row>
    <row r="41" spans="1:32" x14ac:dyDescent="0.2">
      <c r="A41" s="95"/>
      <c r="B41" s="96"/>
      <c r="C41" s="143"/>
      <c r="D41" s="98"/>
      <c r="E41" s="162"/>
      <c r="F41" s="98"/>
      <c r="G41" s="98"/>
      <c r="H41" s="97"/>
      <c r="I41" s="97"/>
      <c r="J41" s="167"/>
      <c r="K41" s="210"/>
      <c r="L41" s="117"/>
      <c r="M41" s="122"/>
      <c r="N41" s="140">
        <f t="shared" si="30"/>
        <v>0</v>
      </c>
      <c r="O41" s="118"/>
      <c r="P41" s="201"/>
      <c r="Q41" s="160"/>
      <c r="R41" s="143"/>
      <c r="S41" s="143"/>
      <c r="T41" s="143"/>
      <c r="V41" s="76"/>
      <c r="W41" s="76"/>
      <c r="X41" s="77"/>
      <c r="Y41" s="75"/>
      <c r="Z41" s="193"/>
      <c r="AA41" s="66"/>
      <c r="AC41" s="87"/>
      <c r="AD41" s="82"/>
      <c r="AE41" s="71"/>
      <c r="AF41" s="88"/>
    </row>
    <row r="42" spans="1:32" x14ac:dyDescent="0.2">
      <c r="A42" s="95"/>
      <c r="B42" s="96"/>
      <c r="C42" s="143"/>
      <c r="D42" s="98"/>
      <c r="E42" s="162"/>
      <c r="F42" s="98"/>
      <c r="G42" s="98"/>
      <c r="H42" s="97"/>
      <c r="I42" s="97"/>
      <c r="J42" s="167"/>
      <c r="K42" s="210"/>
      <c r="L42" s="117"/>
      <c r="M42" s="122"/>
      <c r="N42" s="140">
        <f t="shared" si="30"/>
        <v>0</v>
      </c>
      <c r="O42" s="118"/>
      <c r="P42" s="201"/>
      <c r="Q42" s="160"/>
      <c r="R42" s="143"/>
      <c r="S42" s="143"/>
      <c r="T42" s="143"/>
      <c r="V42" s="76"/>
      <c r="W42" s="76"/>
      <c r="X42" s="77"/>
      <c r="Y42" s="75"/>
      <c r="Z42" s="193"/>
      <c r="AA42" s="66"/>
      <c r="AC42" s="87"/>
      <c r="AD42" s="83"/>
      <c r="AE42" s="73"/>
      <c r="AF42" s="86"/>
    </row>
    <row r="43" spans="1:32" x14ac:dyDescent="0.2">
      <c r="A43" s="95"/>
      <c r="B43" s="96"/>
      <c r="C43" s="143"/>
      <c r="D43" s="98"/>
      <c r="E43" s="162"/>
      <c r="F43" s="98"/>
      <c r="G43" s="98"/>
      <c r="H43" s="97"/>
      <c r="I43" s="97"/>
      <c r="J43" s="167"/>
      <c r="K43" s="210"/>
      <c r="L43" s="117"/>
      <c r="M43" s="122"/>
      <c r="N43" s="140">
        <f t="shared" si="30"/>
        <v>0</v>
      </c>
      <c r="O43" s="118"/>
      <c r="P43" s="201"/>
      <c r="Q43" s="160"/>
      <c r="R43" s="143"/>
      <c r="S43" s="143"/>
      <c r="T43" s="143"/>
      <c r="V43" s="76"/>
      <c r="W43" s="76"/>
      <c r="X43" s="77"/>
      <c r="Y43" s="216"/>
      <c r="Z43" s="31"/>
      <c r="AA43" s="66"/>
      <c r="AC43" s="87"/>
      <c r="AD43" s="82"/>
      <c r="AE43" s="71"/>
      <c r="AF43" s="88"/>
    </row>
    <row r="44" spans="1:32" x14ac:dyDescent="0.2">
      <c r="A44" s="95"/>
      <c r="B44" s="96"/>
      <c r="C44" s="143"/>
      <c r="D44" s="98"/>
      <c r="E44" s="162"/>
      <c r="F44" s="98"/>
      <c r="G44" s="98"/>
      <c r="H44" s="97"/>
      <c r="I44" s="97"/>
      <c r="J44" s="167"/>
      <c r="K44" s="210"/>
      <c r="L44" s="117"/>
      <c r="M44" s="122"/>
      <c r="N44" s="140">
        <f t="shared" si="30"/>
        <v>0</v>
      </c>
      <c r="O44" s="118"/>
      <c r="P44" s="201"/>
      <c r="Q44" s="143"/>
      <c r="R44" s="143"/>
      <c r="S44" s="143"/>
      <c r="T44" s="143"/>
      <c r="V44" s="224" t="s">
        <v>48</v>
      </c>
      <c r="W44" s="224"/>
      <c r="X44" s="63"/>
      <c r="Y44" s="63"/>
      <c r="AA44" s="66"/>
      <c r="AC44" s="87"/>
      <c r="AD44" s="82"/>
      <c r="AE44" s="71"/>
      <c r="AF44" s="88"/>
    </row>
    <row r="45" spans="1:32" x14ac:dyDescent="0.2">
      <c r="A45" s="95"/>
      <c r="B45" s="96"/>
      <c r="C45" s="143"/>
      <c r="D45" s="98"/>
      <c r="E45" s="162"/>
      <c r="F45" s="98"/>
      <c r="G45" s="98"/>
      <c r="H45" s="97"/>
      <c r="I45" s="97"/>
      <c r="J45" s="167"/>
      <c r="K45" s="210"/>
      <c r="L45" s="117"/>
      <c r="M45" s="122"/>
      <c r="N45" s="140">
        <f t="shared" si="30"/>
        <v>0</v>
      </c>
      <c r="O45" s="118"/>
      <c r="P45" s="201"/>
      <c r="Q45" s="143"/>
      <c r="R45" s="143"/>
      <c r="S45" s="143"/>
      <c r="T45" s="143"/>
      <c r="V45" s="185" t="s">
        <v>45</v>
      </c>
      <c r="W45" s="61"/>
      <c r="X45" s="63"/>
      <c r="Y45" s="63"/>
      <c r="AA45" s="66"/>
      <c r="AC45" s="87"/>
      <c r="AD45" s="82"/>
      <c r="AE45" s="71"/>
      <c r="AF45" s="88"/>
    </row>
    <row r="46" spans="1:32" x14ac:dyDescent="0.2">
      <c r="A46" s="95"/>
      <c r="B46" s="96"/>
      <c r="C46" s="143"/>
      <c r="D46" s="98"/>
      <c r="E46" s="162"/>
      <c r="F46" s="98"/>
      <c r="G46" s="98"/>
      <c r="H46" s="97"/>
      <c r="I46" s="97"/>
      <c r="J46" s="167"/>
      <c r="K46" s="210"/>
      <c r="L46" s="117"/>
      <c r="M46" s="122"/>
      <c r="N46" s="140">
        <f t="shared" si="30"/>
        <v>0</v>
      </c>
      <c r="O46" s="118"/>
      <c r="P46" s="201"/>
      <c r="Q46" s="143"/>
      <c r="R46" s="143"/>
      <c r="S46" s="143"/>
      <c r="T46" s="143"/>
      <c r="V46" s="191">
        <v>1</v>
      </c>
      <c r="W46" s="143">
        <v>88</v>
      </c>
      <c r="X46" s="143">
        <f>Y46-6.4</f>
        <v>24.700000000000003</v>
      </c>
      <c r="Y46" s="143">
        <v>31.1</v>
      </c>
      <c r="Z46" s="143"/>
      <c r="AA46" s="184" t="s">
        <v>47</v>
      </c>
      <c r="AC46" s="87"/>
      <c r="AD46" s="82"/>
      <c r="AE46" s="71"/>
      <c r="AF46" s="88"/>
    </row>
    <row r="47" spans="1:32" x14ac:dyDescent="0.2">
      <c r="A47" s="95"/>
      <c r="B47" s="96"/>
      <c r="C47" s="143"/>
      <c r="D47" s="98"/>
      <c r="E47" s="162"/>
      <c r="F47" s="98"/>
      <c r="G47" s="98"/>
      <c r="H47" s="97"/>
      <c r="I47" s="97"/>
      <c r="J47" s="167"/>
      <c r="K47" s="210"/>
      <c r="L47" s="117"/>
      <c r="M47" s="122"/>
      <c r="N47" s="140">
        <f t="shared" si="30"/>
        <v>0</v>
      </c>
      <c r="O47" s="118"/>
      <c r="P47" s="201"/>
      <c r="Q47" s="143"/>
      <c r="R47" s="143"/>
      <c r="S47" s="143"/>
      <c r="T47" s="143"/>
      <c r="V47" s="192">
        <v>55.5</v>
      </c>
      <c r="W47" s="143">
        <v>88</v>
      </c>
      <c r="X47" s="143">
        <f t="shared" ref="X47:X53" si="31">Y47-6.4</f>
        <v>24.700000000000003</v>
      </c>
      <c r="Y47" s="143">
        <v>31.1</v>
      </c>
      <c r="Z47" s="143"/>
      <c r="AA47" s="143">
        <v>1</v>
      </c>
      <c r="AB47" s="143">
        <v>88</v>
      </c>
      <c r="AC47" s="143">
        <f t="shared" ref="AC47:AC66" si="32">AD47-6.4</f>
        <v>24.700000000000003</v>
      </c>
      <c r="AD47" s="143">
        <v>31.1</v>
      </c>
      <c r="AE47" s="71"/>
      <c r="AF47" s="88"/>
    </row>
    <row r="48" spans="1:32" x14ac:dyDescent="0.2">
      <c r="A48" s="95"/>
      <c r="B48" s="96"/>
      <c r="C48" s="143"/>
      <c r="D48" s="98"/>
      <c r="E48" s="162"/>
      <c r="F48" s="98"/>
      <c r="G48" s="98"/>
      <c r="H48" s="97"/>
      <c r="I48" s="97"/>
      <c r="J48" s="167"/>
      <c r="K48" s="210"/>
      <c r="L48" s="117"/>
      <c r="M48" s="122"/>
      <c r="N48" s="140">
        <f t="shared" si="30"/>
        <v>0</v>
      </c>
      <c r="O48" s="118"/>
      <c r="P48" s="201"/>
      <c r="Q48" s="143"/>
      <c r="R48" s="143"/>
      <c r="S48" s="143"/>
      <c r="T48" s="143"/>
      <c r="V48" s="191">
        <v>75</v>
      </c>
      <c r="W48" s="143">
        <v>98</v>
      </c>
      <c r="X48" s="143">
        <f t="shared" si="31"/>
        <v>24.700000000000003</v>
      </c>
      <c r="Y48" s="143">
        <v>31.1</v>
      </c>
      <c r="Z48" s="143"/>
      <c r="AA48" s="143">
        <v>55.5</v>
      </c>
      <c r="AB48" s="143">
        <v>88</v>
      </c>
      <c r="AC48" s="143">
        <f t="shared" si="32"/>
        <v>24.700000000000003</v>
      </c>
      <c r="AD48" s="143">
        <v>31.1</v>
      </c>
      <c r="AE48" s="71"/>
      <c r="AF48" s="88"/>
    </row>
    <row r="49" spans="1:32" s="143" customFormat="1" x14ac:dyDescent="0.2">
      <c r="A49" s="95"/>
      <c r="B49" s="96"/>
      <c r="D49" s="98"/>
      <c r="E49" s="162"/>
      <c r="F49" s="98"/>
      <c r="G49" s="98"/>
      <c r="H49" s="97"/>
      <c r="I49" s="97"/>
      <c r="J49" s="167"/>
      <c r="K49" s="210"/>
      <c r="L49" s="117"/>
      <c r="M49" s="122"/>
      <c r="N49" s="140">
        <f t="shared" si="30"/>
        <v>0</v>
      </c>
      <c r="O49" s="118"/>
      <c r="P49" s="201"/>
      <c r="V49" s="192">
        <v>102</v>
      </c>
      <c r="W49" s="143">
        <v>90</v>
      </c>
      <c r="X49" s="143">
        <f t="shared" si="31"/>
        <v>24.700000000000003</v>
      </c>
      <c r="Y49" s="143">
        <v>31.1</v>
      </c>
      <c r="AA49" s="191">
        <v>75</v>
      </c>
      <c r="AB49" s="143">
        <v>98</v>
      </c>
      <c r="AC49" s="143">
        <f t="shared" si="32"/>
        <v>24.700000000000003</v>
      </c>
      <c r="AD49" s="143">
        <v>31.1</v>
      </c>
      <c r="AE49" s="71"/>
      <c r="AF49" s="88"/>
    </row>
    <row r="50" spans="1:32" s="143" customFormat="1" x14ac:dyDescent="0.2">
      <c r="A50" s="95"/>
      <c r="B50" s="96"/>
      <c r="D50" s="98"/>
      <c r="E50" s="162"/>
      <c r="F50" s="98"/>
      <c r="G50" s="98"/>
      <c r="H50" s="97"/>
      <c r="I50" s="97"/>
      <c r="J50" s="167"/>
      <c r="K50" s="210"/>
      <c r="L50" s="117"/>
      <c r="M50" s="122"/>
      <c r="N50" s="140">
        <f t="shared" si="30"/>
        <v>0</v>
      </c>
      <c r="O50" s="118"/>
      <c r="P50" s="201"/>
      <c r="V50" s="192">
        <v>150</v>
      </c>
      <c r="W50" s="143">
        <v>95</v>
      </c>
      <c r="X50" s="143">
        <f t="shared" si="31"/>
        <v>24.700000000000003</v>
      </c>
      <c r="Y50" s="143">
        <v>31.1</v>
      </c>
      <c r="AA50" s="192">
        <v>102</v>
      </c>
      <c r="AB50" s="143">
        <v>89</v>
      </c>
      <c r="AC50" s="143">
        <f t="shared" si="32"/>
        <v>24.700000000000003</v>
      </c>
      <c r="AD50" s="143">
        <v>31.1</v>
      </c>
      <c r="AE50" s="71"/>
      <c r="AF50" s="88"/>
    </row>
    <row r="51" spans="1:32" x14ac:dyDescent="0.2">
      <c r="A51" s="95"/>
      <c r="B51" s="96"/>
      <c r="C51" s="143"/>
      <c r="D51" s="98"/>
      <c r="E51" s="162"/>
      <c r="F51" s="98"/>
      <c r="G51" s="98"/>
      <c r="H51" s="97"/>
      <c r="I51" s="97"/>
      <c r="J51" s="167"/>
      <c r="K51" s="210"/>
      <c r="L51" s="117"/>
      <c r="M51" s="122"/>
      <c r="N51" s="140">
        <f t="shared" si="30"/>
        <v>0</v>
      </c>
      <c r="O51" s="118"/>
      <c r="P51" s="201"/>
      <c r="Q51" s="143"/>
      <c r="R51" s="143"/>
      <c r="S51" s="143"/>
      <c r="T51" s="143"/>
      <c r="V51" s="192">
        <v>201</v>
      </c>
      <c r="W51" s="143">
        <v>93</v>
      </c>
      <c r="X51" s="143">
        <f t="shared" si="31"/>
        <v>24.700000000000003</v>
      </c>
      <c r="Y51" s="143">
        <v>31.1</v>
      </c>
      <c r="Z51" s="143"/>
      <c r="AA51" s="118">
        <v>155.5</v>
      </c>
      <c r="AB51" s="143">
        <v>96</v>
      </c>
      <c r="AC51" s="143">
        <f t="shared" si="32"/>
        <v>24.700000000000003</v>
      </c>
      <c r="AD51" s="143">
        <v>31.1</v>
      </c>
      <c r="AE51" s="71"/>
      <c r="AF51" s="88"/>
    </row>
    <row r="52" spans="1:32" s="143" customFormat="1" x14ac:dyDescent="0.2">
      <c r="A52" s="95"/>
      <c r="B52" s="96"/>
      <c r="D52" s="98"/>
      <c r="E52" s="162"/>
      <c r="F52" s="98"/>
      <c r="G52" s="98"/>
      <c r="H52" s="97"/>
      <c r="I52" s="97"/>
      <c r="J52" s="167"/>
      <c r="K52" s="210"/>
      <c r="L52" s="117"/>
      <c r="M52" s="122"/>
      <c r="N52" s="140">
        <f t="shared" si="30"/>
        <v>0</v>
      </c>
      <c r="O52" s="118"/>
      <c r="P52" s="201"/>
      <c r="V52" s="192">
        <v>250</v>
      </c>
      <c r="W52" s="143">
        <v>95</v>
      </c>
      <c r="X52" s="143">
        <f t="shared" si="31"/>
        <v>24.700000000000003</v>
      </c>
      <c r="Y52" s="143">
        <v>31.1</v>
      </c>
      <c r="AA52" s="118">
        <v>205.5</v>
      </c>
      <c r="AB52" s="143">
        <v>91</v>
      </c>
      <c r="AC52" s="143">
        <f t="shared" si="32"/>
        <v>24.700000000000003</v>
      </c>
      <c r="AD52" s="143">
        <v>31.1</v>
      </c>
      <c r="AE52" s="71"/>
      <c r="AF52" s="88"/>
    </row>
    <row r="53" spans="1:32" s="143" customFormat="1" x14ac:dyDescent="0.2">
      <c r="A53" s="95"/>
      <c r="B53" s="96"/>
      <c r="D53" s="98"/>
      <c r="E53" s="162"/>
      <c r="F53" s="98"/>
      <c r="G53" s="98"/>
      <c r="H53" s="97"/>
      <c r="I53" s="97"/>
      <c r="J53" s="167"/>
      <c r="K53" s="210"/>
      <c r="L53" s="117"/>
      <c r="M53" s="122"/>
      <c r="N53" s="140">
        <f t="shared" si="30"/>
        <v>0</v>
      </c>
      <c r="O53" s="118"/>
      <c r="P53" s="201"/>
      <c r="V53" s="192">
        <v>300</v>
      </c>
      <c r="W53" s="143">
        <v>94</v>
      </c>
      <c r="X53" s="143">
        <f t="shared" si="31"/>
        <v>24.700000000000003</v>
      </c>
      <c r="Y53" s="143">
        <v>31.1</v>
      </c>
      <c r="AA53" s="118">
        <v>206</v>
      </c>
      <c r="AB53" s="143">
        <v>98</v>
      </c>
      <c r="AC53" s="143">
        <f t="shared" si="32"/>
        <v>9.1999999999999993</v>
      </c>
      <c r="AD53" s="143">
        <v>15.6</v>
      </c>
      <c r="AE53" s="71"/>
      <c r="AF53" s="88"/>
    </row>
    <row r="54" spans="1:32" s="143" customFormat="1" x14ac:dyDescent="0.2">
      <c r="A54" s="95"/>
      <c r="B54" s="96"/>
      <c r="D54" s="98"/>
      <c r="E54" s="162"/>
      <c r="F54" s="98"/>
      <c r="G54" s="98"/>
      <c r="H54" s="97"/>
      <c r="I54" s="97"/>
      <c r="J54" s="167"/>
      <c r="K54" s="210"/>
      <c r="L54" s="117"/>
      <c r="M54" s="122"/>
      <c r="N54" s="140">
        <f t="shared" si="30"/>
        <v>0</v>
      </c>
      <c r="O54" s="118"/>
      <c r="P54" s="201"/>
      <c r="V54" s="118"/>
      <c r="AA54" s="118">
        <v>220.5</v>
      </c>
      <c r="AB54" s="143">
        <v>91</v>
      </c>
      <c r="AC54" s="143">
        <f t="shared" si="32"/>
        <v>9.1999999999999993</v>
      </c>
      <c r="AD54" s="143">
        <v>15.6</v>
      </c>
      <c r="AE54" s="71"/>
      <c r="AF54" s="88"/>
    </row>
    <row r="55" spans="1:32" s="143" customFormat="1" x14ac:dyDescent="0.2">
      <c r="A55" s="95"/>
      <c r="B55" s="96"/>
      <c r="D55" s="98"/>
      <c r="E55" s="162"/>
      <c r="F55" s="98"/>
      <c r="G55" s="98"/>
      <c r="H55" s="97"/>
      <c r="I55" s="97"/>
      <c r="J55" s="167"/>
      <c r="K55" s="210"/>
      <c r="L55" s="117"/>
      <c r="M55" s="122"/>
      <c r="N55" s="140">
        <f t="shared" si="30"/>
        <v>0</v>
      </c>
      <c r="O55" s="118"/>
      <c r="P55" s="201"/>
      <c r="V55" s="118"/>
      <c r="AA55" s="115">
        <v>221</v>
      </c>
      <c r="AB55" s="143">
        <v>92</v>
      </c>
      <c r="AC55" s="143">
        <f t="shared" si="32"/>
        <v>5.0999999999999996</v>
      </c>
      <c r="AD55" s="143">
        <v>11.5</v>
      </c>
      <c r="AE55" s="71"/>
      <c r="AF55" s="88"/>
    </row>
    <row r="56" spans="1:32" s="143" customFormat="1" x14ac:dyDescent="0.2">
      <c r="A56" s="95"/>
      <c r="B56" s="96"/>
      <c r="D56" s="98"/>
      <c r="E56" s="162"/>
      <c r="F56" s="98"/>
      <c r="G56" s="98"/>
      <c r="H56" s="97"/>
      <c r="I56" s="97"/>
      <c r="J56" s="167"/>
      <c r="K56" s="210"/>
      <c r="L56" s="117"/>
      <c r="M56" s="122"/>
      <c r="N56" s="140">
        <f t="shared" si="30"/>
        <v>0</v>
      </c>
      <c r="O56" s="118"/>
      <c r="P56" s="116"/>
      <c r="AA56" s="118">
        <v>235.5</v>
      </c>
      <c r="AB56" s="143">
        <v>93</v>
      </c>
      <c r="AC56" s="143">
        <f t="shared" si="32"/>
        <v>5.0999999999999996</v>
      </c>
      <c r="AD56" s="160">
        <v>11.5</v>
      </c>
      <c r="AE56" s="71"/>
      <c r="AF56" s="88"/>
    </row>
    <row r="57" spans="1:32" x14ac:dyDescent="0.2">
      <c r="A57" s="95"/>
      <c r="B57" s="96"/>
      <c r="C57" s="143"/>
      <c r="D57" s="98"/>
      <c r="E57" s="162"/>
      <c r="F57" s="98"/>
      <c r="G57" s="98"/>
      <c r="H57" s="97"/>
      <c r="I57" s="97"/>
      <c r="J57" s="167"/>
      <c r="K57" s="210"/>
      <c r="L57" s="117"/>
      <c r="M57" s="122"/>
      <c r="N57" s="140">
        <f t="shared" si="30"/>
        <v>0</v>
      </c>
      <c r="O57" s="118"/>
      <c r="P57" s="116"/>
      <c r="Q57" s="160"/>
      <c r="R57" s="143"/>
      <c r="S57" s="143"/>
      <c r="T57" s="160"/>
      <c r="V57" s="186" t="s">
        <v>43</v>
      </c>
      <c r="W57" s="143"/>
      <c r="X57" s="143"/>
      <c r="Y57" s="143"/>
      <c r="Z57" s="143"/>
      <c r="AA57" s="115">
        <v>236</v>
      </c>
      <c r="AB57" s="143">
        <v>92</v>
      </c>
      <c r="AC57" s="143">
        <f t="shared" si="32"/>
        <v>1</v>
      </c>
      <c r="AD57" s="160">
        <v>7.4</v>
      </c>
      <c r="AE57" s="71"/>
      <c r="AF57" s="88"/>
    </row>
    <row r="58" spans="1:32" x14ac:dyDescent="0.2">
      <c r="A58" s="95"/>
      <c r="B58" s="96"/>
      <c r="C58" s="143"/>
      <c r="D58" s="98"/>
      <c r="E58" s="162"/>
      <c r="F58" s="98"/>
      <c r="G58" s="98"/>
      <c r="H58" s="97"/>
      <c r="I58" s="97"/>
      <c r="J58" s="167"/>
      <c r="K58" s="210"/>
      <c r="L58" s="117"/>
      <c r="M58" s="122"/>
      <c r="N58" s="140">
        <f t="shared" si="30"/>
        <v>0</v>
      </c>
      <c r="O58" s="118"/>
      <c r="P58" s="116"/>
      <c r="Q58" s="143"/>
      <c r="R58" s="143"/>
      <c r="S58" s="143"/>
      <c r="T58" s="143"/>
      <c r="V58" s="143">
        <v>1</v>
      </c>
      <c r="W58" s="143">
        <v>88</v>
      </c>
      <c r="X58" s="143">
        <f>Y58-6.4</f>
        <v>24.700000000000003</v>
      </c>
      <c r="Y58" s="143">
        <v>31.1</v>
      </c>
      <c r="Z58" s="143"/>
      <c r="AA58" s="118">
        <v>250.5</v>
      </c>
      <c r="AB58" s="143">
        <v>91</v>
      </c>
      <c r="AC58" s="143">
        <f t="shared" si="32"/>
        <v>1</v>
      </c>
      <c r="AD58" s="160">
        <v>7.4</v>
      </c>
      <c r="AE58" s="71"/>
      <c r="AF58" s="88"/>
    </row>
    <row r="59" spans="1:32" x14ac:dyDescent="0.2">
      <c r="A59" s="95"/>
      <c r="B59" s="96"/>
      <c r="C59" s="143"/>
      <c r="D59" s="98"/>
      <c r="E59" s="162"/>
      <c r="F59" s="98"/>
      <c r="G59" s="98"/>
      <c r="H59" s="97"/>
      <c r="I59" s="97"/>
      <c r="J59" s="167"/>
      <c r="K59" s="210"/>
      <c r="L59" s="117"/>
      <c r="M59" s="122"/>
      <c r="N59" s="140">
        <f t="shared" si="30"/>
        <v>0</v>
      </c>
      <c r="O59" s="118"/>
      <c r="P59" s="116"/>
      <c r="Q59" s="143"/>
      <c r="R59" s="143"/>
      <c r="S59" s="143"/>
      <c r="T59" s="143"/>
      <c r="V59" s="143">
        <v>55.5</v>
      </c>
      <c r="W59" s="143">
        <v>88</v>
      </c>
      <c r="X59" s="143">
        <f t="shared" ref="X59:X75" si="33">Y59-6.4</f>
        <v>24.700000000000003</v>
      </c>
      <c r="Y59" s="143">
        <v>31.1</v>
      </c>
      <c r="Z59" s="143"/>
      <c r="AA59" s="118">
        <v>251</v>
      </c>
      <c r="AB59" s="143">
        <v>92</v>
      </c>
      <c r="AC59" s="143">
        <f t="shared" si="32"/>
        <v>-3.2</v>
      </c>
      <c r="AD59" s="160">
        <v>3.2</v>
      </c>
      <c r="AE59" s="71"/>
      <c r="AF59" s="88"/>
    </row>
    <row r="60" spans="1:32" x14ac:dyDescent="0.2">
      <c r="A60" s="95"/>
      <c r="B60" s="96"/>
      <c r="C60" s="143"/>
      <c r="D60" s="98"/>
      <c r="E60" s="162"/>
      <c r="F60" s="98"/>
      <c r="G60" s="98"/>
      <c r="H60" s="97"/>
      <c r="I60" s="97"/>
      <c r="J60" s="167"/>
      <c r="K60" s="210"/>
      <c r="L60" s="117"/>
      <c r="M60" s="122"/>
      <c r="N60" s="140">
        <f t="shared" si="30"/>
        <v>0</v>
      </c>
      <c r="O60" s="118"/>
      <c r="P60" s="116"/>
      <c r="Q60" s="143"/>
      <c r="R60" s="143"/>
      <c r="S60" s="143"/>
      <c r="T60" s="143"/>
      <c r="V60" s="160">
        <v>56</v>
      </c>
      <c r="W60" s="143">
        <v>88</v>
      </c>
      <c r="X60" s="143">
        <f t="shared" si="33"/>
        <v>9.1999999999999993</v>
      </c>
      <c r="Y60" s="143">
        <v>15.6</v>
      </c>
      <c r="Z60" s="143"/>
      <c r="AA60" s="118">
        <v>265.5</v>
      </c>
      <c r="AB60" s="143">
        <v>91</v>
      </c>
      <c r="AC60" s="143">
        <f t="shared" si="32"/>
        <v>-3.2</v>
      </c>
      <c r="AD60" s="160">
        <v>3.2</v>
      </c>
      <c r="AE60" s="71"/>
      <c r="AF60" s="88"/>
    </row>
    <row r="61" spans="1:32" x14ac:dyDescent="0.2">
      <c r="A61" s="95"/>
      <c r="B61" s="96"/>
      <c r="C61" s="143"/>
      <c r="D61" s="98"/>
      <c r="E61" s="162"/>
      <c r="F61" s="98"/>
      <c r="G61" s="98"/>
      <c r="H61" s="97"/>
      <c r="I61" s="97"/>
      <c r="J61" s="167"/>
      <c r="K61" s="210"/>
      <c r="L61" s="117"/>
      <c r="M61" s="122"/>
      <c r="N61" s="140">
        <f t="shared" si="30"/>
        <v>0</v>
      </c>
      <c r="O61" s="118"/>
      <c r="P61" s="116"/>
      <c r="Q61" s="143"/>
      <c r="R61" s="143"/>
      <c r="S61" s="143"/>
      <c r="T61" s="143"/>
      <c r="V61" s="160">
        <f>V59+15</f>
        <v>70.5</v>
      </c>
      <c r="W61" s="143">
        <v>92</v>
      </c>
      <c r="X61" s="143">
        <f t="shared" si="33"/>
        <v>9.1999999999999993</v>
      </c>
      <c r="Y61" s="143">
        <v>15.6</v>
      </c>
      <c r="Z61" s="143"/>
      <c r="AA61" s="115">
        <v>266</v>
      </c>
      <c r="AB61" s="143">
        <v>92</v>
      </c>
      <c r="AC61" s="143">
        <f t="shared" si="32"/>
        <v>352.6</v>
      </c>
      <c r="AD61" s="160">
        <v>359</v>
      </c>
      <c r="AE61" s="71"/>
      <c r="AF61" s="88"/>
    </row>
    <row r="62" spans="1:32" x14ac:dyDescent="0.2">
      <c r="A62" s="95"/>
      <c r="B62" s="96"/>
      <c r="C62" s="143"/>
      <c r="D62" s="98"/>
      <c r="E62" s="162"/>
      <c r="F62" s="98"/>
      <c r="G62" s="98"/>
      <c r="H62" s="97"/>
      <c r="I62" s="97"/>
      <c r="J62" s="167"/>
      <c r="K62" s="210"/>
      <c r="L62" s="117"/>
      <c r="M62" s="122"/>
      <c r="N62" s="140">
        <f t="shared" si="30"/>
        <v>0</v>
      </c>
      <c r="O62" s="118"/>
      <c r="P62" s="116"/>
      <c r="Q62" s="143"/>
      <c r="R62" s="143"/>
      <c r="S62" s="143"/>
      <c r="T62" s="143"/>
      <c r="V62" s="160">
        <v>71</v>
      </c>
      <c r="W62" s="143">
        <v>92</v>
      </c>
      <c r="X62" s="143">
        <f t="shared" si="33"/>
        <v>5.0999999999999996</v>
      </c>
      <c r="Y62" s="143">
        <v>11.5</v>
      </c>
      <c r="Z62" s="143"/>
      <c r="AA62" s="115">
        <v>280.5</v>
      </c>
      <c r="AB62" s="143">
        <v>92</v>
      </c>
      <c r="AC62" s="143">
        <f t="shared" si="32"/>
        <v>352.6</v>
      </c>
      <c r="AD62" s="160">
        <v>359</v>
      </c>
      <c r="AE62" s="71"/>
      <c r="AF62" s="88"/>
    </row>
    <row r="63" spans="1:32" x14ac:dyDescent="0.2">
      <c r="A63" s="95"/>
      <c r="B63" s="96"/>
      <c r="C63" s="143"/>
      <c r="D63" s="98"/>
      <c r="E63" s="162"/>
      <c r="F63" s="98"/>
      <c r="G63" s="98"/>
      <c r="H63" s="97"/>
      <c r="I63" s="97"/>
      <c r="J63" s="167"/>
      <c r="K63" s="210"/>
      <c r="L63" s="117"/>
      <c r="M63" s="122"/>
      <c r="N63" s="140">
        <f t="shared" si="30"/>
        <v>0</v>
      </c>
      <c r="O63" s="118"/>
      <c r="P63" s="116"/>
      <c r="Q63" s="143"/>
      <c r="R63" s="143"/>
      <c r="S63" s="143"/>
      <c r="T63" s="143"/>
      <c r="V63" s="160">
        <f>V61+15</f>
        <v>85.5</v>
      </c>
      <c r="W63" s="143">
        <v>89</v>
      </c>
      <c r="X63" s="143">
        <f t="shared" si="33"/>
        <v>5.0999999999999996</v>
      </c>
      <c r="Y63" s="160">
        <v>11.5</v>
      </c>
      <c r="Z63" s="143"/>
      <c r="AA63" s="115">
        <v>281</v>
      </c>
      <c r="AB63" s="143">
        <v>92</v>
      </c>
      <c r="AC63" s="143">
        <f t="shared" si="32"/>
        <v>348.6</v>
      </c>
      <c r="AD63" s="160">
        <v>355</v>
      </c>
      <c r="AE63" s="71"/>
      <c r="AF63" s="88"/>
    </row>
    <row r="64" spans="1:32" x14ac:dyDescent="0.2">
      <c r="A64" s="95"/>
      <c r="B64" s="96"/>
      <c r="C64" s="143"/>
      <c r="D64" s="98"/>
      <c r="E64" s="162"/>
      <c r="F64" s="98"/>
      <c r="G64" s="98"/>
      <c r="H64" s="97"/>
      <c r="I64" s="97"/>
      <c r="J64" s="167"/>
      <c r="K64" s="210"/>
      <c r="L64" s="117"/>
      <c r="M64" s="122"/>
      <c r="N64" s="140">
        <f t="shared" si="30"/>
        <v>0</v>
      </c>
      <c r="O64" s="118"/>
      <c r="P64" s="116"/>
      <c r="Q64" s="143"/>
      <c r="R64" s="143"/>
      <c r="S64" s="143"/>
      <c r="T64" s="143"/>
      <c r="V64" s="160">
        <v>86</v>
      </c>
      <c r="W64" s="143">
        <v>89</v>
      </c>
      <c r="X64" s="143">
        <f t="shared" si="33"/>
        <v>1</v>
      </c>
      <c r="Y64" s="160">
        <v>7.4</v>
      </c>
      <c r="Z64" s="143"/>
      <c r="AA64" s="118">
        <v>295.5</v>
      </c>
      <c r="AB64" s="143">
        <v>90</v>
      </c>
      <c r="AC64" s="143">
        <f t="shared" si="32"/>
        <v>348.6</v>
      </c>
      <c r="AD64" s="160">
        <v>355</v>
      </c>
      <c r="AE64" s="71"/>
      <c r="AF64" s="88"/>
    </row>
    <row r="65" spans="1:32" x14ac:dyDescent="0.2">
      <c r="A65" s="95"/>
      <c r="B65" s="96"/>
      <c r="C65" s="143"/>
      <c r="D65" s="98"/>
      <c r="E65" s="162"/>
      <c r="F65" s="98"/>
      <c r="G65" s="98"/>
      <c r="H65" s="97"/>
      <c r="I65" s="97"/>
      <c r="J65" s="167"/>
      <c r="K65" s="210"/>
      <c r="L65" s="117"/>
      <c r="M65" s="122"/>
      <c r="N65" s="140">
        <f t="shared" si="30"/>
        <v>0</v>
      </c>
      <c r="O65" s="118"/>
      <c r="P65" s="116"/>
      <c r="Q65" s="143"/>
      <c r="R65" s="143"/>
      <c r="S65" s="143"/>
      <c r="T65" s="143"/>
      <c r="V65" s="160">
        <f>V63+15</f>
        <v>100.5</v>
      </c>
      <c r="W65" s="143">
        <v>89</v>
      </c>
      <c r="X65" s="143">
        <f t="shared" si="33"/>
        <v>1</v>
      </c>
      <c r="Y65" s="160">
        <v>7.4</v>
      </c>
      <c r="Z65" s="143"/>
      <c r="AA65" s="115">
        <v>296</v>
      </c>
      <c r="AB65" s="143">
        <v>92</v>
      </c>
      <c r="AC65" s="143">
        <f t="shared" si="32"/>
        <v>344.5</v>
      </c>
      <c r="AD65" s="160">
        <v>350.9</v>
      </c>
      <c r="AE65" s="73"/>
      <c r="AF65" s="86"/>
    </row>
    <row r="66" spans="1:32" x14ac:dyDescent="0.2">
      <c r="A66" s="95"/>
      <c r="B66" s="96"/>
      <c r="C66" s="143"/>
      <c r="D66" s="98"/>
      <c r="E66" s="162"/>
      <c r="F66" s="98"/>
      <c r="G66" s="98"/>
      <c r="H66" s="97"/>
      <c r="I66" s="97"/>
      <c r="J66" s="167"/>
      <c r="K66" s="210"/>
      <c r="L66" s="117"/>
      <c r="M66" s="122"/>
      <c r="N66" s="140">
        <f>O66+J66</f>
        <v>0</v>
      </c>
      <c r="O66" s="118"/>
      <c r="P66" s="116"/>
      <c r="Q66" s="143"/>
      <c r="R66" s="143"/>
      <c r="S66" s="143"/>
      <c r="T66" s="143"/>
      <c r="V66" s="160">
        <v>101</v>
      </c>
      <c r="W66" s="143">
        <v>89</v>
      </c>
      <c r="X66" s="143">
        <f t="shared" si="33"/>
        <v>-3.2</v>
      </c>
      <c r="Y66" s="160">
        <v>3.2</v>
      </c>
      <c r="Z66" s="143"/>
      <c r="AA66" s="115">
        <v>304.5</v>
      </c>
      <c r="AB66" s="143">
        <v>88</v>
      </c>
      <c r="AC66" s="143">
        <f t="shared" si="32"/>
        <v>344.5</v>
      </c>
      <c r="AD66" s="160">
        <v>350.9</v>
      </c>
      <c r="AE66" s="71"/>
      <c r="AF66" s="88"/>
    </row>
    <row r="67" spans="1:32" x14ac:dyDescent="0.2">
      <c r="A67" s="95"/>
      <c r="B67" s="96"/>
      <c r="C67" s="143"/>
      <c r="D67" s="98"/>
      <c r="E67" s="162"/>
      <c r="F67" s="98"/>
      <c r="G67" s="98"/>
      <c r="H67" s="97"/>
      <c r="I67" s="97"/>
      <c r="J67" s="167"/>
      <c r="K67" s="210"/>
      <c r="L67" s="117"/>
      <c r="M67" s="122"/>
      <c r="N67" s="140">
        <f t="shared" si="30"/>
        <v>0</v>
      </c>
      <c r="O67" s="118"/>
      <c r="P67" s="116"/>
      <c r="Q67" s="143"/>
      <c r="R67" s="143"/>
      <c r="S67" s="143"/>
      <c r="T67" s="143"/>
      <c r="V67" s="160">
        <f>V65+15</f>
        <v>115.5</v>
      </c>
      <c r="W67" s="143">
        <v>92</v>
      </c>
      <c r="X67" s="143">
        <f t="shared" si="33"/>
        <v>-3.2</v>
      </c>
      <c r="Y67" s="160">
        <v>3.2</v>
      </c>
      <c r="Z67" s="143"/>
      <c r="AA67" s="115"/>
      <c r="AB67" s="143"/>
      <c r="AC67" s="143"/>
      <c r="AD67" s="160"/>
      <c r="AE67" s="71"/>
      <c r="AF67" s="88"/>
    </row>
    <row r="68" spans="1:32" x14ac:dyDescent="0.2">
      <c r="A68" s="95"/>
      <c r="B68" s="96"/>
      <c r="C68" s="143"/>
      <c r="D68" s="98"/>
      <c r="E68" s="162"/>
      <c r="F68" s="98"/>
      <c r="G68" s="98"/>
      <c r="H68" s="97"/>
      <c r="I68" s="97"/>
      <c r="J68" s="167"/>
      <c r="K68" s="210"/>
      <c r="L68" s="117"/>
      <c r="M68" s="122"/>
      <c r="N68" s="140">
        <f t="shared" si="30"/>
        <v>0</v>
      </c>
      <c r="O68" s="118"/>
      <c r="P68" s="116"/>
      <c r="Q68" s="143"/>
      <c r="R68" s="143"/>
      <c r="S68" s="143"/>
      <c r="T68" s="143"/>
      <c r="V68" s="143">
        <v>116</v>
      </c>
      <c r="W68" s="143">
        <v>92</v>
      </c>
      <c r="X68" s="143">
        <f t="shared" si="33"/>
        <v>352.6</v>
      </c>
      <c r="Y68" s="160">
        <v>359</v>
      </c>
      <c r="Z68" s="143"/>
      <c r="AA68" s="115"/>
      <c r="AB68" s="143"/>
      <c r="AC68" s="143"/>
      <c r="AD68" s="160"/>
      <c r="AE68" s="71"/>
      <c r="AF68" s="88"/>
    </row>
    <row r="69" spans="1:32" x14ac:dyDescent="0.2">
      <c r="A69" s="95"/>
      <c r="B69" s="96"/>
      <c r="C69" s="143"/>
      <c r="D69" s="98"/>
      <c r="E69" s="162"/>
      <c r="F69" s="98"/>
      <c r="G69" s="98"/>
      <c r="H69" s="97"/>
      <c r="I69" s="97"/>
      <c r="J69" s="167"/>
      <c r="K69" s="210"/>
      <c r="L69" s="117"/>
      <c r="M69" s="122"/>
      <c r="N69" s="140">
        <f t="shared" si="30"/>
        <v>0</v>
      </c>
      <c r="O69" s="118"/>
      <c r="P69" s="116"/>
      <c r="Q69" s="143"/>
      <c r="R69" s="143"/>
      <c r="S69" s="143"/>
      <c r="T69" s="143"/>
      <c r="V69" s="160">
        <f>V67+15</f>
        <v>130.5</v>
      </c>
      <c r="W69" s="143">
        <v>92</v>
      </c>
      <c r="X69" s="143">
        <f t="shared" si="33"/>
        <v>352.6</v>
      </c>
      <c r="Y69" s="160">
        <v>359</v>
      </c>
      <c r="Z69" s="143"/>
      <c r="AA69" s="115"/>
      <c r="AB69" s="143"/>
      <c r="AC69" s="143"/>
      <c r="AD69" s="160"/>
      <c r="AE69" s="71"/>
      <c r="AF69" s="88"/>
    </row>
    <row r="70" spans="1:32" x14ac:dyDescent="0.2">
      <c r="A70" s="95"/>
      <c r="B70" s="96"/>
      <c r="C70" s="143"/>
      <c r="D70" s="98"/>
      <c r="E70" s="162"/>
      <c r="F70" s="98"/>
      <c r="G70" s="98"/>
      <c r="H70" s="97"/>
      <c r="I70" s="97"/>
      <c r="J70" s="167"/>
      <c r="K70" s="210"/>
      <c r="L70" s="117"/>
      <c r="M70" s="122"/>
      <c r="N70" s="140">
        <f t="shared" si="30"/>
        <v>0</v>
      </c>
      <c r="O70" s="118"/>
      <c r="P70" s="116"/>
      <c r="Q70" s="143"/>
      <c r="R70" s="143"/>
      <c r="S70" s="143"/>
      <c r="T70" s="143"/>
      <c r="V70" s="160">
        <v>131</v>
      </c>
      <c r="W70" s="143">
        <v>92</v>
      </c>
      <c r="X70" s="143">
        <f t="shared" si="33"/>
        <v>348.6</v>
      </c>
      <c r="Y70" s="160">
        <v>355</v>
      </c>
      <c r="Z70" s="143"/>
      <c r="AA70" s="115"/>
      <c r="AB70" s="143"/>
      <c r="AC70" s="143"/>
      <c r="AD70" s="160"/>
      <c r="AE70" s="71"/>
      <c r="AF70" s="88"/>
    </row>
    <row r="71" spans="1:32" x14ac:dyDescent="0.2">
      <c r="A71" s="95"/>
      <c r="B71" s="96"/>
      <c r="C71" s="143"/>
      <c r="D71" s="98"/>
      <c r="E71" s="162"/>
      <c r="F71" s="98"/>
      <c r="G71" s="98"/>
      <c r="H71" s="97"/>
      <c r="I71" s="97"/>
      <c r="J71" s="167"/>
      <c r="K71" s="210"/>
      <c r="L71" s="117"/>
      <c r="M71" s="122"/>
      <c r="N71" s="140">
        <f t="shared" si="30"/>
        <v>0</v>
      </c>
      <c r="O71" s="202"/>
      <c r="P71" s="136"/>
      <c r="Q71" s="143"/>
      <c r="R71" s="143"/>
      <c r="S71" s="143"/>
      <c r="T71" s="143"/>
      <c r="V71" s="160">
        <f>V69+15</f>
        <v>145.5</v>
      </c>
      <c r="W71" s="143">
        <v>92</v>
      </c>
      <c r="X71" s="143">
        <f t="shared" si="33"/>
        <v>348.6</v>
      </c>
      <c r="Y71" s="160">
        <v>355</v>
      </c>
      <c r="Z71" s="143"/>
      <c r="AA71" s="160"/>
      <c r="AC71" s="87"/>
      <c r="AD71" s="82"/>
      <c r="AE71" s="71"/>
      <c r="AF71" s="88"/>
    </row>
    <row r="72" spans="1:32" x14ac:dyDescent="0.2">
      <c r="A72" s="95"/>
      <c r="B72" s="96"/>
      <c r="C72" s="143"/>
      <c r="D72" s="98"/>
      <c r="E72" s="162"/>
      <c r="F72" s="98"/>
      <c r="G72" s="98"/>
      <c r="H72" s="97"/>
      <c r="I72" s="97"/>
      <c r="J72" s="167"/>
      <c r="K72" s="210"/>
      <c r="L72" s="117"/>
      <c r="M72" s="122"/>
      <c r="N72" s="140">
        <f t="shared" si="30"/>
        <v>0</v>
      </c>
      <c r="O72" s="202"/>
      <c r="P72" s="136"/>
      <c r="Q72" s="143"/>
      <c r="R72" s="143"/>
      <c r="S72" s="143"/>
      <c r="T72" s="143"/>
      <c r="V72" s="160">
        <v>146</v>
      </c>
      <c r="W72" s="143">
        <v>92</v>
      </c>
      <c r="X72" s="143">
        <f t="shared" si="33"/>
        <v>344.5</v>
      </c>
      <c r="Y72" s="160">
        <v>350.9</v>
      </c>
      <c r="AA72" s="66"/>
      <c r="AC72" s="87"/>
      <c r="AD72" s="82"/>
      <c r="AE72" s="71"/>
      <c r="AF72" s="88"/>
    </row>
    <row r="73" spans="1:32" x14ac:dyDescent="0.2">
      <c r="A73" s="95"/>
      <c r="B73" s="96"/>
      <c r="C73" s="143"/>
      <c r="D73" s="98"/>
      <c r="E73" s="162"/>
      <c r="F73" s="98"/>
      <c r="G73" s="98"/>
      <c r="H73" s="97"/>
      <c r="I73" s="97"/>
      <c r="J73" s="167"/>
      <c r="K73" s="210"/>
      <c r="L73" s="117"/>
      <c r="M73" s="122"/>
      <c r="N73" s="84"/>
      <c r="O73" s="202"/>
      <c r="P73" s="136"/>
      <c r="Q73" s="143"/>
      <c r="R73" s="143"/>
      <c r="S73" s="143"/>
      <c r="T73" s="143"/>
      <c r="V73" s="160">
        <f>156.5</f>
        <v>156.5</v>
      </c>
      <c r="W73" s="143">
        <v>88</v>
      </c>
      <c r="X73" s="143">
        <f t="shared" si="33"/>
        <v>344.5</v>
      </c>
      <c r="Y73" s="160">
        <v>350.9</v>
      </c>
      <c r="AA73" s="66"/>
      <c r="AC73" s="87"/>
      <c r="AD73" s="82"/>
      <c r="AE73" s="71"/>
      <c r="AF73" s="88"/>
    </row>
    <row r="74" spans="1:32" x14ac:dyDescent="0.2">
      <c r="A74" s="95"/>
      <c r="B74" s="96"/>
      <c r="C74" s="143"/>
      <c r="D74" s="98"/>
      <c r="E74" s="162"/>
      <c r="F74" s="98"/>
      <c r="G74" s="98"/>
      <c r="H74" s="97"/>
      <c r="I74" s="97"/>
      <c r="J74" s="167"/>
      <c r="K74" s="210"/>
      <c r="L74" s="117"/>
      <c r="M74" s="122"/>
      <c r="N74" s="84"/>
      <c r="O74" s="202"/>
      <c r="P74" s="136"/>
      <c r="Q74" s="143"/>
      <c r="R74" s="143"/>
      <c r="S74" s="143"/>
      <c r="T74" s="143"/>
      <c r="V74" s="160">
        <v>157</v>
      </c>
      <c r="W74" s="143">
        <v>88</v>
      </c>
      <c r="X74" s="143">
        <f t="shared" si="33"/>
        <v>340.6</v>
      </c>
      <c r="Y74" s="160">
        <v>347</v>
      </c>
      <c r="AA74" s="66"/>
      <c r="AC74" s="87"/>
      <c r="AD74" s="82"/>
      <c r="AE74" s="71"/>
      <c r="AF74" s="88"/>
    </row>
    <row r="75" spans="1:32" s="143" customFormat="1" x14ac:dyDescent="0.2">
      <c r="A75" s="95"/>
      <c r="B75" s="96"/>
      <c r="D75" s="98"/>
      <c r="E75" s="162"/>
      <c r="F75" s="98"/>
      <c r="G75" s="98"/>
      <c r="H75" s="97"/>
      <c r="I75" s="97"/>
      <c r="J75" s="167"/>
      <c r="K75" s="210"/>
      <c r="L75" s="117"/>
      <c r="M75" s="122"/>
      <c r="N75" s="84"/>
      <c r="O75" s="202"/>
      <c r="P75" s="136"/>
      <c r="V75" s="190">
        <v>170</v>
      </c>
      <c r="W75" s="143">
        <v>88</v>
      </c>
      <c r="X75" s="143">
        <f t="shared" si="33"/>
        <v>340.6</v>
      </c>
      <c r="Y75" s="160">
        <v>347</v>
      </c>
      <c r="AA75" s="146"/>
      <c r="AC75" s="87"/>
      <c r="AD75" s="82"/>
      <c r="AE75" s="71"/>
      <c r="AF75" s="88"/>
    </row>
    <row r="76" spans="1:32" x14ac:dyDescent="0.2">
      <c r="A76" s="95"/>
      <c r="B76" s="96"/>
      <c r="C76" s="143"/>
      <c r="D76" s="98"/>
      <c r="E76" s="162"/>
      <c r="F76" s="98"/>
      <c r="G76" s="98"/>
      <c r="H76" s="97"/>
      <c r="I76" s="97"/>
      <c r="J76" s="167"/>
      <c r="K76" s="210"/>
      <c r="L76" s="117"/>
      <c r="M76" s="122"/>
      <c r="N76" s="84"/>
      <c r="O76" s="202"/>
      <c r="P76" s="136"/>
      <c r="Q76" s="143"/>
      <c r="R76" s="143"/>
      <c r="S76" s="143"/>
      <c r="T76" s="143"/>
      <c r="V76" s="144"/>
      <c r="W76" s="61"/>
      <c r="X76" s="143"/>
      <c r="Y76" s="190"/>
      <c r="AA76" s="66"/>
      <c r="AC76" s="87"/>
      <c r="AD76" s="82"/>
      <c r="AE76" s="71"/>
      <c r="AF76" s="88"/>
    </row>
    <row r="77" spans="1:32" x14ac:dyDescent="0.2">
      <c r="A77" s="95"/>
      <c r="B77" s="96"/>
      <c r="C77" s="143"/>
      <c r="D77" s="98"/>
      <c r="E77" s="162"/>
      <c r="F77" s="98"/>
      <c r="G77" s="98"/>
      <c r="H77" s="97"/>
      <c r="I77" s="97"/>
      <c r="J77" s="167"/>
      <c r="K77" s="210"/>
      <c r="L77" s="117"/>
      <c r="M77" s="122"/>
      <c r="N77" s="84"/>
      <c r="O77" s="202"/>
      <c r="P77" s="136"/>
      <c r="Q77" s="143"/>
      <c r="R77" s="143"/>
      <c r="S77" s="143"/>
      <c r="T77" s="143"/>
      <c r="V77" s="185" t="s">
        <v>44</v>
      </c>
      <c r="W77" s="143"/>
      <c r="X77" s="143"/>
      <c r="Y77" s="143"/>
      <c r="AA77" s="66"/>
      <c r="AC77" s="87"/>
      <c r="AD77" s="82"/>
      <c r="AE77" s="71"/>
      <c r="AF77" s="88"/>
    </row>
    <row r="78" spans="1:32" x14ac:dyDescent="0.2">
      <c r="A78" s="95"/>
      <c r="B78" s="96"/>
      <c r="C78" s="143"/>
      <c r="D78" s="98"/>
      <c r="E78" s="162"/>
      <c r="F78" s="98"/>
      <c r="G78" s="98"/>
      <c r="H78" s="97"/>
      <c r="I78" s="97"/>
      <c r="J78" s="167"/>
      <c r="K78" s="210"/>
      <c r="L78" s="117"/>
      <c r="M78" s="122"/>
      <c r="N78" s="84"/>
      <c r="O78" s="202"/>
      <c r="P78" s="136"/>
      <c r="Q78" s="143"/>
      <c r="R78" s="143"/>
      <c r="S78" s="143"/>
      <c r="T78" s="143"/>
      <c r="V78" s="143">
        <v>1</v>
      </c>
      <c r="W78" s="143">
        <v>88</v>
      </c>
      <c r="X78" s="143">
        <f>Y78-6.4</f>
        <v>24.700000000000003</v>
      </c>
      <c r="Y78" s="143">
        <v>31.1</v>
      </c>
      <c r="AA78" s="66"/>
      <c r="AC78" s="87"/>
      <c r="AD78" s="82"/>
      <c r="AE78" s="71"/>
      <c r="AF78" s="88"/>
    </row>
    <row r="79" spans="1:32" x14ac:dyDescent="0.2">
      <c r="A79" s="95"/>
      <c r="B79" s="96"/>
      <c r="C79" s="143"/>
      <c r="D79" s="98"/>
      <c r="E79" s="162"/>
      <c r="F79" s="98"/>
      <c r="G79" s="98"/>
      <c r="H79" s="97"/>
      <c r="I79" s="97"/>
      <c r="J79" s="167"/>
      <c r="K79" s="210"/>
      <c r="L79" s="117"/>
      <c r="M79" s="122"/>
      <c r="N79" s="84"/>
      <c r="O79" s="202"/>
      <c r="P79" s="136"/>
      <c r="Q79" s="143"/>
      <c r="R79" s="143"/>
      <c r="S79" s="143"/>
      <c r="T79" s="143"/>
      <c r="V79" s="143">
        <v>55.5</v>
      </c>
      <c r="W79" s="143">
        <v>88</v>
      </c>
      <c r="X79" s="143">
        <f t="shared" ref="X79:X97" si="34">Y79-6.4</f>
        <v>24.700000000000003</v>
      </c>
      <c r="Y79" s="143">
        <v>31.1</v>
      </c>
      <c r="AA79" s="66"/>
      <c r="AC79" s="87"/>
      <c r="AD79" s="82"/>
      <c r="AE79" s="71"/>
      <c r="AF79" s="88"/>
    </row>
    <row r="80" spans="1:32" x14ac:dyDescent="0.2">
      <c r="A80" s="95"/>
      <c r="B80" s="96"/>
      <c r="C80" s="143"/>
      <c r="D80" s="98"/>
      <c r="E80" s="162"/>
      <c r="F80" s="98"/>
      <c r="G80" s="98"/>
      <c r="H80" s="97"/>
      <c r="I80" s="97"/>
      <c r="J80" s="167"/>
      <c r="K80" s="210"/>
      <c r="L80" s="117"/>
      <c r="M80" s="122"/>
      <c r="N80" s="84"/>
      <c r="O80" s="202"/>
      <c r="P80" s="136"/>
      <c r="Q80" s="143"/>
      <c r="R80" s="143"/>
      <c r="S80" s="143"/>
      <c r="T80" s="143"/>
      <c r="V80" s="191">
        <v>75</v>
      </c>
      <c r="W80" s="143">
        <v>98</v>
      </c>
      <c r="X80" s="143">
        <f t="shared" si="34"/>
        <v>24.700000000000003</v>
      </c>
      <c r="Y80" s="143">
        <v>31.1</v>
      </c>
      <c r="AA80" s="66"/>
      <c r="AC80" s="87"/>
      <c r="AD80" s="82"/>
      <c r="AE80" s="71"/>
      <c r="AF80" s="88"/>
    </row>
    <row r="81" spans="1:32" x14ac:dyDescent="0.2">
      <c r="A81" s="95"/>
      <c r="B81" s="96"/>
      <c r="C81" s="143"/>
      <c r="D81" s="98"/>
      <c r="E81" s="162"/>
      <c r="F81" s="98"/>
      <c r="G81" s="98"/>
      <c r="H81" s="97"/>
      <c r="I81" s="97"/>
      <c r="J81" s="167"/>
      <c r="K81" s="210"/>
      <c r="L81" s="117"/>
      <c r="M81" s="122"/>
      <c r="N81" s="84"/>
      <c r="O81" s="202"/>
      <c r="P81" s="136"/>
      <c r="Q81" s="143"/>
      <c r="R81" s="143"/>
      <c r="S81" s="143"/>
      <c r="T81" s="143"/>
      <c r="V81" s="118">
        <v>105.5</v>
      </c>
      <c r="W81" s="143">
        <v>88</v>
      </c>
      <c r="X81" s="143">
        <f t="shared" si="34"/>
        <v>24.700000000000003</v>
      </c>
      <c r="Y81" s="143">
        <v>31.1</v>
      </c>
      <c r="AA81" s="66"/>
      <c r="AC81" s="87"/>
      <c r="AD81" s="82"/>
      <c r="AE81" s="71"/>
      <c r="AF81" s="88"/>
    </row>
    <row r="82" spans="1:32" x14ac:dyDescent="0.2">
      <c r="A82" s="95"/>
      <c r="B82" s="96"/>
      <c r="C82" s="143"/>
      <c r="D82" s="98"/>
      <c r="E82" s="162"/>
      <c r="F82" s="98"/>
      <c r="G82" s="98"/>
      <c r="H82" s="97"/>
      <c r="I82" s="97"/>
      <c r="J82" s="167"/>
      <c r="K82" s="210"/>
      <c r="L82" s="117"/>
      <c r="M82" s="122"/>
      <c r="N82" s="84"/>
      <c r="O82" s="202"/>
      <c r="P82" s="136"/>
      <c r="Q82" s="143"/>
      <c r="R82" s="143"/>
      <c r="S82" s="143"/>
      <c r="T82" s="143"/>
      <c r="V82" s="118">
        <v>106</v>
      </c>
      <c r="W82" s="143">
        <v>88</v>
      </c>
      <c r="X82" s="143">
        <f t="shared" si="34"/>
        <v>9.1999999999999993</v>
      </c>
      <c r="Y82" s="143">
        <v>15.6</v>
      </c>
      <c r="AA82" s="66"/>
      <c r="AC82" s="87"/>
      <c r="AD82" s="82"/>
      <c r="AE82" s="71"/>
      <c r="AF82" s="88"/>
    </row>
    <row r="83" spans="1:32" x14ac:dyDescent="0.2">
      <c r="A83" s="95"/>
      <c r="B83" s="96"/>
      <c r="C83" s="143"/>
      <c r="D83" s="98"/>
      <c r="E83" s="162"/>
      <c r="F83" s="98"/>
      <c r="G83" s="98"/>
      <c r="H83" s="97"/>
      <c r="I83" s="97"/>
      <c r="J83" s="167"/>
      <c r="K83" s="210"/>
      <c r="L83" s="117"/>
      <c r="M83" s="122"/>
      <c r="N83" s="84"/>
      <c r="O83" s="202"/>
      <c r="P83" s="136"/>
      <c r="Q83" s="143"/>
      <c r="R83" s="143"/>
      <c r="S83" s="143"/>
      <c r="T83" s="143"/>
      <c r="V83" s="118">
        <v>120.5</v>
      </c>
      <c r="W83" s="143">
        <v>88</v>
      </c>
      <c r="X83" s="143">
        <f t="shared" si="34"/>
        <v>9.1999999999999993</v>
      </c>
      <c r="Y83" s="143">
        <v>15.6</v>
      </c>
      <c r="AA83" s="66"/>
      <c r="AC83" s="87"/>
      <c r="AD83" s="82"/>
      <c r="AE83" s="71"/>
      <c r="AF83" s="88"/>
    </row>
    <row r="84" spans="1:32" x14ac:dyDescent="0.2">
      <c r="A84" s="95"/>
      <c r="B84" s="96"/>
      <c r="C84" s="143"/>
      <c r="D84" s="98"/>
      <c r="E84" s="162"/>
      <c r="F84" s="98"/>
      <c r="G84" s="98"/>
      <c r="H84" s="97"/>
      <c r="I84" s="97"/>
      <c r="J84" s="167"/>
      <c r="K84" s="210"/>
      <c r="L84" s="117"/>
      <c r="M84" s="122"/>
      <c r="N84" s="84"/>
      <c r="O84" s="202"/>
      <c r="P84" s="136"/>
      <c r="Q84" s="143"/>
      <c r="R84" s="143"/>
      <c r="S84" s="143"/>
      <c r="T84" s="143"/>
      <c r="V84" s="115">
        <v>121</v>
      </c>
      <c r="W84" s="143">
        <v>88</v>
      </c>
      <c r="X84" s="143">
        <f t="shared" si="34"/>
        <v>5.0999999999999996</v>
      </c>
      <c r="Y84" s="143">
        <v>11.5</v>
      </c>
      <c r="AA84" s="66"/>
      <c r="AC84" s="87"/>
      <c r="AD84" s="82"/>
      <c r="AE84" s="71"/>
      <c r="AF84" s="88"/>
    </row>
    <row r="85" spans="1:32" x14ac:dyDescent="0.2">
      <c r="A85" s="95"/>
      <c r="B85" s="96"/>
      <c r="C85" s="143"/>
      <c r="D85" s="98"/>
      <c r="E85" s="162"/>
      <c r="F85" s="98"/>
      <c r="G85" s="98"/>
      <c r="H85" s="97"/>
      <c r="I85" s="97"/>
      <c r="J85" s="167"/>
      <c r="K85" s="210"/>
      <c r="L85" s="117"/>
      <c r="M85" s="122"/>
      <c r="N85" s="84"/>
      <c r="O85" s="202"/>
      <c r="P85" s="136"/>
      <c r="Q85" s="143"/>
      <c r="R85" s="143"/>
      <c r="S85" s="143"/>
      <c r="T85" s="143"/>
      <c r="V85" s="118">
        <v>135.5</v>
      </c>
      <c r="W85" s="143">
        <v>94</v>
      </c>
      <c r="X85" s="143">
        <f t="shared" si="34"/>
        <v>5.0999999999999996</v>
      </c>
      <c r="Y85" s="160">
        <v>11.5</v>
      </c>
      <c r="AA85" s="66"/>
      <c r="AC85" s="87"/>
      <c r="AD85" s="82"/>
      <c r="AE85" s="71"/>
      <c r="AF85" s="88"/>
    </row>
    <row r="86" spans="1:32" x14ac:dyDescent="0.2">
      <c r="A86" s="95"/>
      <c r="B86" s="96"/>
      <c r="C86" s="143"/>
      <c r="D86" s="98"/>
      <c r="E86" s="162"/>
      <c r="F86" s="98"/>
      <c r="G86" s="98"/>
      <c r="H86" s="97"/>
      <c r="I86" s="97"/>
      <c r="J86" s="167"/>
      <c r="K86" s="210"/>
      <c r="L86" s="117"/>
      <c r="M86" s="122"/>
      <c r="N86" s="84"/>
      <c r="O86" s="202"/>
      <c r="P86" s="136"/>
      <c r="Q86" s="143"/>
      <c r="R86" s="143"/>
      <c r="S86" s="143"/>
      <c r="T86" s="143"/>
      <c r="V86" s="115">
        <v>136</v>
      </c>
      <c r="W86" s="143">
        <v>94</v>
      </c>
      <c r="X86" s="143">
        <f t="shared" si="34"/>
        <v>1</v>
      </c>
      <c r="Y86" s="160">
        <v>7.4</v>
      </c>
      <c r="AA86" s="66"/>
      <c r="AC86" s="87"/>
      <c r="AD86" s="82"/>
      <c r="AE86" s="71"/>
      <c r="AF86" s="88"/>
    </row>
    <row r="87" spans="1:32" x14ac:dyDescent="0.2">
      <c r="A87" s="95"/>
      <c r="B87" s="96"/>
      <c r="C87" s="143"/>
      <c r="D87" s="98"/>
      <c r="E87" s="162"/>
      <c r="F87" s="98"/>
      <c r="G87" s="98"/>
      <c r="H87" s="97"/>
      <c r="I87" s="97"/>
      <c r="J87" s="167"/>
      <c r="K87" s="210"/>
      <c r="L87" s="117"/>
      <c r="M87" s="122"/>
      <c r="N87" s="84"/>
      <c r="O87" s="202"/>
      <c r="P87" s="136"/>
      <c r="Q87" s="143"/>
      <c r="R87" s="143"/>
      <c r="S87" s="143"/>
      <c r="T87" s="143"/>
      <c r="V87" s="118">
        <v>150.5</v>
      </c>
      <c r="W87" s="143">
        <v>92</v>
      </c>
      <c r="X87" s="143">
        <f t="shared" si="34"/>
        <v>1</v>
      </c>
      <c r="Y87" s="160">
        <v>7.4</v>
      </c>
      <c r="AA87" s="66"/>
      <c r="AC87" s="87"/>
      <c r="AD87" s="82"/>
      <c r="AE87" s="71"/>
      <c r="AF87" s="88"/>
    </row>
    <row r="88" spans="1:32" x14ac:dyDescent="0.2">
      <c r="A88" s="95"/>
      <c r="B88" s="96"/>
      <c r="C88" s="143"/>
      <c r="D88" s="98"/>
      <c r="E88" s="162"/>
      <c r="F88" s="98"/>
      <c r="G88" s="98"/>
      <c r="H88" s="97"/>
      <c r="I88" s="97"/>
      <c r="J88" s="167"/>
      <c r="K88" s="210"/>
      <c r="L88" s="117"/>
      <c r="M88" s="200"/>
      <c r="N88" s="140"/>
      <c r="O88" s="202"/>
      <c r="P88" s="136"/>
      <c r="Q88" s="143"/>
      <c r="R88" s="143"/>
      <c r="S88" s="143"/>
      <c r="T88" s="143"/>
      <c r="V88" s="118">
        <v>151</v>
      </c>
      <c r="W88" s="143">
        <v>92</v>
      </c>
      <c r="X88" s="143">
        <f t="shared" si="34"/>
        <v>-3.2</v>
      </c>
      <c r="Y88" s="160">
        <v>3.2</v>
      </c>
      <c r="AA88" s="66"/>
      <c r="AC88" s="87"/>
      <c r="AD88" s="82"/>
      <c r="AE88" s="71"/>
      <c r="AF88" s="88"/>
    </row>
    <row r="89" spans="1:32" x14ac:dyDescent="0.2">
      <c r="A89" s="95"/>
      <c r="B89" s="96"/>
      <c r="C89" s="143"/>
      <c r="D89" s="98"/>
      <c r="E89" s="162"/>
      <c r="F89" s="98"/>
      <c r="G89" s="98"/>
      <c r="H89" s="97"/>
      <c r="I89" s="97"/>
      <c r="J89" s="167"/>
      <c r="K89" s="210"/>
      <c r="L89" s="117"/>
      <c r="M89" s="122"/>
      <c r="N89" s="84"/>
      <c r="O89" s="118"/>
      <c r="P89" s="116"/>
      <c r="Q89" s="143"/>
      <c r="R89" s="143"/>
      <c r="S89" s="143"/>
      <c r="T89" s="143"/>
      <c r="V89" s="118">
        <v>165.5</v>
      </c>
      <c r="W89" s="143">
        <v>92</v>
      </c>
      <c r="X89" s="143">
        <f t="shared" si="34"/>
        <v>-3.2</v>
      </c>
      <c r="Y89" s="160">
        <v>3.2</v>
      </c>
      <c r="AA89" s="66"/>
      <c r="AC89" s="87"/>
      <c r="AD89" s="82"/>
      <c r="AE89" s="71"/>
      <c r="AF89" s="88"/>
    </row>
    <row r="90" spans="1:32" x14ac:dyDescent="0.2">
      <c r="A90" s="95"/>
      <c r="B90" s="96"/>
      <c r="C90" s="143"/>
      <c r="D90" s="98"/>
      <c r="E90" s="162"/>
      <c r="F90" s="98"/>
      <c r="G90" s="98"/>
      <c r="H90" s="97"/>
      <c r="I90" s="97"/>
      <c r="J90" s="167"/>
      <c r="K90" s="210"/>
      <c r="L90" s="117"/>
      <c r="M90" s="122"/>
      <c r="N90" s="84"/>
      <c r="O90" s="118"/>
      <c r="P90" s="116"/>
      <c r="Q90" s="143"/>
      <c r="R90" s="143"/>
      <c r="S90" s="143"/>
      <c r="T90" s="143"/>
      <c r="V90" s="115">
        <v>166</v>
      </c>
      <c r="W90" s="143">
        <v>92</v>
      </c>
      <c r="X90" s="143">
        <f t="shared" si="34"/>
        <v>352.6</v>
      </c>
      <c r="Y90" s="160">
        <v>359</v>
      </c>
      <c r="AA90" s="66"/>
      <c r="AC90" s="87"/>
      <c r="AD90" s="82"/>
      <c r="AE90" s="71"/>
      <c r="AF90" s="88"/>
    </row>
    <row r="91" spans="1:32" x14ac:dyDescent="0.2">
      <c r="A91" s="95"/>
      <c r="B91" s="96"/>
      <c r="C91" s="143"/>
      <c r="D91" s="98"/>
      <c r="E91" s="162"/>
      <c r="F91" s="98"/>
      <c r="G91" s="98"/>
      <c r="H91" s="97"/>
      <c r="I91" s="97"/>
      <c r="J91" s="167"/>
      <c r="K91" s="210"/>
      <c r="L91" s="117"/>
      <c r="M91" s="122"/>
      <c r="N91" s="84"/>
      <c r="O91" s="118"/>
      <c r="P91" s="116"/>
      <c r="Q91" s="143"/>
      <c r="R91" s="143"/>
      <c r="S91" s="143"/>
      <c r="T91" s="143"/>
      <c r="V91" s="115">
        <v>180.5</v>
      </c>
      <c r="W91" s="143">
        <v>92</v>
      </c>
      <c r="X91" s="143">
        <f t="shared" si="34"/>
        <v>352.6</v>
      </c>
      <c r="Y91" s="160">
        <v>359</v>
      </c>
      <c r="AA91" s="66"/>
      <c r="AC91" s="87"/>
      <c r="AD91" s="82"/>
      <c r="AE91" s="71"/>
      <c r="AF91" s="88"/>
    </row>
    <row r="92" spans="1:32" x14ac:dyDescent="0.2">
      <c r="A92" s="95"/>
      <c r="B92" s="96"/>
      <c r="C92" s="143"/>
      <c r="D92" s="98"/>
      <c r="E92" s="162"/>
      <c r="F92" s="98"/>
      <c r="G92" s="98"/>
      <c r="H92" s="97"/>
      <c r="I92" s="97"/>
      <c r="J92" s="167"/>
      <c r="K92" s="210"/>
      <c r="L92" s="117"/>
      <c r="M92" s="122"/>
      <c r="N92" s="84"/>
      <c r="O92" s="118"/>
      <c r="P92" s="116"/>
      <c r="Q92" s="143"/>
      <c r="R92" s="143"/>
      <c r="S92" s="143"/>
      <c r="T92" s="143"/>
      <c r="V92" s="115">
        <v>181</v>
      </c>
      <c r="W92" s="143">
        <v>92</v>
      </c>
      <c r="X92" s="143">
        <f t="shared" si="34"/>
        <v>348.6</v>
      </c>
      <c r="Y92" s="160">
        <v>355</v>
      </c>
      <c r="AA92" s="66"/>
      <c r="AC92" s="87"/>
      <c r="AD92" s="82"/>
      <c r="AE92" s="71"/>
      <c r="AF92" s="88"/>
    </row>
    <row r="93" spans="1:32" x14ac:dyDescent="0.2">
      <c r="A93" s="95"/>
      <c r="B93" s="96"/>
      <c r="C93" s="143"/>
      <c r="D93" s="98"/>
      <c r="E93" s="162"/>
      <c r="F93" s="98"/>
      <c r="G93" s="98"/>
      <c r="H93" s="97"/>
      <c r="I93" s="97"/>
      <c r="J93" s="167"/>
      <c r="K93" s="210"/>
      <c r="L93" s="117"/>
      <c r="M93" s="122"/>
      <c r="N93" s="84"/>
      <c r="O93" s="118"/>
      <c r="P93" s="116"/>
      <c r="Q93" s="143"/>
      <c r="R93" s="143"/>
      <c r="S93" s="143"/>
      <c r="T93" s="143"/>
      <c r="V93" s="118">
        <v>195.5</v>
      </c>
      <c r="W93" s="143">
        <v>88</v>
      </c>
      <c r="X93" s="143">
        <f t="shared" si="34"/>
        <v>348.6</v>
      </c>
      <c r="Y93" s="160">
        <v>355</v>
      </c>
      <c r="AA93" s="66"/>
      <c r="AC93" s="87"/>
      <c r="AD93" s="82"/>
      <c r="AE93" s="71"/>
      <c r="AF93" s="88"/>
    </row>
    <row r="94" spans="1:32" x14ac:dyDescent="0.2">
      <c r="A94" s="95"/>
      <c r="B94" s="96"/>
      <c r="C94" s="143"/>
      <c r="D94" s="98"/>
      <c r="E94" s="162"/>
      <c r="F94" s="98"/>
      <c r="G94" s="98"/>
      <c r="H94" s="97"/>
      <c r="I94" s="97"/>
      <c r="J94" s="167"/>
      <c r="K94" s="210"/>
      <c r="L94" s="117"/>
      <c r="M94" s="122"/>
      <c r="N94" s="84"/>
      <c r="O94" s="118"/>
      <c r="P94" s="116"/>
      <c r="Q94" s="143"/>
      <c r="R94" s="143"/>
      <c r="S94" s="143"/>
      <c r="T94" s="143"/>
      <c r="V94" s="115">
        <v>196</v>
      </c>
      <c r="W94" s="143">
        <v>88</v>
      </c>
      <c r="X94" s="143">
        <f t="shared" si="34"/>
        <v>344.5</v>
      </c>
      <c r="Y94" s="160">
        <v>350.9</v>
      </c>
      <c r="AA94" s="66"/>
      <c r="AC94" s="87"/>
      <c r="AD94" s="82"/>
      <c r="AE94" s="71"/>
      <c r="AF94" s="88"/>
    </row>
    <row r="95" spans="1:32" x14ac:dyDescent="0.2">
      <c r="A95" s="95"/>
      <c r="B95" s="96"/>
      <c r="C95" s="143"/>
      <c r="D95" s="98"/>
      <c r="E95" s="162"/>
      <c r="F95" s="98"/>
      <c r="G95" s="98"/>
      <c r="H95" s="97"/>
      <c r="I95" s="97"/>
      <c r="J95" s="167"/>
      <c r="K95" s="210"/>
      <c r="L95" s="117"/>
      <c r="M95" s="122"/>
      <c r="N95" s="84"/>
      <c r="O95" s="118"/>
      <c r="P95" s="116"/>
      <c r="Q95" s="143"/>
      <c r="R95" s="143"/>
      <c r="S95" s="143"/>
      <c r="T95" s="143"/>
      <c r="V95" s="115">
        <v>210.5</v>
      </c>
      <c r="W95" s="143">
        <v>90</v>
      </c>
      <c r="X95" s="143">
        <f t="shared" si="34"/>
        <v>344.5</v>
      </c>
      <c r="Y95" s="160">
        <v>350.9</v>
      </c>
      <c r="AA95" s="66"/>
      <c r="AC95" s="87"/>
      <c r="AD95" s="82"/>
      <c r="AE95" s="71"/>
      <c r="AF95" s="88"/>
    </row>
    <row r="96" spans="1:32" x14ac:dyDescent="0.2">
      <c r="A96" s="95"/>
      <c r="B96" s="96"/>
      <c r="C96" s="143"/>
      <c r="D96" s="98"/>
      <c r="E96" s="162"/>
      <c r="F96" s="98"/>
      <c r="G96" s="98"/>
      <c r="H96" s="97"/>
      <c r="I96" s="97"/>
      <c r="J96" s="167"/>
      <c r="K96" s="210"/>
      <c r="L96" s="117"/>
      <c r="M96" s="122"/>
      <c r="N96" s="84"/>
      <c r="O96" s="118"/>
      <c r="P96" s="116"/>
      <c r="Q96" s="143"/>
      <c r="R96" s="143"/>
      <c r="S96" s="143"/>
      <c r="T96" s="143"/>
      <c r="V96" s="115">
        <v>213</v>
      </c>
      <c r="W96" s="143">
        <v>90</v>
      </c>
      <c r="X96" s="143">
        <f t="shared" si="34"/>
        <v>340.6</v>
      </c>
      <c r="Y96" s="160">
        <v>347</v>
      </c>
      <c r="AA96" s="66"/>
      <c r="AC96" s="87"/>
      <c r="AD96" s="82"/>
      <c r="AE96" s="71"/>
      <c r="AF96" s="88"/>
    </row>
    <row r="97" spans="1:32" x14ac:dyDescent="0.2">
      <c r="A97" s="95"/>
      <c r="B97" s="96"/>
      <c r="C97" s="143"/>
      <c r="D97" s="98"/>
      <c r="E97" s="162"/>
      <c r="F97" s="98"/>
      <c r="G97" s="98"/>
      <c r="H97" s="97"/>
      <c r="I97" s="97"/>
      <c r="J97" s="167"/>
      <c r="K97" s="210"/>
      <c r="L97" s="117"/>
      <c r="M97" s="122"/>
      <c r="N97" s="84"/>
      <c r="O97" s="118"/>
      <c r="P97" s="116"/>
      <c r="Q97" s="143"/>
      <c r="R97" s="143"/>
      <c r="S97" s="143"/>
      <c r="T97" s="143"/>
      <c r="V97" s="115">
        <v>217</v>
      </c>
      <c r="W97" s="143">
        <v>90</v>
      </c>
      <c r="X97" s="143">
        <f t="shared" si="34"/>
        <v>340.6</v>
      </c>
      <c r="Y97" s="160">
        <v>347</v>
      </c>
      <c r="AA97" s="66"/>
      <c r="AC97" s="87"/>
      <c r="AD97" s="82"/>
      <c r="AE97" s="71"/>
      <c r="AF97" s="88"/>
    </row>
    <row r="98" spans="1:32" x14ac:dyDescent="0.2">
      <c r="A98" s="95"/>
      <c r="B98" s="96"/>
      <c r="C98" s="143"/>
      <c r="D98" s="98"/>
      <c r="E98" s="162"/>
      <c r="F98" s="98"/>
      <c r="G98" s="98"/>
      <c r="H98" s="97"/>
      <c r="I98" s="97"/>
      <c r="J98" s="167"/>
      <c r="K98" s="210"/>
      <c r="L98" s="117"/>
      <c r="M98" s="122"/>
      <c r="N98" s="84"/>
      <c r="O98" s="118"/>
      <c r="P98" s="116"/>
      <c r="Q98" s="143"/>
      <c r="R98" s="143"/>
      <c r="S98" s="143"/>
      <c r="T98" s="143"/>
      <c r="V98" s="186" t="s">
        <v>46</v>
      </c>
      <c r="W98" s="61"/>
      <c r="X98" s="65"/>
      <c r="Y98" s="64"/>
      <c r="AA98" s="66"/>
      <c r="AC98" s="87"/>
      <c r="AD98" s="82"/>
      <c r="AE98" s="71"/>
      <c r="AF98" s="88"/>
    </row>
    <row r="99" spans="1:32" s="143" customFormat="1" x14ac:dyDescent="0.2">
      <c r="A99" s="95"/>
      <c r="B99" s="96"/>
      <c r="D99" s="98"/>
      <c r="E99" s="162"/>
      <c r="F99" s="98"/>
      <c r="G99" s="98"/>
      <c r="H99" s="97"/>
      <c r="I99" s="97"/>
      <c r="J99" s="167"/>
      <c r="K99" s="210"/>
      <c r="L99" s="117"/>
      <c r="M99" s="122"/>
      <c r="N99" s="84"/>
      <c r="O99" s="118"/>
      <c r="P99" s="116"/>
      <c r="V99" s="143">
        <v>1</v>
      </c>
      <c r="W99" s="143">
        <v>88</v>
      </c>
      <c r="X99" s="143">
        <f t="shared" ref="X99:X118" si="35">Y99-6.4</f>
        <v>24.700000000000003</v>
      </c>
      <c r="Y99" s="143">
        <v>31.1</v>
      </c>
      <c r="AA99" s="146"/>
      <c r="AC99" s="87"/>
      <c r="AD99" s="82"/>
      <c r="AE99" s="71"/>
      <c r="AF99" s="88"/>
    </row>
    <row r="100" spans="1:32" x14ac:dyDescent="0.2">
      <c r="A100" s="95"/>
      <c r="B100" s="96"/>
      <c r="C100" s="143"/>
      <c r="D100" s="98"/>
      <c r="E100" s="162"/>
      <c r="F100" s="98"/>
      <c r="G100" s="98"/>
      <c r="H100" s="97"/>
      <c r="I100" s="97"/>
      <c r="J100" s="167"/>
      <c r="K100" s="210"/>
      <c r="L100" s="117"/>
      <c r="M100" s="122"/>
      <c r="N100" s="84"/>
      <c r="O100" s="118"/>
      <c r="P100" s="116"/>
      <c r="Q100" s="143"/>
      <c r="R100" s="143"/>
      <c r="S100" s="143"/>
      <c r="T100" s="143"/>
      <c r="V100" s="143">
        <v>55.5</v>
      </c>
      <c r="W100" s="143">
        <v>88</v>
      </c>
      <c r="X100" s="143">
        <f t="shared" si="35"/>
        <v>24.700000000000003</v>
      </c>
      <c r="Y100" s="143">
        <v>31.1</v>
      </c>
      <c r="AA100" s="66"/>
      <c r="AC100" s="87"/>
      <c r="AD100" s="83"/>
      <c r="AE100" s="73"/>
      <c r="AF100" s="86"/>
    </row>
    <row r="101" spans="1:32" x14ac:dyDescent="0.2">
      <c r="A101" s="95"/>
      <c r="B101" s="96"/>
      <c r="C101" s="143"/>
      <c r="D101" s="98"/>
      <c r="E101" s="162"/>
      <c r="F101" s="98"/>
      <c r="G101" s="98"/>
      <c r="H101" s="97"/>
      <c r="I101" s="97"/>
      <c r="J101" s="167"/>
      <c r="K101" s="210"/>
      <c r="L101" s="117"/>
      <c r="M101" s="122"/>
      <c r="N101" s="84"/>
      <c r="O101" s="118"/>
      <c r="P101" s="116"/>
      <c r="Q101" s="143"/>
      <c r="R101" s="143"/>
      <c r="S101" s="143"/>
      <c r="T101" s="143"/>
      <c r="V101" s="191">
        <v>75</v>
      </c>
      <c r="W101" s="143">
        <v>98</v>
      </c>
      <c r="X101" s="143">
        <f t="shared" si="35"/>
        <v>24.700000000000003</v>
      </c>
      <c r="Y101" s="143">
        <v>31.1</v>
      </c>
      <c r="AA101" s="66"/>
      <c r="AC101" s="87"/>
      <c r="AD101" s="82"/>
      <c r="AE101" s="71"/>
      <c r="AF101" s="88"/>
    </row>
    <row r="102" spans="1:32" x14ac:dyDescent="0.2">
      <c r="A102" s="95"/>
      <c r="B102" s="96"/>
      <c r="C102" s="143"/>
      <c r="D102" s="98"/>
      <c r="E102" s="162"/>
      <c r="F102" s="98"/>
      <c r="G102" s="98"/>
      <c r="H102" s="97"/>
      <c r="I102" s="97"/>
      <c r="J102" s="167"/>
      <c r="K102" s="210"/>
      <c r="L102" s="117"/>
      <c r="M102" s="122"/>
      <c r="N102" s="84"/>
      <c r="O102" s="118"/>
      <c r="P102" s="116"/>
      <c r="Q102" s="143"/>
      <c r="R102" s="143"/>
      <c r="S102" s="143"/>
      <c r="T102" s="143"/>
      <c r="V102" s="192">
        <v>102</v>
      </c>
      <c r="W102" s="143">
        <v>89</v>
      </c>
      <c r="X102" s="143">
        <f t="shared" si="35"/>
        <v>24.700000000000003</v>
      </c>
      <c r="Y102" s="143">
        <v>31.1</v>
      </c>
      <c r="AA102" s="66"/>
      <c r="AC102" s="87"/>
      <c r="AD102" s="82"/>
      <c r="AE102" s="71"/>
      <c r="AF102" s="88"/>
    </row>
    <row r="103" spans="1:32" x14ac:dyDescent="0.2">
      <c r="A103" s="95"/>
      <c r="B103" s="96"/>
      <c r="C103" s="143"/>
      <c r="D103" s="98"/>
      <c r="E103" s="162"/>
      <c r="F103" s="98"/>
      <c r="G103" s="98"/>
      <c r="H103" s="97"/>
      <c r="I103" s="97"/>
      <c r="J103" s="167"/>
      <c r="K103" s="210"/>
      <c r="L103" s="117"/>
      <c r="M103" s="122"/>
      <c r="N103" s="84"/>
      <c r="O103" s="118"/>
      <c r="P103" s="116"/>
      <c r="Q103" s="143"/>
      <c r="R103" s="143"/>
      <c r="S103" s="143"/>
      <c r="T103" s="143"/>
      <c r="V103" s="118">
        <v>155.5</v>
      </c>
      <c r="W103" s="143">
        <v>95</v>
      </c>
      <c r="X103" s="143">
        <f t="shared" si="35"/>
        <v>24.700000000000003</v>
      </c>
      <c r="Y103" s="143">
        <v>31.1</v>
      </c>
      <c r="AA103" s="66"/>
      <c r="AC103" s="87"/>
      <c r="AD103" s="82"/>
      <c r="AE103" s="71"/>
      <c r="AF103" s="88"/>
    </row>
    <row r="104" spans="1:32" x14ac:dyDescent="0.2">
      <c r="A104" s="95"/>
      <c r="B104" s="96"/>
      <c r="C104" s="143"/>
      <c r="D104" s="98"/>
      <c r="E104" s="162"/>
      <c r="F104" s="98"/>
      <c r="G104" s="98"/>
      <c r="H104" s="97"/>
      <c r="I104" s="97"/>
      <c r="J104" s="167"/>
      <c r="K104" s="210"/>
      <c r="L104" s="117"/>
      <c r="M104" s="122"/>
      <c r="N104" s="84"/>
      <c r="O104" s="118"/>
      <c r="P104" s="116"/>
      <c r="Q104" s="143"/>
      <c r="R104" s="143"/>
      <c r="S104" s="143"/>
      <c r="T104" s="143"/>
      <c r="V104" s="118">
        <v>156</v>
      </c>
      <c r="W104" s="143">
        <v>97</v>
      </c>
      <c r="X104" s="143">
        <f t="shared" si="35"/>
        <v>9.1999999999999993</v>
      </c>
      <c r="Y104" s="143">
        <v>15.6</v>
      </c>
      <c r="AA104" s="66"/>
      <c r="AC104" s="87"/>
      <c r="AD104" s="82"/>
      <c r="AE104" s="71"/>
      <c r="AF104" s="88"/>
    </row>
    <row r="105" spans="1:32" x14ac:dyDescent="0.2">
      <c r="A105" s="95"/>
      <c r="B105" s="96"/>
      <c r="C105" s="143"/>
      <c r="D105" s="98"/>
      <c r="E105" s="162"/>
      <c r="F105" s="98"/>
      <c r="G105" s="98"/>
      <c r="H105" s="97"/>
      <c r="I105" s="97"/>
      <c r="J105" s="167"/>
      <c r="K105" s="210"/>
      <c r="L105" s="117"/>
      <c r="M105" s="122"/>
      <c r="N105" s="84"/>
      <c r="O105" s="118"/>
      <c r="P105" s="116"/>
      <c r="Q105" s="143"/>
      <c r="R105" s="143"/>
      <c r="S105" s="143"/>
      <c r="T105" s="143"/>
      <c r="V105" s="118">
        <v>170.5</v>
      </c>
      <c r="W105" s="143">
        <v>90</v>
      </c>
      <c r="X105" s="143">
        <f t="shared" si="35"/>
        <v>9.1999999999999993</v>
      </c>
      <c r="Y105" s="143">
        <v>15.6</v>
      </c>
      <c r="AA105" s="66"/>
      <c r="AC105" s="87"/>
      <c r="AD105" s="82"/>
      <c r="AE105" s="71"/>
      <c r="AF105" s="88"/>
    </row>
    <row r="106" spans="1:32" x14ac:dyDescent="0.2">
      <c r="A106" s="95"/>
      <c r="B106" s="96"/>
      <c r="C106" s="143"/>
      <c r="D106" s="98"/>
      <c r="E106" s="162"/>
      <c r="F106" s="98"/>
      <c r="G106" s="98"/>
      <c r="H106" s="97"/>
      <c r="I106" s="97"/>
      <c r="J106" s="167"/>
      <c r="K106" s="210"/>
      <c r="L106" s="117"/>
      <c r="M106" s="122"/>
      <c r="N106" s="84"/>
      <c r="O106" s="118"/>
      <c r="P106" s="116"/>
      <c r="Q106" s="143"/>
      <c r="R106" s="143"/>
      <c r="S106" s="143"/>
      <c r="T106" s="143"/>
      <c r="V106" s="115">
        <v>171</v>
      </c>
      <c r="W106" s="143">
        <v>95</v>
      </c>
      <c r="X106" s="143">
        <f t="shared" si="35"/>
        <v>5.0999999999999996</v>
      </c>
      <c r="Y106" s="143">
        <v>11.5</v>
      </c>
      <c r="AA106" s="66"/>
      <c r="AC106" s="87"/>
      <c r="AD106" s="82"/>
      <c r="AE106" s="71"/>
      <c r="AF106" s="88"/>
    </row>
    <row r="107" spans="1:32" x14ac:dyDescent="0.2">
      <c r="A107" s="95"/>
      <c r="B107" s="96"/>
      <c r="C107" s="143"/>
      <c r="D107" s="98"/>
      <c r="E107" s="162"/>
      <c r="F107" s="98"/>
      <c r="G107" s="98"/>
      <c r="H107" s="97"/>
      <c r="I107" s="97"/>
      <c r="J107" s="167"/>
      <c r="K107" s="210"/>
      <c r="L107" s="117"/>
      <c r="M107" s="122"/>
      <c r="N107" s="84"/>
      <c r="O107" s="118"/>
      <c r="P107" s="116"/>
      <c r="Q107" s="143"/>
      <c r="R107" s="143"/>
      <c r="S107" s="143"/>
      <c r="T107" s="143"/>
      <c r="V107" s="118">
        <v>185.5</v>
      </c>
      <c r="W107" s="143">
        <v>90</v>
      </c>
      <c r="X107" s="143">
        <f t="shared" si="35"/>
        <v>5.0999999999999996</v>
      </c>
      <c r="Y107" s="160">
        <v>11.5</v>
      </c>
      <c r="AA107" s="66"/>
      <c r="AC107" s="87"/>
      <c r="AD107" s="82"/>
      <c r="AE107" s="71"/>
      <c r="AF107" s="88"/>
    </row>
    <row r="108" spans="1:32" x14ac:dyDescent="0.2">
      <c r="A108" s="95"/>
      <c r="B108" s="96"/>
      <c r="C108" s="143"/>
      <c r="D108" s="98"/>
      <c r="E108" s="162"/>
      <c r="F108" s="98"/>
      <c r="G108" s="98"/>
      <c r="H108" s="97"/>
      <c r="I108" s="97"/>
      <c r="J108" s="167"/>
      <c r="K108" s="210"/>
      <c r="L108" s="117"/>
      <c r="M108" s="122"/>
      <c r="N108" s="84"/>
      <c r="O108" s="118"/>
      <c r="P108" s="116"/>
      <c r="Q108" s="143"/>
      <c r="R108" s="143"/>
      <c r="S108" s="143"/>
      <c r="T108" s="143"/>
      <c r="U108" s="115"/>
      <c r="V108" s="115">
        <v>186</v>
      </c>
      <c r="W108" s="143">
        <v>91</v>
      </c>
      <c r="X108" s="143">
        <f t="shared" si="35"/>
        <v>1</v>
      </c>
      <c r="Y108" s="160">
        <v>7.4</v>
      </c>
      <c r="AA108" s="66"/>
      <c r="AC108" s="87"/>
      <c r="AD108" s="82"/>
      <c r="AE108" s="71"/>
      <c r="AF108" s="88"/>
    </row>
    <row r="109" spans="1:32" x14ac:dyDescent="0.2">
      <c r="A109" s="95"/>
      <c r="B109" s="96"/>
      <c r="C109" s="143"/>
      <c r="D109" s="98"/>
      <c r="E109" s="162"/>
      <c r="F109" s="98"/>
      <c r="G109" s="98"/>
      <c r="H109" s="97"/>
      <c r="I109" s="97"/>
      <c r="J109" s="167"/>
      <c r="K109" s="210"/>
      <c r="L109" s="117"/>
      <c r="M109" s="122"/>
      <c r="N109" s="84"/>
      <c r="O109" s="202"/>
      <c r="P109" s="136"/>
      <c r="Q109" s="143"/>
      <c r="R109" s="143"/>
      <c r="S109" s="143"/>
      <c r="T109" s="143"/>
      <c r="U109" s="115"/>
      <c r="V109" s="118">
        <v>200.5</v>
      </c>
      <c r="W109" s="143">
        <v>92</v>
      </c>
      <c r="X109" s="143">
        <f t="shared" si="35"/>
        <v>1</v>
      </c>
      <c r="Y109" s="160">
        <v>7.4</v>
      </c>
      <c r="AA109" s="66"/>
      <c r="AC109" s="87"/>
      <c r="AD109" s="82"/>
      <c r="AE109" s="71"/>
      <c r="AF109" s="88"/>
    </row>
    <row r="110" spans="1:32" x14ac:dyDescent="0.2">
      <c r="A110" s="95"/>
      <c r="B110" s="96"/>
      <c r="C110" s="143"/>
      <c r="D110" s="98"/>
      <c r="E110" s="162"/>
      <c r="F110" s="98"/>
      <c r="G110" s="98"/>
      <c r="H110" s="97"/>
      <c r="I110" s="97"/>
      <c r="J110" s="167"/>
      <c r="K110" s="210"/>
      <c r="L110" s="117"/>
      <c r="M110" s="122"/>
      <c r="N110" s="84"/>
      <c r="O110" s="202"/>
      <c r="P110" s="136"/>
      <c r="Q110" s="143"/>
      <c r="R110" s="143"/>
      <c r="S110" s="143"/>
      <c r="T110" s="143"/>
      <c r="U110" s="115"/>
      <c r="V110" s="118">
        <v>201</v>
      </c>
      <c r="W110" s="143">
        <v>92</v>
      </c>
      <c r="X110" s="143">
        <f t="shared" si="35"/>
        <v>-3.2</v>
      </c>
      <c r="Y110" s="160">
        <v>3.2</v>
      </c>
      <c r="AA110" s="66"/>
      <c r="AC110" s="87"/>
      <c r="AD110" s="82"/>
      <c r="AE110" s="71"/>
      <c r="AF110" s="88"/>
    </row>
    <row r="111" spans="1:32" x14ac:dyDescent="0.2">
      <c r="A111" s="95"/>
      <c r="B111" s="96"/>
      <c r="C111" s="143"/>
      <c r="D111" s="98"/>
      <c r="E111" s="162"/>
      <c r="F111" s="98"/>
      <c r="G111" s="98"/>
      <c r="H111" s="97"/>
      <c r="I111" s="97"/>
      <c r="J111" s="167"/>
      <c r="K111" s="210"/>
      <c r="L111" s="117"/>
      <c r="M111" s="122"/>
      <c r="N111" s="84"/>
      <c r="O111" s="118"/>
      <c r="P111" s="116"/>
      <c r="Q111" s="143"/>
      <c r="R111" s="143"/>
      <c r="S111" s="143"/>
      <c r="T111" s="143"/>
      <c r="U111" s="115"/>
      <c r="V111" s="118">
        <v>215.5</v>
      </c>
      <c r="W111" s="143">
        <v>91</v>
      </c>
      <c r="X111" s="143">
        <f t="shared" si="35"/>
        <v>-3.2</v>
      </c>
      <c r="Y111" s="160">
        <v>3.2</v>
      </c>
      <c r="AA111" s="66"/>
      <c r="AC111" s="87"/>
      <c r="AD111" s="82"/>
      <c r="AE111" s="71"/>
      <c r="AF111" s="88"/>
    </row>
    <row r="112" spans="1:32" x14ac:dyDescent="0.2">
      <c r="A112" s="95"/>
      <c r="B112" s="96"/>
      <c r="C112" s="143"/>
      <c r="D112" s="98"/>
      <c r="E112" s="162"/>
      <c r="F112" s="98"/>
      <c r="G112" s="98"/>
      <c r="H112" s="97"/>
      <c r="I112" s="97"/>
      <c r="J112" s="167"/>
      <c r="K112" s="210"/>
      <c r="L112" s="117"/>
      <c r="M112" s="122"/>
      <c r="N112" s="84"/>
      <c r="O112" s="118"/>
      <c r="P112" s="116"/>
      <c r="Q112" s="143"/>
      <c r="R112" s="143"/>
      <c r="S112" s="143"/>
      <c r="T112" s="143"/>
      <c r="U112" s="115"/>
      <c r="V112" s="115">
        <v>216</v>
      </c>
      <c r="W112" s="143">
        <v>92</v>
      </c>
      <c r="X112" s="143">
        <f t="shared" si="35"/>
        <v>352.6</v>
      </c>
      <c r="Y112" s="160">
        <v>359</v>
      </c>
      <c r="AA112" s="66"/>
      <c r="AC112" s="87"/>
      <c r="AD112" s="82"/>
      <c r="AE112" s="71"/>
      <c r="AF112" s="88"/>
    </row>
    <row r="113" spans="1:32" x14ac:dyDescent="0.2">
      <c r="A113" s="95"/>
      <c r="B113" s="96"/>
      <c r="C113" s="143"/>
      <c r="D113" s="98"/>
      <c r="E113" s="162"/>
      <c r="F113" s="98"/>
      <c r="G113" s="98"/>
      <c r="H113" s="97"/>
      <c r="I113" s="97"/>
      <c r="J113" s="167"/>
      <c r="K113" s="210"/>
      <c r="L113" s="117"/>
      <c r="M113" s="122"/>
      <c r="N113" s="84"/>
      <c r="O113" s="118"/>
      <c r="P113" s="116"/>
      <c r="Q113" s="143"/>
      <c r="R113" s="143"/>
      <c r="S113" s="143"/>
      <c r="T113" s="143"/>
      <c r="U113" s="115"/>
      <c r="V113" s="115">
        <v>230.5</v>
      </c>
      <c r="W113" s="143">
        <v>90</v>
      </c>
      <c r="X113" s="143">
        <f t="shared" si="35"/>
        <v>352.6</v>
      </c>
      <c r="Y113" s="160">
        <v>359</v>
      </c>
      <c r="AA113" s="66"/>
      <c r="AC113" s="87"/>
      <c r="AD113" s="82"/>
      <c r="AE113" s="71"/>
      <c r="AF113" s="88"/>
    </row>
    <row r="114" spans="1:32" x14ac:dyDescent="0.2">
      <c r="A114" s="95"/>
      <c r="B114" s="96"/>
      <c r="C114" s="143"/>
      <c r="D114" s="98"/>
      <c r="E114" s="162"/>
      <c r="F114" s="98"/>
      <c r="G114" s="98"/>
      <c r="H114" s="97"/>
      <c r="I114" s="97"/>
      <c r="J114" s="167"/>
      <c r="K114" s="210"/>
      <c r="L114" s="117"/>
      <c r="M114" s="122"/>
      <c r="N114" s="84"/>
      <c r="O114" s="118"/>
      <c r="P114" s="116"/>
      <c r="Q114" s="143"/>
      <c r="R114" s="143"/>
      <c r="S114" s="143"/>
      <c r="T114" s="143"/>
      <c r="V114" s="115">
        <v>231</v>
      </c>
      <c r="W114" s="143">
        <v>92</v>
      </c>
      <c r="X114" s="143">
        <f t="shared" si="35"/>
        <v>348.6</v>
      </c>
      <c r="Y114" s="160">
        <v>355</v>
      </c>
      <c r="AA114" s="66"/>
      <c r="AC114" s="87"/>
      <c r="AD114" s="82"/>
      <c r="AE114" s="71"/>
      <c r="AF114" s="88"/>
    </row>
    <row r="115" spans="1:32" x14ac:dyDescent="0.2">
      <c r="A115" s="95"/>
      <c r="B115" s="96"/>
      <c r="C115" s="143"/>
      <c r="D115" s="98"/>
      <c r="E115" s="162"/>
      <c r="F115" s="98"/>
      <c r="G115" s="98"/>
      <c r="H115" s="97"/>
      <c r="I115" s="97"/>
      <c r="J115" s="167"/>
      <c r="K115" s="210"/>
      <c r="L115" s="117"/>
      <c r="M115" s="122"/>
      <c r="N115" s="84"/>
      <c r="O115" s="118"/>
      <c r="P115" s="116"/>
      <c r="Q115" s="143"/>
      <c r="R115" s="143"/>
      <c r="S115" s="143"/>
      <c r="T115" s="143"/>
      <c r="V115" s="118">
        <v>245.5</v>
      </c>
      <c r="W115" s="143">
        <v>90</v>
      </c>
      <c r="X115" s="143">
        <f t="shared" si="35"/>
        <v>348.6</v>
      </c>
      <c r="Y115" s="160">
        <v>355</v>
      </c>
      <c r="AA115" s="66"/>
      <c r="AC115" s="87"/>
      <c r="AD115" s="82"/>
      <c r="AE115" s="71"/>
      <c r="AF115" s="88"/>
    </row>
    <row r="116" spans="1:32" x14ac:dyDescent="0.2">
      <c r="A116" s="95"/>
      <c r="B116" s="96"/>
      <c r="C116" s="143"/>
      <c r="D116" s="98"/>
      <c r="E116" s="162"/>
      <c r="F116" s="98"/>
      <c r="G116" s="98"/>
      <c r="H116" s="97"/>
      <c r="I116" s="97"/>
      <c r="J116" s="167"/>
      <c r="K116" s="210"/>
      <c r="L116" s="117"/>
      <c r="M116" s="122"/>
      <c r="N116" s="84"/>
      <c r="O116" s="118"/>
      <c r="P116" s="116"/>
      <c r="Q116" s="143"/>
      <c r="R116" s="143"/>
      <c r="S116" s="143"/>
      <c r="T116" s="143"/>
      <c r="V116" s="115">
        <v>246</v>
      </c>
      <c r="W116" s="143">
        <v>92</v>
      </c>
      <c r="X116" s="143">
        <f t="shared" si="35"/>
        <v>344.5</v>
      </c>
      <c r="Y116" s="160">
        <v>350.9</v>
      </c>
      <c r="AA116" s="66"/>
      <c r="AC116" s="87"/>
      <c r="AD116" s="82"/>
      <c r="AE116" s="71"/>
      <c r="AF116" s="88"/>
    </row>
    <row r="117" spans="1:32" x14ac:dyDescent="0.2">
      <c r="A117" s="95"/>
      <c r="B117" s="96"/>
      <c r="C117" s="143"/>
      <c r="D117" s="98"/>
      <c r="E117" s="162"/>
      <c r="F117" s="98"/>
      <c r="G117" s="98"/>
      <c r="H117" s="97"/>
      <c r="I117" s="97"/>
      <c r="J117" s="167"/>
      <c r="K117" s="210"/>
      <c r="L117" s="117"/>
      <c r="M117" s="122"/>
      <c r="N117" s="84"/>
      <c r="O117" s="118"/>
      <c r="P117" s="116"/>
      <c r="Q117" s="143"/>
      <c r="R117" s="143"/>
      <c r="S117" s="143"/>
      <c r="T117" s="143"/>
      <c r="V117" s="115">
        <v>260.5</v>
      </c>
      <c r="W117" s="143">
        <v>90</v>
      </c>
      <c r="X117" s="143">
        <f t="shared" si="35"/>
        <v>344.5</v>
      </c>
      <c r="Y117" s="160">
        <v>350.9</v>
      </c>
      <c r="AA117" s="66"/>
      <c r="AC117" s="87"/>
      <c r="AD117" s="82"/>
      <c r="AE117" s="71"/>
      <c r="AF117" s="88"/>
    </row>
    <row r="118" spans="1:32" x14ac:dyDescent="0.2">
      <c r="A118" s="95"/>
      <c r="B118" s="96"/>
      <c r="C118" s="143"/>
      <c r="D118" s="98"/>
      <c r="E118" s="162"/>
      <c r="F118" s="98"/>
      <c r="G118" s="98"/>
      <c r="H118" s="97"/>
      <c r="I118" s="97"/>
      <c r="J118" s="167"/>
      <c r="K118" s="210"/>
      <c r="L118" s="117"/>
      <c r="M118" s="122"/>
      <c r="N118" s="84"/>
      <c r="O118" s="118"/>
      <c r="P118" s="116"/>
      <c r="Q118" s="143"/>
      <c r="R118" s="143"/>
      <c r="S118" s="143"/>
      <c r="T118" s="143"/>
      <c r="V118" s="115">
        <v>261</v>
      </c>
      <c r="W118" s="143">
        <v>92</v>
      </c>
      <c r="X118" s="143">
        <f t="shared" si="35"/>
        <v>340.6</v>
      </c>
      <c r="Y118" s="160">
        <v>347</v>
      </c>
      <c r="AA118" s="66"/>
      <c r="AC118" s="87"/>
      <c r="AD118" s="83"/>
      <c r="AE118" s="73"/>
      <c r="AF118" s="86"/>
    </row>
    <row r="119" spans="1:32" x14ac:dyDescent="0.2">
      <c r="A119" s="95"/>
      <c r="B119" s="96"/>
      <c r="C119" s="143"/>
      <c r="D119" s="98"/>
      <c r="E119" s="162"/>
      <c r="F119" s="98"/>
      <c r="G119" s="98"/>
      <c r="H119" s="97"/>
      <c r="I119" s="97"/>
      <c r="J119" s="167"/>
      <c r="K119" s="210"/>
      <c r="L119" s="117"/>
      <c r="M119" s="122"/>
      <c r="N119" s="84"/>
      <c r="O119" s="118"/>
      <c r="P119" s="116"/>
      <c r="Q119" s="143"/>
      <c r="R119" s="143"/>
      <c r="S119" s="143"/>
      <c r="T119" s="143"/>
      <c r="AA119" s="66"/>
      <c r="AC119" s="87"/>
      <c r="AD119" s="82"/>
      <c r="AE119" s="71"/>
      <c r="AF119" s="88"/>
    </row>
    <row r="120" spans="1:32" ht="15" customHeight="1" x14ac:dyDescent="0.2">
      <c r="A120" s="95"/>
      <c r="B120" s="96"/>
      <c r="C120" s="143"/>
      <c r="D120" s="98"/>
      <c r="E120" s="162"/>
      <c r="F120" s="98"/>
      <c r="G120" s="98"/>
      <c r="H120" s="97"/>
      <c r="I120" s="97"/>
      <c r="J120" s="167"/>
      <c r="K120" s="210"/>
      <c r="L120" s="117"/>
      <c r="M120" s="122"/>
      <c r="N120" s="84"/>
      <c r="O120" s="118"/>
      <c r="P120" s="116"/>
      <c r="Q120" s="143"/>
      <c r="R120" s="143"/>
      <c r="S120" s="143"/>
      <c r="T120" s="143"/>
      <c r="AA120" s="66"/>
      <c r="AC120" s="87"/>
      <c r="AD120" s="82"/>
      <c r="AE120" s="71"/>
      <c r="AF120" s="88"/>
    </row>
    <row r="121" spans="1:32" x14ac:dyDescent="0.2">
      <c r="A121" s="95"/>
      <c r="B121" s="96"/>
      <c r="C121" s="143"/>
      <c r="D121" s="98"/>
      <c r="E121" s="162"/>
      <c r="F121" s="98"/>
      <c r="G121" s="98"/>
      <c r="H121" s="97"/>
      <c r="I121" s="97"/>
      <c r="J121" s="167"/>
      <c r="K121" s="210"/>
      <c r="L121" s="117"/>
      <c r="M121" s="122"/>
      <c r="N121" s="84"/>
      <c r="O121" s="118"/>
      <c r="P121" s="116"/>
      <c r="Q121" s="143"/>
      <c r="R121" s="143"/>
      <c r="S121" s="143"/>
      <c r="T121" s="143"/>
      <c r="AA121" s="66"/>
      <c r="AC121" s="87"/>
      <c r="AD121" s="82"/>
      <c r="AE121" s="71"/>
      <c r="AF121" s="88"/>
    </row>
    <row r="122" spans="1:32" x14ac:dyDescent="0.2">
      <c r="A122" s="95"/>
      <c r="B122" s="96"/>
      <c r="C122" s="143"/>
      <c r="D122" s="98"/>
      <c r="E122" s="162"/>
      <c r="F122" s="98"/>
      <c r="G122" s="98"/>
      <c r="H122" s="97"/>
      <c r="I122" s="97"/>
      <c r="J122" s="167"/>
      <c r="K122" s="210"/>
      <c r="L122" s="117"/>
      <c r="M122" s="122"/>
      <c r="N122" s="84"/>
      <c r="O122" s="118"/>
      <c r="P122" s="116"/>
      <c r="Q122" s="143"/>
      <c r="R122" s="143"/>
      <c r="S122" s="143"/>
      <c r="T122" s="143"/>
      <c r="AA122" s="66"/>
      <c r="AC122" s="87"/>
      <c r="AD122" s="82"/>
      <c r="AE122" s="71"/>
      <c r="AF122" s="88"/>
    </row>
    <row r="123" spans="1:32" x14ac:dyDescent="0.2">
      <c r="A123" s="95"/>
      <c r="B123" s="96"/>
      <c r="C123" s="143"/>
      <c r="D123" s="98"/>
      <c r="E123" s="162"/>
      <c r="F123" s="98"/>
      <c r="G123" s="98"/>
      <c r="H123" s="97"/>
      <c r="I123" s="97"/>
      <c r="J123" s="167"/>
      <c r="K123" s="210"/>
      <c r="L123" s="117"/>
      <c r="M123" s="122"/>
      <c r="N123" s="84"/>
      <c r="O123" s="118"/>
      <c r="P123" s="116"/>
      <c r="Q123" s="143"/>
      <c r="R123" s="143"/>
      <c r="S123" s="143"/>
      <c r="T123" s="143"/>
      <c r="V123" s="24"/>
      <c r="W123" s="61"/>
      <c r="X123" s="65"/>
      <c r="Y123" s="64"/>
      <c r="AA123" s="66"/>
      <c r="AC123" s="87"/>
      <c r="AD123" s="82"/>
      <c r="AE123" s="71"/>
      <c r="AF123" s="88"/>
    </row>
    <row r="124" spans="1:32" x14ac:dyDescent="0.2">
      <c r="A124" s="95"/>
      <c r="B124" s="96"/>
      <c r="C124" s="143"/>
      <c r="D124" s="98"/>
      <c r="E124" s="162"/>
      <c r="F124" s="98"/>
      <c r="G124" s="98"/>
      <c r="H124" s="97"/>
      <c r="I124" s="97"/>
      <c r="J124" s="167"/>
      <c r="K124" s="210"/>
      <c r="L124" s="117"/>
      <c r="M124" s="122"/>
      <c r="N124" s="84"/>
      <c r="O124" s="118"/>
      <c r="P124" s="116"/>
      <c r="Q124" s="143"/>
      <c r="R124" s="143"/>
      <c r="S124" s="143"/>
      <c r="T124" s="143"/>
      <c r="V124" s="24"/>
      <c r="W124" s="61"/>
      <c r="X124" s="65"/>
      <c r="Y124" s="64"/>
      <c r="AA124" s="66"/>
      <c r="AC124" s="87"/>
      <c r="AD124" s="82"/>
      <c r="AE124" s="71"/>
      <c r="AF124" s="88"/>
    </row>
    <row r="125" spans="1:32" x14ac:dyDescent="0.2">
      <c r="A125" s="95"/>
      <c r="B125" s="96"/>
      <c r="C125" s="143"/>
      <c r="D125" s="98"/>
      <c r="E125" s="162"/>
      <c r="F125" s="98"/>
      <c r="G125" s="98"/>
      <c r="H125" s="97"/>
      <c r="I125" s="97"/>
      <c r="J125" s="167"/>
      <c r="K125" s="210"/>
      <c r="L125" s="117"/>
      <c r="M125" s="122"/>
      <c r="N125" s="84"/>
      <c r="O125" s="118"/>
      <c r="P125" s="116"/>
      <c r="Q125" s="143"/>
      <c r="R125" s="143"/>
      <c r="S125" s="143"/>
      <c r="T125" s="143"/>
      <c r="V125" s="24"/>
      <c r="X125" s="65"/>
      <c r="AA125" s="66"/>
      <c r="AC125" s="87"/>
      <c r="AD125" s="82"/>
      <c r="AE125" s="71"/>
      <c r="AF125" s="88"/>
    </row>
    <row r="126" spans="1:32" x14ac:dyDescent="0.2">
      <c r="A126" s="95"/>
      <c r="B126" s="96"/>
      <c r="C126" s="143"/>
      <c r="D126" s="98"/>
      <c r="E126" s="162"/>
      <c r="F126" s="98"/>
      <c r="G126" s="98"/>
      <c r="H126" s="97"/>
      <c r="I126" s="97"/>
      <c r="J126" s="167"/>
      <c r="K126" s="210"/>
      <c r="L126" s="117"/>
      <c r="M126" s="122"/>
      <c r="N126" s="84"/>
      <c r="O126" s="118"/>
      <c r="P126" s="116"/>
      <c r="Q126" s="143"/>
      <c r="R126" s="143"/>
      <c r="S126" s="143"/>
      <c r="T126" s="143"/>
      <c r="V126" s="24"/>
      <c r="X126" s="65"/>
      <c r="AA126" s="66"/>
      <c r="AC126" s="87"/>
      <c r="AD126" s="82"/>
      <c r="AE126" s="71"/>
      <c r="AF126" s="88"/>
    </row>
    <row r="127" spans="1:32" x14ac:dyDescent="0.2">
      <c r="A127" s="95"/>
      <c r="B127" s="96"/>
      <c r="C127" s="143"/>
      <c r="D127" s="98"/>
      <c r="E127" s="162"/>
      <c r="F127" s="98"/>
      <c r="G127" s="98"/>
      <c r="H127" s="97"/>
      <c r="I127" s="97"/>
      <c r="J127" s="167"/>
      <c r="K127" s="210"/>
      <c r="L127" s="117"/>
      <c r="M127" s="122"/>
      <c r="N127" s="84"/>
      <c r="O127" s="118"/>
      <c r="P127" s="116"/>
      <c r="Q127" s="143"/>
      <c r="R127" s="143"/>
      <c r="S127" s="143"/>
      <c r="T127" s="143"/>
      <c r="V127" s="24"/>
      <c r="AA127" s="66"/>
      <c r="AC127" s="87"/>
      <c r="AD127" s="82"/>
      <c r="AE127" s="71"/>
      <c r="AF127" s="88"/>
    </row>
    <row r="128" spans="1:32" x14ac:dyDescent="0.2">
      <c r="A128" s="95"/>
      <c r="B128" s="96"/>
      <c r="C128" s="143"/>
      <c r="D128" s="98"/>
      <c r="E128" s="162"/>
      <c r="F128" s="98"/>
      <c r="G128" s="98"/>
      <c r="H128" s="97"/>
      <c r="I128" s="97"/>
      <c r="J128" s="167"/>
      <c r="K128" s="210"/>
      <c r="L128" s="117"/>
      <c r="M128" s="122"/>
      <c r="N128" s="84"/>
      <c r="O128" s="118"/>
      <c r="P128" s="116"/>
      <c r="Q128" s="143"/>
      <c r="R128" s="143"/>
      <c r="S128" s="143"/>
      <c r="T128" s="143"/>
      <c r="V128" s="24"/>
      <c r="AA128" s="66"/>
      <c r="AC128" s="87"/>
      <c r="AD128" s="82"/>
      <c r="AE128" s="71"/>
      <c r="AF128" s="88"/>
    </row>
    <row r="129" spans="1:32" x14ac:dyDescent="0.2">
      <c r="A129" s="95"/>
      <c r="B129" s="96"/>
      <c r="C129" s="143"/>
      <c r="D129" s="98"/>
      <c r="E129" s="162"/>
      <c r="F129" s="98"/>
      <c r="G129" s="98"/>
      <c r="H129" s="97"/>
      <c r="I129" s="97"/>
      <c r="J129" s="167"/>
      <c r="K129" s="210"/>
      <c r="L129" s="117"/>
      <c r="M129" s="122"/>
      <c r="N129" s="84"/>
      <c r="O129" s="118"/>
      <c r="P129" s="116"/>
      <c r="Q129" s="143"/>
      <c r="R129" s="143"/>
      <c r="S129" s="143"/>
      <c r="T129" s="143"/>
      <c r="V129" s="24"/>
      <c r="AA129" s="66"/>
      <c r="AC129" s="87"/>
      <c r="AD129" s="83"/>
      <c r="AE129" s="73"/>
      <c r="AF129" s="86"/>
    </row>
    <row r="130" spans="1:32" x14ac:dyDescent="0.2">
      <c r="A130" s="95"/>
      <c r="B130" s="96"/>
      <c r="C130" s="143"/>
      <c r="D130" s="98"/>
      <c r="E130" s="162"/>
      <c r="F130" s="98"/>
      <c r="G130" s="98"/>
      <c r="H130" s="97"/>
      <c r="I130" s="97"/>
      <c r="J130" s="167"/>
      <c r="K130" s="210"/>
      <c r="L130" s="117"/>
      <c r="M130" s="122"/>
      <c r="N130" s="84"/>
      <c r="O130" s="118"/>
      <c r="P130" s="116"/>
      <c r="Q130" s="143"/>
      <c r="R130" s="143"/>
      <c r="S130" s="143"/>
      <c r="T130" s="143"/>
      <c r="V130" s="24"/>
      <c r="AA130" s="66"/>
      <c r="AC130" s="87"/>
      <c r="AD130" s="82"/>
      <c r="AE130" s="71"/>
      <c r="AF130" s="88"/>
    </row>
    <row r="131" spans="1:32" x14ac:dyDescent="0.2">
      <c r="A131" s="95"/>
      <c r="B131" s="96"/>
      <c r="C131" s="143"/>
      <c r="D131" s="98"/>
      <c r="E131" s="162"/>
      <c r="F131" s="98"/>
      <c r="G131" s="98"/>
      <c r="H131" s="97"/>
      <c r="I131" s="97"/>
      <c r="J131" s="167"/>
      <c r="K131" s="210"/>
      <c r="L131" s="117"/>
      <c r="M131" s="122"/>
      <c r="N131" s="84"/>
      <c r="O131" s="118"/>
      <c r="P131" s="116"/>
      <c r="Q131" s="143"/>
      <c r="R131" s="143"/>
      <c r="S131" s="143"/>
      <c r="T131" s="143"/>
      <c r="V131" s="24"/>
      <c r="AA131" s="66"/>
      <c r="AC131" s="87"/>
      <c r="AD131" s="82"/>
      <c r="AE131" s="71"/>
      <c r="AF131" s="88"/>
    </row>
    <row r="132" spans="1:32" x14ac:dyDescent="0.2">
      <c r="A132" s="95"/>
      <c r="B132" s="96"/>
      <c r="C132" s="143"/>
      <c r="D132" s="98"/>
      <c r="E132" s="162"/>
      <c r="F132" s="98"/>
      <c r="G132" s="98"/>
      <c r="H132" s="97"/>
      <c r="I132" s="97"/>
      <c r="J132" s="167"/>
      <c r="K132" s="210"/>
      <c r="L132" s="117"/>
      <c r="M132" s="122"/>
      <c r="N132" s="84"/>
      <c r="O132" s="118"/>
      <c r="P132" s="116"/>
      <c r="Q132" s="143"/>
      <c r="R132" s="143"/>
      <c r="S132" s="143"/>
      <c r="T132" s="143"/>
      <c r="V132" s="24"/>
      <c r="AA132" s="66"/>
      <c r="AC132" s="87"/>
      <c r="AD132" s="82"/>
      <c r="AE132" s="71"/>
      <c r="AF132" s="88"/>
    </row>
    <row r="133" spans="1:32" x14ac:dyDescent="0.2">
      <c r="A133" s="95"/>
      <c r="B133" s="96"/>
      <c r="C133" s="143"/>
      <c r="D133" s="98"/>
      <c r="E133" s="162"/>
      <c r="F133" s="98"/>
      <c r="G133" s="98"/>
      <c r="H133" s="97"/>
      <c r="I133" s="97"/>
      <c r="J133" s="167"/>
      <c r="K133" s="210"/>
      <c r="L133" s="117"/>
      <c r="M133" s="122"/>
      <c r="N133" s="84"/>
      <c r="O133" s="118"/>
      <c r="P133" s="116"/>
      <c r="Q133" s="143"/>
      <c r="R133" s="143"/>
      <c r="S133" s="143"/>
      <c r="T133" s="143"/>
      <c r="V133" s="24"/>
      <c r="AA133" s="66"/>
      <c r="AC133" s="87"/>
      <c r="AD133" s="82"/>
      <c r="AE133" s="71"/>
      <c r="AF133" s="88"/>
    </row>
    <row r="134" spans="1:32" x14ac:dyDescent="0.2">
      <c r="A134" s="95"/>
      <c r="B134" s="96"/>
      <c r="C134" s="143"/>
      <c r="D134" s="98"/>
      <c r="E134" s="162"/>
      <c r="F134" s="98"/>
      <c r="G134" s="98"/>
      <c r="H134" s="97"/>
      <c r="I134" s="97"/>
      <c r="J134" s="167"/>
      <c r="K134" s="210"/>
      <c r="L134" s="117"/>
      <c r="M134" s="122"/>
      <c r="N134" s="84"/>
      <c r="O134" s="118"/>
      <c r="P134" s="116"/>
      <c r="Q134" s="143"/>
      <c r="R134" s="143"/>
      <c r="S134" s="143"/>
      <c r="T134" s="143"/>
      <c r="V134" s="24"/>
      <c r="AA134" s="66"/>
      <c r="AC134" s="87"/>
      <c r="AD134" s="82"/>
      <c r="AE134" s="71"/>
      <c r="AF134" s="88"/>
    </row>
    <row r="135" spans="1:32" x14ac:dyDescent="0.2">
      <c r="A135" s="95"/>
      <c r="B135" s="96"/>
      <c r="C135" s="143"/>
      <c r="D135" s="98"/>
      <c r="E135" s="162"/>
      <c r="F135" s="98"/>
      <c r="G135" s="98"/>
      <c r="H135" s="97"/>
      <c r="I135" s="97"/>
      <c r="J135" s="167"/>
      <c r="K135" s="210"/>
      <c r="L135" s="117"/>
      <c r="M135" s="122"/>
      <c r="N135" s="84"/>
      <c r="O135" s="118"/>
      <c r="P135" s="116"/>
      <c r="Q135" s="143"/>
      <c r="R135" s="143"/>
      <c r="S135" s="143"/>
      <c r="T135" s="143"/>
      <c r="V135" s="24"/>
      <c r="AA135" s="66"/>
      <c r="AC135" s="87"/>
      <c r="AD135" s="82"/>
      <c r="AE135" s="71"/>
      <c r="AF135" s="88"/>
    </row>
    <row r="136" spans="1:32" x14ac:dyDescent="0.2">
      <c r="A136" s="95"/>
      <c r="B136" s="96"/>
      <c r="C136" s="143"/>
      <c r="D136" s="98"/>
      <c r="E136" s="162"/>
      <c r="F136" s="98"/>
      <c r="G136" s="98"/>
      <c r="H136" s="97"/>
      <c r="I136" s="97"/>
      <c r="J136" s="167"/>
      <c r="K136" s="210"/>
      <c r="L136" s="117"/>
      <c r="M136" s="122"/>
      <c r="N136" s="84"/>
      <c r="O136" s="118"/>
      <c r="P136" s="116"/>
      <c r="Q136" s="143"/>
      <c r="R136" s="143"/>
      <c r="S136" s="143"/>
      <c r="T136" s="143"/>
      <c r="V136" s="24"/>
      <c r="AA136" s="66"/>
      <c r="AC136" s="87"/>
      <c r="AD136" s="82"/>
      <c r="AE136" s="71"/>
      <c r="AF136" s="88"/>
    </row>
    <row r="137" spans="1:32" x14ac:dyDescent="0.2">
      <c r="A137" s="95"/>
      <c r="B137" s="96"/>
      <c r="C137" s="143"/>
      <c r="D137" s="98"/>
      <c r="E137" s="162"/>
      <c r="F137" s="98"/>
      <c r="G137" s="98"/>
      <c r="H137" s="97"/>
      <c r="I137" s="97"/>
      <c r="J137" s="167"/>
      <c r="K137" s="210"/>
      <c r="L137" s="117"/>
      <c r="M137" s="122"/>
      <c r="N137" s="84"/>
      <c r="O137" s="118"/>
      <c r="P137" s="116"/>
      <c r="Q137" s="143"/>
      <c r="R137" s="143"/>
      <c r="S137" s="143"/>
      <c r="T137" s="143"/>
      <c r="V137" s="24"/>
      <c r="AA137" s="66"/>
      <c r="AC137" s="87"/>
      <c r="AD137" s="82"/>
      <c r="AE137" s="71"/>
      <c r="AF137" s="88"/>
    </row>
    <row r="138" spans="1:32" x14ac:dyDescent="0.2">
      <c r="A138" s="95"/>
      <c r="B138" s="96"/>
      <c r="C138" s="143"/>
      <c r="D138" s="98"/>
      <c r="E138" s="162"/>
      <c r="F138" s="98"/>
      <c r="G138" s="98"/>
      <c r="H138" s="97"/>
      <c r="I138" s="97"/>
      <c r="J138" s="167"/>
      <c r="K138" s="210"/>
      <c r="L138" s="117"/>
      <c r="M138" s="122"/>
      <c r="N138" s="84"/>
      <c r="O138" s="118"/>
      <c r="P138" s="116"/>
      <c r="Q138" s="143"/>
      <c r="R138" s="143"/>
      <c r="S138" s="143"/>
      <c r="T138" s="143"/>
      <c r="V138" s="24"/>
      <c r="AA138" s="66"/>
      <c r="AC138" s="87"/>
      <c r="AD138" s="82"/>
      <c r="AE138" s="71"/>
      <c r="AF138" s="88"/>
    </row>
    <row r="139" spans="1:32" x14ac:dyDescent="0.2">
      <c r="A139" s="95"/>
      <c r="B139" s="96"/>
      <c r="C139" s="143"/>
      <c r="D139" s="98"/>
      <c r="E139" s="162"/>
      <c r="F139" s="98"/>
      <c r="G139" s="98"/>
      <c r="H139" s="97"/>
      <c r="I139" s="97"/>
      <c r="J139" s="167"/>
      <c r="K139" s="210"/>
      <c r="L139" s="117"/>
      <c r="M139" s="122"/>
      <c r="N139" s="84"/>
      <c r="O139" s="118"/>
      <c r="P139" s="116"/>
      <c r="Q139" s="143"/>
      <c r="R139" s="143"/>
      <c r="S139" s="143"/>
      <c r="T139" s="143"/>
      <c r="V139" s="24"/>
      <c r="AA139" s="66"/>
      <c r="AC139" s="87"/>
      <c r="AD139" s="82"/>
      <c r="AE139" s="71"/>
      <c r="AF139" s="88"/>
    </row>
    <row r="140" spans="1:32" x14ac:dyDescent="0.2">
      <c r="A140" s="95"/>
      <c r="B140" s="96"/>
      <c r="C140" s="143"/>
      <c r="D140" s="98"/>
      <c r="E140" s="162"/>
      <c r="F140" s="98"/>
      <c r="G140" s="98"/>
      <c r="H140" s="97"/>
      <c r="I140" s="97"/>
      <c r="J140" s="167"/>
      <c r="K140" s="210"/>
      <c r="L140" s="117"/>
      <c r="M140" s="122"/>
      <c r="N140" s="84"/>
      <c r="O140" s="118"/>
      <c r="P140" s="116"/>
      <c r="Q140" s="143"/>
      <c r="R140" s="143"/>
      <c r="S140" s="143"/>
      <c r="T140" s="143"/>
      <c r="V140" s="24"/>
      <c r="AA140" s="66"/>
      <c r="AC140" s="87"/>
      <c r="AD140" s="82"/>
      <c r="AE140" s="71"/>
      <c r="AF140" s="88"/>
    </row>
    <row r="141" spans="1:32" x14ac:dyDescent="0.2">
      <c r="A141" s="95"/>
      <c r="B141" s="96"/>
      <c r="C141" s="143"/>
      <c r="D141" s="98"/>
      <c r="E141" s="162"/>
      <c r="F141" s="98"/>
      <c r="G141" s="98"/>
      <c r="H141" s="97"/>
      <c r="I141" s="97"/>
      <c r="J141" s="167"/>
      <c r="K141" s="210"/>
      <c r="L141" s="117"/>
      <c r="M141" s="122"/>
      <c r="N141" s="84"/>
      <c r="O141" s="118"/>
      <c r="P141" s="116"/>
      <c r="Q141" s="143"/>
      <c r="R141" s="143"/>
      <c r="S141" s="143"/>
      <c r="T141" s="143"/>
      <c r="V141" s="24"/>
      <c r="AA141" s="66"/>
      <c r="AC141" s="87"/>
      <c r="AD141" s="82"/>
      <c r="AE141" s="71"/>
      <c r="AF141" s="88"/>
    </row>
    <row r="142" spans="1:32" x14ac:dyDescent="0.2">
      <c r="A142" s="95"/>
      <c r="B142" s="96"/>
      <c r="C142" s="143"/>
      <c r="D142" s="98"/>
      <c r="E142" s="162"/>
      <c r="F142" s="98"/>
      <c r="G142" s="98"/>
      <c r="H142" s="97"/>
      <c r="I142" s="97"/>
      <c r="J142" s="167"/>
      <c r="K142" s="210"/>
      <c r="L142" s="117"/>
      <c r="M142" s="122"/>
      <c r="N142" s="84"/>
      <c r="O142" s="118"/>
      <c r="P142" s="116"/>
      <c r="Q142" s="143"/>
      <c r="R142" s="143"/>
      <c r="S142" s="143"/>
      <c r="T142" s="143"/>
      <c r="V142" s="24"/>
      <c r="AA142" s="66"/>
      <c r="AC142" s="87"/>
      <c r="AD142" s="82"/>
      <c r="AE142" s="71"/>
      <c r="AF142" s="88"/>
    </row>
    <row r="143" spans="1:32" x14ac:dyDescent="0.2">
      <c r="A143" s="95"/>
      <c r="B143" s="96"/>
      <c r="C143" s="143"/>
      <c r="D143" s="98"/>
      <c r="E143" s="162"/>
      <c r="F143" s="98"/>
      <c r="G143" s="98"/>
      <c r="H143" s="97"/>
      <c r="I143" s="97"/>
      <c r="J143" s="167"/>
      <c r="K143" s="210"/>
      <c r="L143" s="117"/>
      <c r="M143" s="122"/>
      <c r="N143" s="84"/>
      <c r="O143" s="118"/>
      <c r="P143" s="116"/>
      <c r="Q143" s="143"/>
      <c r="R143" s="143"/>
      <c r="S143" s="143"/>
      <c r="T143" s="143"/>
      <c r="V143" s="24"/>
      <c r="AA143" s="66"/>
      <c r="AC143" s="87"/>
      <c r="AD143" s="82"/>
      <c r="AE143" s="71"/>
      <c r="AF143" s="88"/>
    </row>
    <row r="144" spans="1:32" x14ac:dyDescent="0.2">
      <c r="A144" s="95"/>
      <c r="B144" s="96"/>
      <c r="C144" s="143"/>
      <c r="D144" s="98"/>
      <c r="E144" s="162"/>
      <c r="F144" s="98"/>
      <c r="G144" s="98"/>
      <c r="H144" s="97"/>
      <c r="I144" s="97"/>
      <c r="J144" s="167"/>
      <c r="K144" s="210"/>
      <c r="L144" s="117"/>
      <c r="M144" s="122"/>
      <c r="N144" s="84"/>
      <c r="O144" s="118"/>
      <c r="P144" s="116"/>
      <c r="Q144" s="143"/>
      <c r="R144" s="143"/>
      <c r="S144" s="143"/>
      <c r="T144" s="143"/>
      <c r="V144" s="24"/>
      <c r="AA144" s="66"/>
      <c r="AC144" s="87"/>
      <c r="AD144" s="82"/>
      <c r="AE144" s="71"/>
      <c r="AF144" s="88"/>
    </row>
    <row r="145" spans="1:32" x14ac:dyDescent="0.2">
      <c r="A145" s="95"/>
      <c r="B145" s="96"/>
      <c r="C145" s="143"/>
      <c r="D145" s="98"/>
      <c r="E145" s="162"/>
      <c r="F145" s="98"/>
      <c r="G145" s="98"/>
      <c r="H145" s="97"/>
      <c r="I145" s="97"/>
      <c r="J145" s="167"/>
      <c r="K145" s="210"/>
      <c r="L145" s="117"/>
      <c r="M145" s="122"/>
      <c r="N145" s="84"/>
      <c r="O145" s="118"/>
      <c r="P145" s="116"/>
      <c r="Q145" s="143"/>
      <c r="R145" s="143"/>
      <c r="S145" s="143"/>
      <c r="T145" s="143"/>
      <c r="V145" s="24"/>
      <c r="AA145" s="66"/>
      <c r="AC145" s="87"/>
      <c r="AD145" s="82"/>
      <c r="AE145" s="71"/>
      <c r="AF145" s="88"/>
    </row>
    <row r="146" spans="1:32" x14ac:dyDescent="0.2">
      <c r="A146" s="95"/>
      <c r="B146" s="96"/>
      <c r="C146" s="143"/>
      <c r="D146" s="98"/>
      <c r="E146" s="162"/>
      <c r="F146" s="98"/>
      <c r="G146" s="98"/>
      <c r="H146" s="97"/>
      <c r="I146" s="97"/>
      <c r="J146" s="167"/>
      <c r="K146" s="210"/>
      <c r="L146" s="117"/>
      <c r="M146" s="122"/>
      <c r="N146" s="84"/>
      <c r="O146" s="118"/>
      <c r="P146" s="116"/>
      <c r="Q146" s="143"/>
      <c r="R146" s="143"/>
      <c r="S146" s="143"/>
      <c r="T146" s="143"/>
      <c r="V146" s="24"/>
      <c r="AA146" s="66"/>
      <c r="AC146" s="87"/>
      <c r="AD146" s="82"/>
      <c r="AE146" s="71"/>
      <c r="AF146" s="88"/>
    </row>
    <row r="147" spans="1:32" x14ac:dyDescent="0.2">
      <c r="A147" s="95"/>
      <c r="B147" s="96"/>
      <c r="C147" s="143"/>
      <c r="D147" s="98"/>
      <c r="E147" s="162"/>
      <c r="F147" s="98"/>
      <c r="G147" s="98"/>
      <c r="H147" s="97"/>
      <c r="I147" s="97"/>
      <c r="J147" s="167"/>
      <c r="K147" s="210"/>
      <c r="L147" s="117"/>
      <c r="M147" s="122"/>
      <c r="N147" s="84"/>
      <c r="O147" s="118"/>
      <c r="P147" s="116"/>
      <c r="Q147" s="143"/>
      <c r="R147" s="143"/>
      <c r="S147" s="143"/>
      <c r="T147" s="143"/>
      <c r="V147" s="24"/>
      <c r="AA147" s="66"/>
      <c r="AC147" s="87"/>
      <c r="AD147" s="82"/>
      <c r="AE147" s="71"/>
      <c r="AF147" s="88"/>
    </row>
    <row r="148" spans="1:32" x14ac:dyDescent="0.2">
      <c r="A148" s="95"/>
      <c r="B148" s="96"/>
      <c r="C148" s="143"/>
      <c r="D148" s="98"/>
      <c r="E148" s="162"/>
      <c r="F148" s="98"/>
      <c r="G148" s="98"/>
      <c r="H148" s="97"/>
      <c r="I148" s="97"/>
      <c r="J148" s="167"/>
      <c r="K148" s="210"/>
      <c r="L148" s="117"/>
      <c r="M148" s="122"/>
      <c r="N148" s="84"/>
      <c r="O148" s="118"/>
      <c r="P148" s="116"/>
      <c r="Q148" s="143"/>
      <c r="R148" s="143"/>
      <c r="S148" s="143"/>
      <c r="T148" s="143"/>
      <c r="V148" s="24"/>
      <c r="AA148" s="66"/>
      <c r="AC148" s="87"/>
      <c r="AD148" s="83"/>
      <c r="AE148" s="73"/>
      <c r="AF148" s="86"/>
    </row>
    <row r="149" spans="1:32" x14ac:dyDescent="0.2">
      <c r="A149" s="95"/>
      <c r="B149" s="96"/>
      <c r="C149" s="143"/>
      <c r="D149" s="98"/>
      <c r="E149" s="162"/>
      <c r="F149" s="98"/>
      <c r="G149" s="98"/>
      <c r="H149" s="97"/>
      <c r="I149" s="97"/>
      <c r="J149" s="167"/>
      <c r="K149" s="210"/>
      <c r="L149" s="117"/>
      <c r="M149" s="122"/>
      <c r="N149" s="84"/>
      <c r="O149" s="118"/>
      <c r="P149" s="116"/>
      <c r="Q149" s="143"/>
      <c r="R149" s="143"/>
      <c r="S149" s="143"/>
      <c r="T149" s="143"/>
      <c r="V149" s="24"/>
      <c r="AA149" s="66"/>
      <c r="AC149" s="87"/>
      <c r="AD149" s="82"/>
      <c r="AE149" s="71"/>
      <c r="AF149" s="88"/>
    </row>
    <row r="150" spans="1:32" x14ac:dyDescent="0.2">
      <c r="A150" s="95"/>
      <c r="B150" s="96"/>
      <c r="C150" s="143"/>
      <c r="D150" s="98"/>
      <c r="E150" s="162"/>
      <c r="F150" s="98"/>
      <c r="G150" s="98"/>
      <c r="H150" s="97"/>
      <c r="I150" s="97"/>
      <c r="J150" s="167"/>
      <c r="K150" s="210"/>
      <c r="L150" s="117"/>
      <c r="M150" s="122"/>
      <c r="N150" s="84"/>
      <c r="O150" s="118"/>
      <c r="P150" s="116"/>
      <c r="Q150" s="143"/>
      <c r="R150" s="143"/>
      <c r="S150" s="143"/>
      <c r="T150" s="143"/>
      <c r="V150" s="24"/>
      <c r="AA150" s="66"/>
      <c r="AC150" s="87"/>
      <c r="AD150" s="82"/>
      <c r="AE150" s="71"/>
      <c r="AF150" s="88"/>
    </row>
    <row r="151" spans="1:32" x14ac:dyDescent="0.2">
      <c r="A151" s="95"/>
      <c r="B151" s="96"/>
      <c r="C151" s="143"/>
      <c r="D151" s="98"/>
      <c r="E151" s="162"/>
      <c r="F151" s="98"/>
      <c r="G151" s="98"/>
      <c r="H151" s="97"/>
      <c r="I151" s="97"/>
      <c r="J151" s="167"/>
      <c r="K151" s="210"/>
      <c r="L151" s="117"/>
      <c r="M151" s="122"/>
      <c r="N151" s="84"/>
      <c r="O151" s="118"/>
      <c r="P151" s="116"/>
      <c r="Q151" s="143"/>
      <c r="R151" s="143"/>
      <c r="S151" s="143"/>
      <c r="T151" s="143"/>
      <c r="V151" s="24"/>
      <c r="AA151" s="66"/>
      <c r="AC151" s="87"/>
      <c r="AD151" s="82"/>
      <c r="AE151" s="71"/>
      <c r="AF151" s="88"/>
    </row>
    <row r="152" spans="1:32" x14ac:dyDescent="0.2">
      <c r="A152" s="95"/>
      <c r="B152" s="96"/>
      <c r="C152" s="143"/>
      <c r="D152" s="98"/>
      <c r="E152" s="162"/>
      <c r="F152" s="98"/>
      <c r="G152" s="98"/>
      <c r="H152" s="97"/>
      <c r="I152" s="97"/>
      <c r="J152" s="167"/>
      <c r="K152" s="210"/>
      <c r="L152" s="117"/>
      <c r="M152" s="122"/>
      <c r="N152" s="84"/>
      <c r="O152" s="118"/>
      <c r="P152" s="116"/>
      <c r="Q152" s="143"/>
      <c r="R152" s="143"/>
      <c r="S152" s="143"/>
      <c r="T152" s="143"/>
      <c r="V152" s="24"/>
      <c r="AA152" s="66"/>
      <c r="AC152" s="87"/>
      <c r="AD152" s="82"/>
      <c r="AE152" s="71"/>
      <c r="AF152" s="88"/>
    </row>
    <row r="153" spans="1:32" x14ac:dyDescent="0.2">
      <c r="A153" s="95"/>
      <c r="B153" s="96"/>
      <c r="C153" s="143"/>
      <c r="D153" s="98"/>
      <c r="E153" s="162"/>
      <c r="F153" s="98"/>
      <c r="G153" s="98"/>
      <c r="H153" s="97"/>
      <c r="I153" s="97"/>
      <c r="J153" s="167"/>
      <c r="K153" s="210"/>
      <c r="L153" s="117"/>
      <c r="M153" s="122"/>
      <c r="N153" s="84"/>
      <c r="O153" s="118"/>
      <c r="P153" s="116"/>
      <c r="Q153" s="143"/>
      <c r="R153" s="143"/>
      <c r="S153" s="143"/>
      <c r="T153" s="143"/>
      <c r="V153" s="24"/>
      <c r="AA153" s="66"/>
      <c r="AC153" s="87"/>
      <c r="AD153" s="82"/>
      <c r="AE153" s="71"/>
      <c r="AF153" s="88"/>
    </row>
    <row r="154" spans="1:32" x14ac:dyDescent="0.2">
      <c r="A154" s="95"/>
      <c r="B154" s="96"/>
      <c r="C154" s="143"/>
      <c r="D154" s="98"/>
      <c r="E154" s="162"/>
      <c r="F154" s="98"/>
      <c r="G154" s="98"/>
      <c r="H154" s="97"/>
      <c r="I154" s="97"/>
      <c r="J154" s="167"/>
      <c r="K154" s="210"/>
      <c r="L154" s="117"/>
      <c r="M154" s="122"/>
      <c r="N154" s="84"/>
      <c r="O154" s="118"/>
      <c r="P154" s="116"/>
      <c r="Q154" s="143"/>
      <c r="R154" s="143"/>
      <c r="S154" s="143"/>
      <c r="T154" s="143"/>
      <c r="V154" s="24"/>
      <c r="AA154" s="66"/>
      <c r="AC154" s="87"/>
      <c r="AD154" s="82"/>
      <c r="AE154" s="71"/>
      <c r="AF154" s="88"/>
    </row>
    <row r="155" spans="1:32" x14ac:dyDescent="0.2">
      <c r="A155" s="95"/>
      <c r="B155" s="96"/>
      <c r="C155" s="143"/>
      <c r="D155" s="98"/>
      <c r="E155" s="162"/>
      <c r="F155" s="98"/>
      <c r="G155" s="98"/>
      <c r="H155" s="97"/>
      <c r="I155" s="97"/>
      <c r="J155" s="167"/>
      <c r="K155" s="210"/>
      <c r="L155" s="117"/>
      <c r="M155" s="122"/>
      <c r="N155" s="84"/>
      <c r="O155" s="118"/>
      <c r="P155" s="116"/>
      <c r="Q155" s="143"/>
      <c r="R155" s="143"/>
      <c r="S155" s="143"/>
      <c r="T155" s="143"/>
      <c r="V155" s="24"/>
      <c r="AA155" s="66"/>
      <c r="AC155" s="87"/>
      <c r="AD155" s="82"/>
      <c r="AE155" s="71"/>
      <c r="AF155" s="88"/>
    </row>
    <row r="156" spans="1:32" x14ac:dyDescent="0.2">
      <c r="A156" s="95"/>
      <c r="B156" s="96"/>
      <c r="C156" s="143"/>
      <c r="D156" s="98"/>
      <c r="E156" s="162"/>
      <c r="F156" s="98"/>
      <c r="G156" s="98"/>
      <c r="H156" s="97"/>
      <c r="I156" s="97"/>
      <c r="J156" s="167"/>
      <c r="K156" s="210"/>
      <c r="L156" s="117"/>
      <c r="M156" s="122"/>
      <c r="N156" s="84"/>
      <c r="O156" s="118"/>
      <c r="P156" s="116"/>
      <c r="Q156" s="143"/>
      <c r="R156" s="143"/>
      <c r="S156" s="143"/>
      <c r="T156" s="143"/>
      <c r="V156" s="24"/>
      <c r="AA156" s="66"/>
      <c r="AC156" s="87"/>
      <c r="AD156" s="82"/>
      <c r="AE156" s="71"/>
      <c r="AF156" s="88"/>
    </row>
    <row r="157" spans="1:32" x14ac:dyDescent="0.2">
      <c r="A157" s="95"/>
      <c r="B157" s="96"/>
      <c r="C157" s="143"/>
      <c r="D157" s="98"/>
      <c r="E157" s="162"/>
      <c r="F157" s="98"/>
      <c r="G157" s="98"/>
      <c r="H157" s="97"/>
      <c r="I157" s="97"/>
      <c r="J157" s="167"/>
      <c r="K157" s="210"/>
      <c r="L157" s="117"/>
      <c r="M157" s="122"/>
      <c r="N157" s="84"/>
      <c r="O157" s="118"/>
      <c r="P157" s="116"/>
      <c r="Q157" s="143"/>
      <c r="R157" s="143"/>
      <c r="S157" s="143"/>
      <c r="T157" s="143"/>
      <c r="V157" s="24"/>
      <c r="AA157" s="66"/>
      <c r="AC157" s="87"/>
      <c r="AD157" s="83"/>
      <c r="AE157" s="73"/>
      <c r="AF157" s="86"/>
    </row>
    <row r="158" spans="1:32" x14ac:dyDescent="0.2">
      <c r="A158" s="95"/>
      <c r="B158" s="96"/>
      <c r="C158" s="143"/>
      <c r="D158" s="98"/>
      <c r="E158" s="162"/>
      <c r="F158" s="98"/>
      <c r="G158" s="98"/>
      <c r="H158" s="97"/>
      <c r="I158" s="97"/>
      <c r="J158" s="167"/>
      <c r="K158" s="210"/>
      <c r="L158" s="117"/>
      <c r="M158" s="122"/>
      <c r="N158" s="84"/>
      <c r="O158" s="118"/>
      <c r="P158" s="116"/>
      <c r="Q158" s="143"/>
      <c r="R158" s="143"/>
      <c r="S158" s="143"/>
      <c r="T158" s="143"/>
      <c r="V158" s="24"/>
      <c r="AA158" s="66"/>
      <c r="AC158" s="87"/>
      <c r="AD158" s="82"/>
      <c r="AE158" s="71"/>
      <c r="AF158" s="88"/>
    </row>
    <row r="159" spans="1:32" x14ac:dyDescent="0.2">
      <c r="A159" s="95"/>
      <c r="B159" s="96"/>
      <c r="C159" s="143"/>
      <c r="D159" s="98"/>
      <c r="E159" s="162"/>
      <c r="F159" s="98"/>
      <c r="G159" s="98"/>
      <c r="H159" s="97"/>
      <c r="I159" s="97"/>
      <c r="J159" s="167"/>
      <c r="K159" s="210"/>
      <c r="L159" s="117"/>
      <c r="M159" s="122"/>
      <c r="N159" s="84"/>
      <c r="O159" s="118"/>
      <c r="P159" s="116"/>
      <c r="Q159" s="143"/>
      <c r="R159" s="143"/>
      <c r="S159" s="143"/>
      <c r="T159" s="143"/>
      <c r="V159" s="24"/>
      <c r="AA159" s="66"/>
      <c r="AC159" s="87"/>
      <c r="AD159" s="82"/>
      <c r="AE159" s="71"/>
      <c r="AF159" s="88"/>
    </row>
    <row r="160" spans="1:32" x14ac:dyDescent="0.2">
      <c r="A160" s="95"/>
      <c r="B160" s="96"/>
      <c r="C160" s="143"/>
      <c r="D160" s="98"/>
      <c r="E160" s="162"/>
      <c r="F160" s="98"/>
      <c r="G160" s="98"/>
      <c r="H160" s="97"/>
      <c r="I160" s="97"/>
      <c r="J160" s="167"/>
      <c r="K160" s="210"/>
      <c r="L160" s="117"/>
      <c r="M160" s="122"/>
      <c r="N160" s="84"/>
      <c r="O160" s="118"/>
      <c r="P160" s="116"/>
      <c r="Q160" s="143"/>
      <c r="R160" s="143"/>
      <c r="S160" s="143"/>
      <c r="T160" s="143"/>
      <c r="V160" s="24"/>
      <c r="AA160" s="66"/>
      <c r="AC160" s="87"/>
      <c r="AD160" s="82"/>
      <c r="AE160" s="71"/>
      <c r="AF160" s="88"/>
    </row>
    <row r="161" spans="1:32" x14ac:dyDescent="0.2">
      <c r="A161" s="95"/>
      <c r="B161" s="96"/>
      <c r="C161" s="143"/>
      <c r="D161" s="98"/>
      <c r="E161" s="162"/>
      <c r="F161" s="98"/>
      <c r="G161" s="98"/>
      <c r="H161" s="97"/>
      <c r="I161" s="97"/>
      <c r="J161" s="167"/>
      <c r="K161" s="210"/>
      <c r="L161" s="117"/>
      <c r="M161" s="122"/>
      <c r="N161" s="84"/>
      <c r="O161" s="118"/>
      <c r="P161" s="116"/>
      <c r="Q161" s="143"/>
      <c r="R161" s="143"/>
      <c r="S161" s="143"/>
      <c r="T161" s="143"/>
      <c r="V161" s="24"/>
      <c r="AA161" s="66"/>
      <c r="AC161" s="87"/>
      <c r="AD161" s="82"/>
      <c r="AE161" s="71"/>
      <c r="AF161" s="88"/>
    </row>
    <row r="162" spans="1:32" x14ac:dyDescent="0.2">
      <c r="A162" s="95"/>
      <c r="B162" s="96"/>
      <c r="C162" s="143"/>
      <c r="D162" s="98"/>
      <c r="E162" s="162"/>
      <c r="F162" s="98"/>
      <c r="G162" s="98"/>
      <c r="H162" s="97"/>
      <c r="I162" s="97"/>
      <c r="J162" s="167"/>
      <c r="K162" s="210"/>
      <c r="L162" s="117"/>
      <c r="M162" s="122"/>
      <c r="N162" s="84"/>
      <c r="O162" s="118"/>
      <c r="P162" s="116"/>
      <c r="Q162" s="143"/>
      <c r="R162" s="143"/>
      <c r="S162" s="143"/>
      <c r="T162" s="143"/>
      <c r="V162" s="24"/>
      <c r="AA162" s="66"/>
      <c r="AC162" s="87"/>
      <c r="AD162" s="82"/>
      <c r="AE162" s="71"/>
      <c r="AF162" s="88"/>
    </row>
    <row r="163" spans="1:32" x14ac:dyDescent="0.2">
      <c r="A163" s="95"/>
      <c r="B163" s="96"/>
      <c r="C163" s="143"/>
      <c r="D163" s="98"/>
      <c r="E163" s="162"/>
      <c r="F163" s="98"/>
      <c r="G163" s="98"/>
      <c r="H163" s="97"/>
      <c r="I163" s="97"/>
      <c r="J163" s="167"/>
      <c r="K163" s="210"/>
      <c r="L163" s="117"/>
      <c r="M163" s="122"/>
      <c r="N163" s="84"/>
      <c r="O163" s="118"/>
      <c r="P163" s="116"/>
      <c r="Q163" s="143"/>
      <c r="R163" s="143"/>
      <c r="S163" s="143"/>
      <c r="T163" s="143"/>
      <c r="V163" s="24"/>
      <c r="AA163" s="66"/>
      <c r="AC163" s="87"/>
      <c r="AD163" s="82"/>
      <c r="AE163" s="71"/>
      <c r="AF163" s="88"/>
    </row>
    <row r="164" spans="1:32" x14ac:dyDescent="0.2">
      <c r="A164" s="95"/>
      <c r="B164" s="96"/>
      <c r="C164" s="143"/>
      <c r="D164" s="98"/>
      <c r="E164" s="162"/>
      <c r="F164" s="98"/>
      <c r="G164" s="98"/>
      <c r="H164" s="97"/>
      <c r="I164" s="97"/>
      <c r="J164" s="167"/>
      <c r="K164" s="210"/>
      <c r="L164" s="117"/>
      <c r="M164" s="122"/>
      <c r="N164" s="84"/>
      <c r="O164" s="118"/>
      <c r="P164" s="116"/>
      <c r="Q164" s="143"/>
      <c r="R164" s="143"/>
      <c r="S164" s="143"/>
      <c r="T164" s="143"/>
      <c r="V164" s="24"/>
      <c r="AA164" s="66"/>
      <c r="AC164" s="87"/>
      <c r="AD164" s="82"/>
      <c r="AE164" s="71"/>
      <c r="AF164" s="88"/>
    </row>
    <row r="165" spans="1:32" x14ac:dyDescent="0.2">
      <c r="A165" s="95"/>
      <c r="B165" s="96"/>
      <c r="C165" s="143"/>
      <c r="D165" s="98"/>
      <c r="E165" s="162"/>
      <c r="F165" s="98"/>
      <c r="G165" s="98"/>
      <c r="H165" s="97"/>
      <c r="I165" s="97"/>
      <c r="J165" s="167"/>
      <c r="K165" s="210"/>
      <c r="L165" s="117"/>
      <c r="M165" s="122"/>
      <c r="N165" s="84"/>
      <c r="O165" s="118"/>
      <c r="P165" s="116"/>
      <c r="Q165" s="143"/>
      <c r="R165" s="143"/>
      <c r="S165" s="143"/>
      <c r="T165" s="143"/>
      <c r="V165" s="24"/>
      <c r="AA165" s="66"/>
      <c r="AC165" s="87"/>
      <c r="AD165" s="82"/>
      <c r="AE165" s="71"/>
      <c r="AF165" s="88"/>
    </row>
    <row r="166" spans="1:32" x14ac:dyDescent="0.2">
      <c r="A166" s="95"/>
      <c r="B166" s="96"/>
      <c r="C166" s="143"/>
      <c r="D166" s="98"/>
      <c r="E166" s="162"/>
      <c r="F166" s="98"/>
      <c r="G166" s="98"/>
      <c r="H166" s="97"/>
      <c r="I166" s="97"/>
      <c r="J166" s="167"/>
      <c r="K166" s="210"/>
      <c r="L166" s="117"/>
      <c r="M166" s="122"/>
      <c r="N166" s="84"/>
      <c r="O166" s="118"/>
      <c r="P166" s="116"/>
      <c r="Q166" s="143"/>
      <c r="R166" s="143"/>
      <c r="S166" s="143"/>
      <c r="T166" s="143"/>
      <c r="V166" s="24"/>
      <c r="AA166" s="66"/>
      <c r="AC166" s="87"/>
      <c r="AD166" s="82"/>
      <c r="AE166" s="71"/>
      <c r="AF166" s="88"/>
    </row>
    <row r="167" spans="1:32" x14ac:dyDescent="0.2">
      <c r="A167" s="95"/>
      <c r="B167" s="96"/>
      <c r="C167" s="143"/>
      <c r="D167" s="98"/>
      <c r="E167" s="162"/>
      <c r="F167" s="98"/>
      <c r="G167" s="98"/>
      <c r="H167" s="97"/>
      <c r="I167" s="97"/>
      <c r="J167" s="167"/>
      <c r="K167" s="210"/>
      <c r="L167" s="117"/>
      <c r="M167" s="122"/>
      <c r="N167" s="84"/>
      <c r="O167" s="118"/>
      <c r="P167" s="119"/>
      <c r="Q167" s="143"/>
      <c r="R167" s="143"/>
      <c r="S167" s="143"/>
      <c r="T167" s="143"/>
      <c r="V167" s="24"/>
      <c r="AA167" s="66"/>
      <c r="AC167" s="87"/>
      <c r="AD167" s="82"/>
      <c r="AE167" s="71"/>
      <c r="AF167" s="88"/>
    </row>
    <row r="168" spans="1:32" x14ac:dyDescent="0.2">
      <c r="A168" s="95"/>
      <c r="B168" s="96"/>
      <c r="C168" s="143"/>
      <c r="D168" s="98"/>
      <c r="E168" s="162"/>
      <c r="F168" s="98"/>
      <c r="G168" s="98"/>
      <c r="H168" s="97"/>
      <c r="I168" s="97"/>
      <c r="J168" s="167"/>
      <c r="K168" s="210"/>
      <c r="L168" s="117"/>
      <c r="M168" s="122"/>
      <c r="N168" s="84"/>
      <c r="O168" s="118"/>
      <c r="P168" s="119"/>
      <c r="Q168" s="143"/>
      <c r="R168" s="143"/>
      <c r="S168" s="143"/>
      <c r="T168" s="143"/>
      <c r="V168" s="24"/>
      <c r="AA168" s="66"/>
      <c r="AC168" s="87"/>
      <c r="AD168" s="83"/>
      <c r="AE168" s="73"/>
      <c r="AF168" s="86"/>
    </row>
    <row r="169" spans="1:32" x14ac:dyDescent="0.2">
      <c r="A169" s="95"/>
      <c r="B169" s="96"/>
      <c r="C169" s="143"/>
      <c r="D169" s="98"/>
      <c r="E169" s="162"/>
      <c r="F169" s="98"/>
      <c r="G169" s="98"/>
      <c r="H169" s="97"/>
      <c r="I169" s="97"/>
      <c r="J169" s="167"/>
      <c r="K169" s="210"/>
      <c r="L169" s="117"/>
      <c r="M169" s="122"/>
      <c r="N169" s="84"/>
      <c r="O169" s="118"/>
      <c r="P169" s="119"/>
      <c r="Q169" s="143"/>
      <c r="R169" s="143"/>
      <c r="S169" s="143"/>
      <c r="T169" s="143"/>
      <c r="V169" s="24"/>
      <c r="AA169" s="66"/>
      <c r="AC169" s="87"/>
      <c r="AD169" s="82"/>
      <c r="AE169" s="71"/>
      <c r="AF169" s="88"/>
    </row>
    <row r="170" spans="1:32" x14ac:dyDescent="0.2">
      <c r="A170" s="95"/>
      <c r="B170" s="96"/>
      <c r="C170" s="143"/>
      <c r="D170" s="98"/>
      <c r="E170" s="162"/>
      <c r="F170" s="98"/>
      <c r="G170" s="98"/>
      <c r="H170" s="97"/>
      <c r="I170" s="97"/>
      <c r="J170" s="167"/>
      <c r="K170" s="210"/>
      <c r="L170" s="117"/>
      <c r="M170" s="122"/>
      <c r="N170" s="84"/>
      <c r="O170" s="118"/>
      <c r="P170" s="119"/>
      <c r="Q170" s="143"/>
      <c r="R170" s="143"/>
      <c r="S170" s="143"/>
      <c r="T170" s="143"/>
      <c r="V170" s="24"/>
      <c r="AA170" s="66"/>
      <c r="AC170" s="87"/>
      <c r="AD170" s="82"/>
      <c r="AE170" s="71"/>
      <c r="AF170" s="88"/>
    </row>
    <row r="171" spans="1:32" x14ac:dyDescent="0.2">
      <c r="A171" s="95"/>
      <c r="B171" s="96"/>
      <c r="C171" s="143"/>
      <c r="D171" s="98"/>
      <c r="E171" s="162"/>
      <c r="F171" s="98"/>
      <c r="G171" s="98"/>
      <c r="H171" s="97"/>
      <c r="I171" s="97"/>
      <c r="J171" s="167"/>
      <c r="K171" s="210"/>
      <c r="L171" s="117"/>
      <c r="M171" s="122"/>
      <c r="N171" s="84"/>
      <c r="O171" s="118"/>
      <c r="P171" s="118"/>
      <c r="Q171" s="143"/>
      <c r="R171" s="143"/>
      <c r="S171" s="143"/>
      <c r="T171" s="143"/>
      <c r="V171" s="24"/>
      <c r="AA171" s="66"/>
      <c r="AC171" s="87"/>
      <c r="AD171" s="82"/>
      <c r="AE171" s="71"/>
      <c r="AF171" s="88"/>
    </row>
    <row r="172" spans="1:32" x14ac:dyDescent="0.2">
      <c r="A172" s="95"/>
      <c r="B172" s="96"/>
      <c r="C172" s="143"/>
      <c r="D172" s="98"/>
      <c r="E172" s="162"/>
      <c r="F172" s="98"/>
      <c r="G172" s="98"/>
      <c r="H172" s="97"/>
      <c r="I172" s="97"/>
      <c r="J172" s="167"/>
      <c r="K172" s="210"/>
      <c r="L172" s="117"/>
      <c r="M172" s="122"/>
      <c r="N172" s="84"/>
      <c r="O172" s="118"/>
      <c r="P172" s="119"/>
      <c r="Q172" s="143"/>
      <c r="R172" s="143"/>
      <c r="S172" s="143"/>
      <c r="T172" s="143"/>
      <c r="V172" s="24"/>
      <c r="AA172" s="66"/>
      <c r="AC172" s="87"/>
      <c r="AD172" s="82"/>
      <c r="AE172" s="71"/>
      <c r="AF172" s="88"/>
    </row>
    <row r="173" spans="1:32" x14ac:dyDescent="0.2">
      <c r="A173" s="95"/>
      <c r="B173" s="96"/>
      <c r="C173" s="143"/>
      <c r="D173" s="98"/>
      <c r="E173" s="162"/>
      <c r="F173" s="98"/>
      <c r="G173" s="98"/>
      <c r="H173" s="97"/>
      <c r="I173" s="97"/>
      <c r="J173" s="167"/>
      <c r="K173" s="210"/>
      <c r="L173" s="117"/>
      <c r="M173" s="122"/>
      <c r="N173" s="84"/>
      <c r="O173" s="118"/>
      <c r="P173" s="119"/>
      <c r="Q173" s="143"/>
      <c r="R173" s="143"/>
      <c r="S173" s="143"/>
      <c r="T173" s="143"/>
      <c r="V173" s="24"/>
      <c r="AA173" s="66"/>
      <c r="AC173" s="87"/>
      <c r="AD173" s="82"/>
      <c r="AE173" s="71"/>
      <c r="AF173" s="88"/>
    </row>
    <row r="174" spans="1:32" x14ac:dyDescent="0.2">
      <c r="A174" s="95"/>
      <c r="B174" s="96"/>
      <c r="C174" s="143"/>
      <c r="D174" s="98"/>
      <c r="E174" s="162"/>
      <c r="F174" s="98"/>
      <c r="G174" s="98"/>
      <c r="H174" s="97"/>
      <c r="I174" s="97"/>
      <c r="J174" s="167"/>
      <c r="K174" s="210"/>
      <c r="L174" s="117"/>
      <c r="M174" s="122"/>
      <c r="N174" s="84"/>
      <c r="O174" s="118"/>
      <c r="P174" s="119"/>
      <c r="Q174" s="143"/>
      <c r="R174" s="143"/>
      <c r="S174" s="143"/>
      <c r="T174" s="143"/>
      <c r="V174" s="24"/>
      <c r="AA174" s="66"/>
      <c r="AC174" s="87"/>
      <c r="AD174" s="82"/>
      <c r="AE174" s="71"/>
      <c r="AF174" s="88"/>
    </row>
    <row r="175" spans="1:32" x14ac:dyDescent="0.2">
      <c r="A175" s="95"/>
      <c r="B175" s="96"/>
      <c r="C175" s="143"/>
      <c r="D175" s="98"/>
      <c r="E175" s="162"/>
      <c r="F175" s="98"/>
      <c r="G175" s="98"/>
      <c r="H175" s="97"/>
      <c r="I175" s="97"/>
      <c r="J175" s="167"/>
      <c r="K175" s="210"/>
      <c r="L175" s="117"/>
      <c r="M175" s="122"/>
      <c r="N175" s="84"/>
      <c r="O175" s="118"/>
      <c r="P175" s="119"/>
      <c r="Q175" s="143"/>
      <c r="R175" s="143"/>
      <c r="S175" s="143"/>
      <c r="T175" s="143"/>
      <c r="V175" s="24"/>
      <c r="AA175" s="66"/>
      <c r="AC175" s="87"/>
      <c r="AD175" s="82"/>
      <c r="AE175" s="71"/>
      <c r="AF175" s="88"/>
    </row>
    <row r="176" spans="1:32" x14ac:dyDescent="0.2">
      <c r="A176" s="95"/>
      <c r="B176" s="96"/>
      <c r="C176" s="143"/>
      <c r="D176" s="98"/>
      <c r="E176" s="162"/>
      <c r="F176" s="98"/>
      <c r="G176" s="98"/>
      <c r="H176" s="97"/>
      <c r="I176" s="97"/>
      <c r="J176" s="167"/>
      <c r="K176" s="210"/>
      <c r="L176" s="117"/>
      <c r="M176" s="122"/>
      <c r="N176" s="84"/>
      <c r="O176" s="118"/>
      <c r="P176" s="119"/>
      <c r="Q176" s="143"/>
      <c r="R176" s="143"/>
      <c r="S176" s="143"/>
      <c r="T176" s="143"/>
      <c r="V176" s="24"/>
      <c r="AA176" s="66"/>
      <c r="AC176" s="87"/>
      <c r="AD176" s="82"/>
      <c r="AE176" s="71"/>
      <c r="AF176" s="88"/>
    </row>
    <row r="177" spans="1:32" x14ac:dyDescent="0.2">
      <c r="A177" s="95"/>
      <c r="B177" s="96"/>
      <c r="C177" s="143"/>
      <c r="D177" s="98"/>
      <c r="E177" s="162"/>
      <c r="F177" s="98"/>
      <c r="G177" s="98"/>
      <c r="H177" s="97"/>
      <c r="I177" s="97"/>
      <c r="J177" s="167"/>
      <c r="K177" s="210"/>
      <c r="L177" s="117"/>
      <c r="M177" s="122"/>
      <c r="N177" s="84"/>
      <c r="O177" s="118"/>
      <c r="P177" s="119"/>
      <c r="Q177" s="143"/>
      <c r="R177" s="143"/>
      <c r="S177" s="143"/>
      <c r="T177" s="143"/>
      <c r="V177" s="24"/>
      <c r="AA177" s="66"/>
      <c r="AC177" s="87"/>
      <c r="AD177" s="82"/>
      <c r="AE177" s="71"/>
      <c r="AF177" s="88"/>
    </row>
    <row r="178" spans="1:32" x14ac:dyDescent="0.2">
      <c r="A178" s="95"/>
      <c r="B178" s="96"/>
      <c r="C178" s="143"/>
      <c r="D178" s="98"/>
      <c r="E178" s="162"/>
      <c r="F178" s="98"/>
      <c r="G178" s="98"/>
      <c r="H178" s="97"/>
      <c r="I178" s="97"/>
      <c r="J178" s="167"/>
      <c r="K178" s="210"/>
      <c r="L178" s="117"/>
      <c r="M178" s="122"/>
      <c r="N178" s="84"/>
      <c r="O178" s="118"/>
      <c r="P178" s="119"/>
      <c r="Q178" s="143"/>
      <c r="R178" s="143"/>
      <c r="S178" s="143"/>
      <c r="T178" s="143"/>
      <c r="V178" s="24"/>
      <c r="AA178" s="66"/>
      <c r="AC178" s="87"/>
      <c r="AD178" s="82"/>
      <c r="AE178" s="71"/>
      <c r="AF178" s="88"/>
    </row>
    <row r="179" spans="1:32" x14ac:dyDescent="0.2">
      <c r="A179" s="95"/>
      <c r="B179" s="96"/>
      <c r="C179" s="143"/>
      <c r="D179" s="98"/>
      <c r="E179" s="162"/>
      <c r="F179" s="98"/>
      <c r="G179" s="98"/>
      <c r="H179" s="97"/>
      <c r="I179" s="97"/>
      <c r="J179" s="167"/>
      <c r="K179" s="210"/>
      <c r="L179" s="117"/>
      <c r="M179" s="122"/>
      <c r="N179" s="84"/>
      <c r="O179" s="118"/>
      <c r="P179" s="119"/>
      <c r="Q179" s="143"/>
      <c r="R179" s="143"/>
      <c r="S179" s="143"/>
      <c r="T179" s="143"/>
      <c r="V179" s="24"/>
      <c r="AA179" s="66"/>
      <c r="AC179" s="87"/>
      <c r="AD179" s="82"/>
      <c r="AE179" s="71"/>
      <c r="AF179" s="88"/>
    </row>
    <row r="180" spans="1:32" x14ac:dyDescent="0.2">
      <c r="A180" s="95"/>
      <c r="B180" s="96"/>
      <c r="C180" s="143"/>
      <c r="D180" s="98"/>
      <c r="E180" s="162"/>
      <c r="F180" s="98"/>
      <c r="G180" s="98"/>
      <c r="H180" s="97"/>
      <c r="I180" s="97"/>
      <c r="J180" s="167"/>
      <c r="K180" s="210"/>
      <c r="L180" s="117"/>
      <c r="M180" s="122"/>
      <c r="N180" s="84"/>
      <c r="O180" s="118"/>
      <c r="P180" s="119"/>
      <c r="Q180" s="143"/>
      <c r="R180" s="143"/>
      <c r="S180" s="143"/>
      <c r="T180" s="143"/>
      <c r="V180" s="24"/>
      <c r="AA180" s="66"/>
      <c r="AC180" s="87"/>
      <c r="AD180" s="82"/>
      <c r="AE180" s="71"/>
      <c r="AF180" s="88"/>
    </row>
    <row r="181" spans="1:32" x14ac:dyDescent="0.2">
      <c r="A181" s="95"/>
      <c r="B181" s="96"/>
      <c r="C181" s="143"/>
      <c r="D181" s="98"/>
      <c r="E181" s="162"/>
      <c r="F181" s="98"/>
      <c r="G181" s="98"/>
      <c r="H181" s="97"/>
      <c r="I181" s="97"/>
      <c r="J181" s="167"/>
      <c r="K181" s="210"/>
      <c r="L181" s="117"/>
      <c r="M181" s="122"/>
      <c r="N181" s="84"/>
      <c r="O181" s="118"/>
      <c r="P181" s="119"/>
      <c r="Q181" s="143"/>
      <c r="R181" s="143"/>
      <c r="S181" s="143"/>
      <c r="T181" s="143"/>
      <c r="V181" s="24"/>
      <c r="AA181" s="66"/>
      <c r="AC181" s="87"/>
      <c r="AD181" s="82"/>
      <c r="AE181" s="71"/>
      <c r="AF181" s="88"/>
    </row>
    <row r="182" spans="1:32" x14ac:dyDescent="0.2">
      <c r="A182" s="95"/>
      <c r="B182" s="96"/>
      <c r="C182" s="143"/>
      <c r="D182" s="98"/>
      <c r="E182" s="162"/>
      <c r="F182" s="98"/>
      <c r="G182" s="98"/>
      <c r="H182" s="97"/>
      <c r="I182" s="97"/>
      <c r="J182" s="167"/>
      <c r="K182" s="210"/>
      <c r="L182" s="117"/>
      <c r="M182" s="122"/>
      <c r="N182" s="84"/>
      <c r="O182" s="118"/>
      <c r="P182" s="119"/>
      <c r="Q182" s="143"/>
      <c r="R182" s="143"/>
      <c r="S182" s="143"/>
      <c r="T182" s="143"/>
      <c r="V182" s="24"/>
      <c r="AA182" s="66"/>
      <c r="AC182" s="87"/>
      <c r="AD182" s="82"/>
      <c r="AE182" s="71"/>
      <c r="AF182" s="88"/>
    </row>
    <row r="183" spans="1:32" x14ac:dyDescent="0.2">
      <c r="A183" s="95"/>
      <c r="B183" s="96"/>
      <c r="C183" s="143"/>
      <c r="D183" s="98"/>
      <c r="E183" s="162"/>
      <c r="F183" s="98"/>
      <c r="G183" s="98"/>
      <c r="H183" s="97"/>
      <c r="I183" s="97"/>
      <c r="J183" s="167"/>
      <c r="K183" s="210"/>
      <c r="L183" s="117"/>
      <c r="M183" s="122"/>
      <c r="N183" s="84"/>
      <c r="O183" s="118"/>
      <c r="P183" s="119"/>
      <c r="Q183" s="143"/>
      <c r="R183" s="143"/>
      <c r="S183" s="143"/>
      <c r="T183" s="143"/>
      <c r="V183" s="24"/>
      <c r="AA183" s="66"/>
      <c r="AC183" s="87"/>
      <c r="AD183" s="82"/>
      <c r="AE183" s="71"/>
      <c r="AF183" s="88"/>
    </row>
    <row r="184" spans="1:32" x14ac:dyDescent="0.2">
      <c r="A184" s="95"/>
      <c r="B184" s="96"/>
      <c r="C184" s="143"/>
      <c r="D184" s="98"/>
      <c r="E184" s="162"/>
      <c r="F184" s="98"/>
      <c r="G184" s="98"/>
      <c r="H184" s="97"/>
      <c r="I184" s="97"/>
      <c r="J184" s="167"/>
      <c r="K184" s="210"/>
      <c r="L184" s="117"/>
      <c r="M184" s="122"/>
      <c r="N184" s="84"/>
      <c r="O184" s="118"/>
      <c r="P184" s="119"/>
      <c r="Q184" s="143"/>
      <c r="R184" s="143"/>
      <c r="S184" s="143"/>
      <c r="T184" s="143"/>
      <c r="V184" s="24"/>
      <c r="AA184" s="66"/>
      <c r="AC184" s="87"/>
      <c r="AD184" s="82"/>
      <c r="AE184" s="71"/>
      <c r="AF184" s="88"/>
    </row>
    <row r="185" spans="1:32" x14ac:dyDescent="0.2">
      <c r="A185" s="95"/>
      <c r="B185" s="96"/>
      <c r="C185" s="143"/>
      <c r="D185" s="98"/>
      <c r="E185" s="162"/>
      <c r="F185" s="98"/>
      <c r="G185" s="98"/>
      <c r="H185" s="97"/>
      <c r="I185" s="97"/>
      <c r="J185" s="167"/>
      <c r="K185" s="210"/>
      <c r="L185" s="117"/>
      <c r="M185" s="122"/>
      <c r="N185" s="84"/>
      <c r="O185" s="118"/>
      <c r="P185" s="119"/>
      <c r="Q185" s="143"/>
      <c r="R185" s="143"/>
      <c r="S185" s="143"/>
      <c r="T185" s="143"/>
      <c r="V185" s="24"/>
      <c r="AA185" s="66"/>
      <c r="AC185" s="87"/>
      <c r="AD185" s="82"/>
      <c r="AE185" s="71"/>
      <c r="AF185" s="88"/>
    </row>
    <row r="186" spans="1:32" x14ac:dyDescent="0.2">
      <c r="A186" s="95"/>
      <c r="B186" s="96"/>
      <c r="C186" s="143"/>
      <c r="D186" s="98"/>
      <c r="E186" s="162"/>
      <c r="F186" s="98"/>
      <c r="G186" s="98"/>
      <c r="H186" s="97"/>
      <c r="I186" s="97"/>
      <c r="J186" s="167"/>
      <c r="K186" s="210"/>
      <c r="L186" s="117"/>
      <c r="M186" s="122"/>
      <c r="N186" s="84"/>
      <c r="O186" s="118"/>
      <c r="P186" s="119"/>
      <c r="Q186" s="143"/>
      <c r="R186" s="143"/>
      <c r="S186" s="143"/>
      <c r="T186" s="143"/>
      <c r="V186" s="24"/>
      <c r="AA186" s="66"/>
      <c r="AC186" s="87"/>
      <c r="AD186" s="83"/>
      <c r="AE186" s="73"/>
      <c r="AF186" s="86"/>
    </row>
    <row r="187" spans="1:32" x14ac:dyDescent="0.2">
      <c r="A187" s="95"/>
      <c r="B187" s="96"/>
      <c r="C187" s="143"/>
      <c r="D187" s="98"/>
      <c r="E187" s="162"/>
      <c r="F187" s="98"/>
      <c r="G187" s="98"/>
      <c r="H187" s="97"/>
      <c r="I187" s="97"/>
      <c r="J187" s="167"/>
      <c r="K187" s="210"/>
      <c r="L187" s="117"/>
      <c r="M187" s="122"/>
      <c r="N187" s="84"/>
      <c r="O187" s="118"/>
      <c r="P187" s="119"/>
      <c r="Q187" s="143"/>
      <c r="R187" s="143"/>
      <c r="S187" s="143"/>
      <c r="T187" s="143"/>
      <c r="V187" s="24"/>
      <c r="AA187" s="66"/>
      <c r="AC187" s="87"/>
      <c r="AD187" s="82"/>
      <c r="AE187" s="71"/>
      <c r="AF187" s="88"/>
    </row>
    <row r="188" spans="1:32" x14ac:dyDescent="0.2">
      <c r="A188" s="95"/>
      <c r="B188" s="96"/>
      <c r="C188" s="143"/>
      <c r="D188" s="98"/>
      <c r="E188" s="162"/>
      <c r="F188" s="98"/>
      <c r="G188" s="98"/>
      <c r="H188" s="97"/>
      <c r="I188" s="97"/>
      <c r="J188" s="167"/>
      <c r="K188" s="210"/>
      <c r="L188" s="117"/>
      <c r="M188" s="122"/>
      <c r="N188" s="84"/>
      <c r="O188" s="118"/>
      <c r="P188" s="119"/>
      <c r="Q188" s="143"/>
      <c r="R188" s="143"/>
      <c r="S188" s="143"/>
      <c r="T188" s="143"/>
      <c r="V188" s="24"/>
      <c r="AA188" s="66"/>
      <c r="AC188" s="87"/>
      <c r="AD188" s="83"/>
      <c r="AE188" s="73"/>
      <c r="AF188" s="86"/>
    </row>
    <row r="189" spans="1:32" x14ac:dyDescent="0.2">
      <c r="A189" s="95"/>
      <c r="B189" s="96"/>
      <c r="C189" s="143"/>
      <c r="D189" s="98"/>
      <c r="E189" s="162"/>
      <c r="F189" s="98"/>
      <c r="G189" s="98"/>
      <c r="H189" s="97"/>
      <c r="I189" s="97"/>
      <c r="J189" s="167"/>
      <c r="K189" s="210"/>
      <c r="L189" s="117"/>
      <c r="M189" s="122"/>
      <c r="N189" s="84"/>
      <c r="O189" s="118"/>
      <c r="P189" s="119"/>
      <c r="Q189" s="143"/>
      <c r="R189" s="143"/>
      <c r="S189" s="143"/>
      <c r="T189" s="143"/>
      <c r="V189" s="24"/>
      <c r="AC189" s="87"/>
      <c r="AD189" s="31"/>
      <c r="AE189" s="31"/>
      <c r="AF189" s="31"/>
    </row>
    <row r="190" spans="1:32" x14ac:dyDescent="0.2">
      <c r="A190" s="95"/>
      <c r="B190" s="96"/>
      <c r="C190" s="143"/>
      <c r="D190" s="98"/>
      <c r="E190" s="162"/>
      <c r="F190" s="98"/>
      <c r="G190" s="98"/>
      <c r="H190" s="97"/>
      <c r="I190" s="97"/>
      <c r="J190" s="167"/>
      <c r="K190" s="210"/>
      <c r="L190" s="117"/>
      <c r="M190" s="122"/>
      <c r="N190" s="84"/>
      <c r="O190" s="118"/>
      <c r="P190" s="119"/>
      <c r="Q190" s="143"/>
      <c r="R190" s="143"/>
      <c r="S190" s="143"/>
      <c r="T190" s="143"/>
      <c r="V190" s="24"/>
      <c r="AC190" s="87"/>
      <c r="AD190" s="31"/>
      <c r="AE190" s="31"/>
      <c r="AF190" s="31"/>
    </row>
    <row r="191" spans="1:32" x14ac:dyDescent="0.2">
      <c r="A191" s="95"/>
      <c r="B191" s="112"/>
      <c r="C191" s="125"/>
      <c r="D191" s="114"/>
      <c r="E191" s="163"/>
      <c r="F191" s="114"/>
      <c r="G191" s="114"/>
      <c r="H191" s="113"/>
      <c r="I191" s="113"/>
      <c r="J191" s="173"/>
      <c r="K191" s="211"/>
      <c r="L191" s="117"/>
      <c r="M191" s="122"/>
      <c r="N191" s="84"/>
      <c r="O191" s="118"/>
      <c r="P191" s="119"/>
      <c r="Q191" s="143"/>
      <c r="S191"/>
      <c r="V191" s="24"/>
      <c r="AC191" s="87"/>
      <c r="AD191" s="31"/>
      <c r="AE191" s="31"/>
      <c r="AF191" s="31"/>
    </row>
    <row r="192" spans="1:32" x14ac:dyDescent="0.2">
      <c r="A192" s="111"/>
      <c r="B192" s="112"/>
      <c r="C192" s="125"/>
      <c r="D192" s="114"/>
      <c r="E192" s="163"/>
      <c r="F192" s="114"/>
      <c r="G192" s="114"/>
      <c r="H192" s="113"/>
      <c r="I192" s="113"/>
      <c r="J192" s="173"/>
      <c r="K192" s="211"/>
      <c r="L192" s="117"/>
      <c r="M192" s="122"/>
      <c r="N192" s="84"/>
      <c r="O192" s="118"/>
      <c r="P192" s="119"/>
      <c r="Q192" s="143"/>
      <c r="S192"/>
      <c r="V192" s="24"/>
      <c r="AC192" s="87"/>
      <c r="AD192" s="31"/>
      <c r="AE192" s="31"/>
      <c r="AF192" s="31"/>
    </row>
    <row r="193" spans="1:32" ht="12.6" customHeight="1" x14ac:dyDescent="0.2">
      <c r="A193" s="111"/>
      <c r="B193" s="112"/>
      <c r="C193" s="125"/>
      <c r="D193" s="114"/>
      <c r="E193" s="163"/>
      <c r="F193" s="114"/>
      <c r="G193" s="114"/>
      <c r="H193" s="113"/>
      <c r="I193" s="113"/>
      <c r="J193" s="173"/>
      <c r="K193" s="211"/>
      <c r="L193" s="117"/>
      <c r="M193" s="122"/>
      <c r="N193" s="84"/>
      <c r="O193" s="118"/>
      <c r="P193" s="119"/>
      <c r="Q193" s="143"/>
      <c r="S193"/>
      <c r="V193" s="24"/>
      <c r="AC193" s="87"/>
      <c r="AD193" s="31"/>
      <c r="AE193" s="31"/>
      <c r="AF193" s="31"/>
    </row>
    <row r="194" spans="1:32" x14ac:dyDescent="0.2">
      <c r="A194" s="111"/>
      <c r="B194" s="112"/>
      <c r="C194" s="125"/>
      <c r="D194" s="114"/>
      <c r="E194" s="163"/>
      <c r="F194" s="114"/>
      <c r="G194" s="114"/>
      <c r="H194" s="113"/>
      <c r="I194" s="113"/>
      <c r="J194" s="173"/>
      <c r="K194" s="211"/>
      <c r="L194" s="117"/>
      <c r="M194" s="122"/>
      <c r="N194" s="84"/>
      <c r="O194" s="118"/>
      <c r="P194" s="119"/>
      <c r="Q194" s="143"/>
      <c r="S194"/>
      <c r="V194" s="24"/>
      <c r="AC194" s="87"/>
      <c r="AD194" s="31"/>
      <c r="AE194" s="31"/>
      <c r="AF194" s="31"/>
    </row>
    <row r="195" spans="1:32" x14ac:dyDescent="0.2">
      <c r="A195" s="111"/>
      <c r="B195" s="112"/>
      <c r="C195" s="125"/>
      <c r="D195" s="114"/>
      <c r="E195" s="163"/>
      <c r="F195" s="114"/>
      <c r="G195" s="114"/>
      <c r="H195" s="113"/>
      <c r="I195" s="113"/>
      <c r="J195" s="173"/>
      <c r="K195" s="211"/>
      <c r="L195" s="117"/>
      <c r="M195" s="122"/>
      <c r="N195" s="84"/>
      <c r="O195" s="118"/>
      <c r="P195" s="119"/>
      <c r="Q195" s="143"/>
      <c r="S195"/>
      <c r="V195" s="24"/>
      <c r="AC195" s="87"/>
      <c r="AD195" s="31"/>
      <c r="AE195" s="31"/>
      <c r="AF195" s="31"/>
    </row>
    <row r="196" spans="1:32" x14ac:dyDescent="0.2">
      <c r="A196" s="111"/>
      <c r="B196" s="112"/>
      <c r="C196" s="125"/>
      <c r="D196" s="114"/>
      <c r="E196" s="163"/>
      <c r="F196" s="114"/>
      <c r="G196" s="114"/>
      <c r="H196" s="113"/>
      <c r="I196" s="113"/>
      <c r="J196" s="173"/>
      <c r="K196" s="211"/>
      <c r="L196" s="117"/>
      <c r="M196" s="122"/>
      <c r="N196" s="84"/>
      <c r="O196" s="118"/>
      <c r="P196" s="119"/>
      <c r="Q196" s="143"/>
      <c r="S196"/>
      <c r="V196" s="24"/>
      <c r="AC196" s="87"/>
      <c r="AD196" s="31"/>
      <c r="AE196" s="31"/>
      <c r="AF196" s="31"/>
    </row>
    <row r="197" spans="1:32" x14ac:dyDescent="0.2">
      <c r="A197" s="111"/>
      <c r="B197" s="112"/>
      <c r="C197" s="125"/>
      <c r="D197" s="114"/>
      <c r="E197" s="163"/>
      <c r="F197" s="114"/>
      <c r="G197" s="114"/>
      <c r="H197" s="113"/>
      <c r="I197" s="113"/>
      <c r="J197" s="173"/>
      <c r="K197" s="211"/>
      <c r="L197" s="117"/>
      <c r="M197" s="122"/>
      <c r="N197" s="84"/>
      <c r="O197" s="118"/>
      <c r="P197" s="119"/>
      <c r="Q197" s="143"/>
      <c r="S197"/>
      <c r="V197" s="24"/>
      <c r="AC197" s="87"/>
      <c r="AD197" s="31"/>
      <c r="AE197" s="31"/>
      <c r="AF197" s="31"/>
    </row>
    <row r="198" spans="1:32" x14ac:dyDescent="0.2">
      <c r="A198" s="111"/>
      <c r="B198" s="112"/>
      <c r="C198" s="125"/>
      <c r="D198" s="114"/>
      <c r="E198" s="163"/>
      <c r="F198" s="114"/>
      <c r="G198" s="114"/>
      <c r="H198" s="113"/>
      <c r="I198" s="113"/>
      <c r="J198" s="173"/>
      <c r="K198" s="211"/>
      <c r="L198" s="117"/>
      <c r="M198" s="122"/>
      <c r="N198" s="84"/>
      <c r="O198" s="118"/>
      <c r="P198" s="119"/>
      <c r="Q198" s="143"/>
      <c r="S198"/>
      <c r="V198" s="24"/>
      <c r="AC198" s="87"/>
      <c r="AD198" s="31"/>
      <c r="AE198" s="31"/>
      <c r="AF198" s="31"/>
    </row>
    <row r="199" spans="1:32" x14ac:dyDescent="0.2">
      <c r="A199" s="111"/>
      <c r="B199" s="112"/>
      <c r="C199" s="125"/>
      <c r="D199" s="114"/>
      <c r="E199" s="163"/>
      <c r="F199" s="114"/>
      <c r="G199" s="114"/>
      <c r="H199" s="113"/>
      <c r="I199" s="113"/>
      <c r="J199" s="173"/>
      <c r="K199" s="211"/>
      <c r="L199" s="117"/>
      <c r="M199" s="122"/>
      <c r="N199" s="84"/>
      <c r="O199" s="118"/>
      <c r="P199" s="119"/>
      <c r="Q199" s="143"/>
      <c r="S199"/>
      <c r="V199" s="24"/>
      <c r="AC199" s="87"/>
      <c r="AD199" s="31"/>
      <c r="AE199" s="31"/>
      <c r="AF199" s="31"/>
    </row>
    <row r="200" spans="1:32" x14ac:dyDescent="0.2">
      <c r="A200" s="111"/>
      <c r="B200" s="112"/>
      <c r="C200" s="125"/>
      <c r="D200" s="114"/>
      <c r="E200" s="163"/>
      <c r="F200" s="114"/>
      <c r="G200" s="114"/>
      <c r="H200" s="113"/>
      <c r="I200" s="113"/>
      <c r="J200" s="173"/>
      <c r="K200" s="211"/>
      <c r="L200" s="117"/>
      <c r="M200" s="122"/>
      <c r="N200" s="84"/>
      <c r="O200" s="118"/>
      <c r="P200" s="119"/>
      <c r="S200"/>
      <c r="V200" s="24"/>
      <c r="AC200" s="87"/>
      <c r="AD200" s="31"/>
      <c r="AE200" s="31"/>
      <c r="AF200" s="31"/>
    </row>
    <row r="201" spans="1:32" x14ac:dyDescent="0.2">
      <c r="A201" s="111"/>
      <c r="B201" s="112"/>
      <c r="C201" s="125"/>
      <c r="D201" s="114"/>
      <c r="E201" s="163"/>
      <c r="F201" s="114"/>
      <c r="G201" s="114"/>
      <c r="H201" s="113"/>
      <c r="I201" s="113"/>
      <c r="J201" s="173"/>
      <c r="K201" s="211"/>
      <c r="L201" s="117"/>
      <c r="M201" s="122"/>
      <c r="N201" s="84"/>
      <c r="O201" s="118"/>
      <c r="P201" s="119"/>
      <c r="S201"/>
      <c r="V201" s="24"/>
      <c r="AC201" s="87"/>
      <c r="AD201" s="31"/>
      <c r="AE201" s="31"/>
      <c r="AF201" s="31"/>
    </row>
    <row r="202" spans="1:32" x14ac:dyDescent="0.2">
      <c r="A202" s="111"/>
      <c r="B202" s="112"/>
      <c r="C202" s="125"/>
      <c r="D202" s="114"/>
      <c r="E202" s="163"/>
      <c r="F202" s="114"/>
      <c r="G202" s="114"/>
      <c r="H202" s="113"/>
      <c r="I202" s="113"/>
      <c r="J202" s="173"/>
      <c r="K202" s="211"/>
      <c r="L202" s="117"/>
      <c r="M202" s="122"/>
      <c r="N202" s="84"/>
      <c r="O202" s="118"/>
      <c r="P202" s="119"/>
      <c r="S202"/>
      <c r="V202" s="24"/>
      <c r="AC202" s="87"/>
      <c r="AD202" s="31"/>
      <c r="AE202" s="31"/>
      <c r="AF202" s="31"/>
    </row>
    <row r="203" spans="1:32" x14ac:dyDescent="0.2">
      <c r="A203" s="111"/>
      <c r="B203" s="112"/>
      <c r="C203" s="125"/>
      <c r="D203" s="114"/>
      <c r="E203" s="163"/>
      <c r="F203" s="114"/>
      <c r="G203" s="114"/>
      <c r="H203" s="113"/>
      <c r="I203" s="113"/>
      <c r="J203" s="173"/>
      <c r="K203" s="211"/>
      <c r="L203" s="117"/>
      <c r="M203" s="122"/>
      <c r="N203" s="84"/>
      <c r="O203" s="118"/>
      <c r="P203" s="119"/>
      <c r="S203"/>
      <c r="V203" s="24"/>
      <c r="AC203" s="87"/>
      <c r="AD203" s="31"/>
      <c r="AE203" s="31"/>
      <c r="AF203" s="31"/>
    </row>
    <row r="204" spans="1:32" x14ac:dyDescent="0.2">
      <c r="A204" s="111"/>
      <c r="B204" s="112"/>
      <c r="C204" s="125"/>
      <c r="D204" s="114"/>
      <c r="E204" s="163"/>
      <c r="F204" s="114"/>
      <c r="G204" s="114"/>
      <c r="H204" s="113"/>
      <c r="I204" s="113"/>
      <c r="J204" s="173"/>
      <c r="K204" s="211"/>
      <c r="L204" s="117"/>
      <c r="M204" s="122"/>
      <c r="N204" s="84"/>
      <c r="O204" s="118"/>
      <c r="P204" s="119"/>
      <c r="S204"/>
      <c r="V204" s="24"/>
      <c r="AC204" s="87"/>
      <c r="AD204" s="31"/>
      <c r="AE204" s="31"/>
      <c r="AF204" s="31"/>
    </row>
    <row r="205" spans="1:32" x14ac:dyDescent="0.2">
      <c r="A205" s="111"/>
      <c r="B205" s="112"/>
      <c r="C205" s="125"/>
      <c r="D205" s="114"/>
      <c r="E205" s="163"/>
      <c r="F205" s="114"/>
      <c r="G205" s="114"/>
      <c r="H205" s="113"/>
      <c r="I205" s="113"/>
      <c r="J205" s="173"/>
      <c r="K205" s="211"/>
      <c r="L205" s="117"/>
      <c r="M205" s="122"/>
      <c r="N205" s="84"/>
      <c r="O205" s="118"/>
      <c r="P205" s="119"/>
      <c r="S205"/>
      <c r="V205" s="24"/>
      <c r="AC205" s="87"/>
      <c r="AD205" s="31"/>
      <c r="AE205" s="31"/>
      <c r="AF205" s="31"/>
    </row>
    <row r="206" spans="1:32" x14ac:dyDescent="0.2">
      <c r="A206" s="111"/>
      <c r="B206" s="112"/>
      <c r="C206" s="125"/>
      <c r="D206" s="114"/>
      <c r="E206" s="163"/>
      <c r="F206" s="114"/>
      <c r="G206" s="114"/>
      <c r="H206" s="113"/>
      <c r="I206" s="113"/>
      <c r="J206" s="173"/>
      <c r="K206" s="211"/>
      <c r="L206" s="117"/>
      <c r="M206" s="122"/>
      <c r="N206" s="84"/>
      <c r="O206" s="118"/>
      <c r="P206" s="119"/>
      <c r="S206"/>
      <c r="V206" s="24"/>
      <c r="AC206" s="87"/>
      <c r="AD206" s="31"/>
      <c r="AE206" s="31"/>
      <c r="AF206" s="31"/>
    </row>
    <row r="207" spans="1:32" x14ac:dyDescent="0.2">
      <c r="A207" s="111"/>
      <c r="B207" s="112"/>
      <c r="C207" s="125"/>
      <c r="D207" s="114"/>
      <c r="E207" s="163"/>
      <c r="F207" s="114"/>
      <c r="G207" s="114"/>
      <c r="H207" s="113"/>
      <c r="I207" s="113"/>
      <c r="J207" s="173"/>
      <c r="K207" s="211"/>
      <c r="L207" s="117"/>
      <c r="M207" s="122"/>
      <c r="N207" s="84"/>
      <c r="O207" s="118"/>
      <c r="P207" s="119"/>
      <c r="S207"/>
      <c r="V207" s="24"/>
      <c r="AC207" s="87"/>
      <c r="AD207" s="31"/>
      <c r="AE207" s="31"/>
      <c r="AF207" s="31"/>
    </row>
    <row r="208" spans="1:32" x14ac:dyDescent="0.2">
      <c r="A208" s="111"/>
      <c r="B208" s="112"/>
      <c r="C208" s="125"/>
      <c r="D208" s="114"/>
      <c r="E208" s="163"/>
      <c r="F208" s="114"/>
      <c r="G208" s="114"/>
      <c r="H208" s="113"/>
      <c r="I208" s="113"/>
      <c r="J208" s="173"/>
      <c r="K208" s="211"/>
      <c r="L208" s="117"/>
      <c r="M208" s="122"/>
      <c r="N208" s="84"/>
      <c r="O208" s="118"/>
      <c r="P208" s="119"/>
      <c r="S208"/>
      <c r="V208" s="24"/>
      <c r="AC208" s="87"/>
      <c r="AD208" s="31"/>
      <c r="AE208" s="31"/>
      <c r="AF208" s="31"/>
    </row>
    <row r="209" spans="1:32" x14ac:dyDescent="0.2">
      <c r="A209" s="111"/>
      <c r="B209" s="112"/>
      <c r="C209" s="125"/>
      <c r="D209" s="114"/>
      <c r="E209" s="163"/>
      <c r="F209" s="114"/>
      <c r="G209" s="114"/>
      <c r="H209" s="113"/>
      <c r="I209" s="113"/>
      <c r="J209" s="173"/>
      <c r="K209" s="211"/>
      <c r="L209" s="117"/>
      <c r="M209" s="122"/>
      <c r="N209" s="84"/>
      <c r="O209" s="118"/>
      <c r="P209" s="119"/>
      <c r="S209"/>
      <c r="V209" s="24"/>
      <c r="AC209" s="87"/>
      <c r="AD209" s="31"/>
      <c r="AE209" s="31"/>
      <c r="AF209" s="31"/>
    </row>
    <row r="210" spans="1:32" x14ac:dyDescent="0.2">
      <c r="A210" s="111"/>
      <c r="B210" s="112"/>
      <c r="C210" s="125"/>
      <c r="D210" s="114"/>
      <c r="E210" s="163"/>
      <c r="F210" s="114"/>
      <c r="G210" s="114"/>
      <c r="H210" s="113"/>
      <c r="I210" s="113"/>
      <c r="J210" s="173"/>
      <c r="K210" s="211"/>
      <c r="L210" s="117"/>
      <c r="M210" s="122"/>
      <c r="N210" s="84"/>
      <c r="O210" s="118"/>
      <c r="P210" s="119"/>
      <c r="S210"/>
      <c r="V210" s="24"/>
      <c r="AC210" s="87"/>
      <c r="AD210" s="31"/>
      <c r="AE210" s="31"/>
      <c r="AF210" s="31"/>
    </row>
    <row r="211" spans="1:32" x14ac:dyDescent="0.2">
      <c r="A211" s="111"/>
      <c r="B211" s="112"/>
      <c r="C211" s="125"/>
      <c r="D211" s="114"/>
      <c r="E211" s="163"/>
      <c r="F211" s="114"/>
      <c r="G211" s="114"/>
      <c r="H211" s="113"/>
      <c r="I211" s="113"/>
      <c r="J211" s="173"/>
      <c r="K211" s="211"/>
      <c r="L211" s="117"/>
      <c r="M211" s="122"/>
      <c r="N211" s="84"/>
      <c r="O211" s="118"/>
      <c r="P211" s="119"/>
      <c r="S211"/>
      <c r="V211" s="24"/>
      <c r="AC211" s="87"/>
      <c r="AD211" s="31"/>
      <c r="AE211" s="31"/>
      <c r="AF211" s="31"/>
    </row>
    <row r="212" spans="1:32" x14ac:dyDescent="0.2">
      <c r="A212" s="111"/>
      <c r="B212" s="112"/>
      <c r="C212" s="125"/>
      <c r="D212" s="114"/>
      <c r="E212" s="163"/>
      <c r="F212" s="114"/>
      <c r="G212" s="114"/>
      <c r="H212" s="113"/>
      <c r="I212" s="113"/>
      <c r="J212" s="173"/>
      <c r="K212" s="211"/>
      <c r="L212" s="117"/>
      <c r="M212" s="122"/>
      <c r="N212" s="84"/>
      <c r="O212" s="118"/>
      <c r="P212" s="119"/>
      <c r="S212"/>
      <c r="V212" s="24"/>
      <c r="AC212" s="87"/>
      <c r="AD212" s="31"/>
      <c r="AE212" s="31"/>
      <c r="AF212" s="31"/>
    </row>
    <row r="213" spans="1:32" x14ac:dyDescent="0.2">
      <c r="A213" s="111"/>
      <c r="B213" s="112"/>
      <c r="C213" s="125"/>
      <c r="D213" s="114"/>
      <c r="E213" s="163"/>
      <c r="F213" s="114"/>
      <c r="G213" s="114"/>
      <c r="H213" s="113"/>
      <c r="I213" s="113"/>
      <c r="J213" s="173"/>
      <c r="K213" s="211"/>
      <c r="L213" s="117"/>
      <c r="M213" s="122"/>
      <c r="N213" s="84"/>
      <c r="O213" s="118"/>
      <c r="P213" s="119"/>
      <c r="S213"/>
      <c r="V213" s="24"/>
      <c r="AC213" s="87"/>
      <c r="AD213" s="31"/>
      <c r="AE213" s="31"/>
      <c r="AF213" s="31"/>
    </row>
    <row r="214" spans="1:32" x14ac:dyDescent="0.2">
      <c r="A214" s="111"/>
      <c r="B214" s="112"/>
      <c r="C214" s="125"/>
      <c r="D214" s="114"/>
      <c r="E214" s="163"/>
      <c r="F214" s="114"/>
      <c r="G214" s="114"/>
      <c r="H214" s="113"/>
      <c r="I214" s="113"/>
      <c r="J214" s="173"/>
      <c r="K214" s="211"/>
      <c r="L214" s="117"/>
      <c r="M214" s="122"/>
      <c r="N214" s="84"/>
      <c r="O214" s="118"/>
      <c r="P214" s="119"/>
      <c r="S214"/>
      <c r="V214" s="24"/>
      <c r="AC214" s="87"/>
      <c r="AD214" s="31"/>
      <c r="AE214" s="31"/>
      <c r="AF214" s="31"/>
    </row>
    <row r="215" spans="1:32" x14ac:dyDescent="0.2">
      <c r="A215" s="111"/>
      <c r="B215" s="112"/>
      <c r="C215" s="125"/>
      <c r="D215" s="114"/>
      <c r="E215" s="163"/>
      <c r="F215" s="114"/>
      <c r="G215" s="114"/>
      <c r="H215" s="113"/>
      <c r="I215" s="113"/>
      <c r="J215" s="173"/>
      <c r="K215" s="211"/>
      <c r="L215" s="117"/>
      <c r="M215" s="122"/>
      <c r="N215" s="84"/>
      <c r="O215" s="118"/>
      <c r="P215" s="119"/>
      <c r="S215"/>
      <c r="V215" s="24"/>
      <c r="AC215" s="87"/>
      <c r="AD215" s="31"/>
      <c r="AE215" s="31"/>
      <c r="AF215" s="31"/>
    </row>
    <row r="216" spans="1:32" x14ac:dyDescent="0.2">
      <c r="A216" s="111"/>
      <c r="B216" s="112"/>
      <c r="C216" s="125"/>
      <c r="D216" s="114"/>
      <c r="E216" s="163"/>
      <c r="F216" s="114"/>
      <c r="G216" s="114"/>
      <c r="H216" s="113"/>
      <c r="I216" s="113"/>
      <c r="J216" s="173"/>
      <c r="K216" s="211"/>
      <c r="L216" s="117"/>
      <c r="M216" s="122"/>
      <c r="N216" s="84"/>
      <c r="O216" s="118"/>
      <c r="P216" s="119"/>
      <c r="S216"/>
      <c r="V216" s="24"/>
      <c r="AC216" s="87"/>
      <c r="AD216" s="31"/>
      <c r="AE216" s="31"/>
      <c r="AF216" s="31"/>
    </row>
    <row r="217" spans="1:32" x14ac:dyDescent="0.2">
      <c r="A217" s="111"/>
      <c r="B217" s="112"/>
      <c r="C217" s="125"/>
      <c r="D217" s="114"/>
      <c r="E217" s="163"/>
      <c r="F217" s="114"/>
      <c r="G217" s="114"/>
      <c r="H217" s="113"/>
      <c r="I217" s="113"/>
      <c r="J217" s="173"/>
      <c r="K217" s="211"/>
      <c r="L217" s="117"/>
      <c r="M217" s="122"/>
      <c r="N217" s="84"/>
      <c r="O217" s="118"/>
      <c r="P217" s="119"/>
      <c r="S217"/>
      <c r="V217" s="24"/>
      <c r="AC217" s="87"/>
      <c r="AD217" s="31"/>
      <c r="AE217" s="31"/>
      <c r="AF217" s="31"/>
    </row>
    <row r="218" spans="1:32" x14ac:dyDescent="0.2">
      <c r="A218" s="111"/>
      <c r="B218" s="112"/>
      <c r="C218" s="125"/>
      <c r="D218" s="114"/>
      <c r="E218" s="163"/>
      <c r="F218" s="114"/>
      <c r="G218" s="114"/>
      <c r="H218" s="113"/>
      <c r="I218" s="113"/>
      <c r="J218" s="173"/>
      <c r="K218" s="211"/>
      <c r="L218" s="117"/>
      <c r="M218" s="122"/>
      <c r="N218" s="84"/>
      <c r="O218" s="118"/>
      <c r="P218" s="119"/>
      <c r="S218"/>
      <c r="V218" s="24"/>
      <c r="AC218" s="87"/>
      <c r="AD218" s="31"/>
      <c r="AE218" s="31"/>
      <c r="AF218" s="31"/>
    </row>
    <row r="219" spans="1:32" x14ac:dyDescent="0.2">
      <c r="A219" s="111"/>
      <c r="B219" s="112"/>
      <c r="C219" s="125"/>
      <c r="D219" s="114"/>
      <c r="E219" s="163"/>
      <c r="F219" s="114"/>
      <c r="G219" s="114"/>
      <c r="H219" s="113"/>
      <c r="I219" s="113"/>
      <c r="J219" s="173"/>
      <c r="K219" s="211"/>
      <c r="L219" s="117"/>
      <c r="M219" s="122"/>
      <c r="N219" s="84"/>
      <c r="O219" s="118"/>
      <c r="P219" s="119"/>
      <c r="S219"/>
      <c r="V219" s="24"/>
      <c r="AC219" s="87"/>
      <c r="AD219" s="31"/>
      <c r="AE219" s="31"/>
      <c r="AF219" s="31"/>
    </row>
    <row r="220" spans="1:32" x14ac:dyDescent="0.2">
      <c r="A220" s="111"/>
      <c r="B220" s="112"/>
      <c r="C220" s="125"/>
      <c r="D220" s="114"/>
      <c r="E220" s="163"/>
      <c r="F220" s="114"/>
      <c r="G220" s="114"/>
      <c r="H220" s="113"/>
      <c r="I220" s="113"/>
      <c r="J220" s="173"/>
      <c r="K220" s="211"/>
      <c r="L220" s="117"/>
      <c r="M220" s="122"/>
      <c r="N220" s="84"/>
      <c r="O220" s="118"/>
      <c r="P220" s="119"/>
      <c r="S220"/>
      <c r="V220" s="24"/>
      <c r="AC220" s="87"/>
      <c r="AD220" s="31"/>
      <c r="AE220" s="31"/>
      <c r="AF220" s="31"/>
    </row>
    <row r="221" spans="1:32" x14ac:dyDescent="0.2">
      <c r="A221" s="111"/>
      <c r="B221" s="112"/>
      <c r="C221" s="125"/>
      <c r="D221" s="114"/>
      <c r="E221" s="163"/>
      <c r="F221" s="114"/>
      <c r="G221" s="114"/>
      <c r="H221" s="113"/>
      <c r="I221" s="113"/>
      <c r="J221" s="173"/>
      <c r="K221" s="211"/>
      <c r="L221" s="117"/>
      <c r="M221" s="122"/>
      <c r="N221" s="84"/>
      <c r="O221" s="118"/>
      <c r="P221" s="119"/>
      <c r="S221"/>
      <c r="V221" s="24"/>
      <c r="AC221" s="87"/>
      <c r="AD221" s="31"/>
      <c r="AE221" s="31"/>
      <c r="AF221" s="31"/>
    </row>
    <row r="222" spans="1:32" x14ac:dyDescent="0.2">
      <c r="A222" s="111"/>
      <c r="B222" s="112"/>
      <c r="C222" s="125"/>
      <c r="D222" s="114"/>
      <c r="E222" s="163"/>
      <c r="F222" s="114"/>
      <c r="G222" s="114"/>
      <c r="H222" s="113"/>
      <c r="I222" s="113"/>
      <c r="J222" s="173"/>
      <c r="K222" s="211"/>
      <c r="L222" s="117"/>
      <c r="M222" s="122"/>
      <c r="N222" s="84"/>
      <c r="O222" s="118"/>
      <c r="P222" s="119"/>
      <c r="S222"/>
      <c r="V222" s="24"/>
      <c r="AC222" s="87"/>
      <c r="AD222" s="31"/>
      <c r="AE222" s="31"/>
      <c r="AF222" s="31"/>
    </row>
    <row r="223" spans="1:32" x14ac:dyDescent="0.2">
      <c r="A223" s="111"/>
      <c r="B223" s="112"/>
      <c r="C223" s="125"/>
      <c r="D223" s="114"/>
      <c r="E223" s="163"/>
      <c r="F223" s="114"/>
      <c r="G223" s="114"/>
      <c r="H223" s="113"/>
      <c r="I223" s="113"/>
      <c r="J223" s="173"/>
      <c r="K223" s="211"/>
      <c r="L223" s="117"/>
      <c r="M223" s="122"/>
      <c r="N223" s="84"/>
      <c r="O223" s="118"/>
      <c r="P223" s="119"/>
      <c r="S223"/>
      <c r="V223" s="24"/>
      <c r="AC223" s="87"/>
      <c r="AD223" s="31"/>
      <c r="AE223" s="31"/>
      <c r="AF223" s="31"/>
    </row>
    <row r="224" spans="1:32" x14ac:dyDescent="0.2">
      <c r="A224" s="111"/>
      <c r="B224" s="112"/>
      <c r="C224" s="125"/>
      <c r="D224" s="114"/>
      <c r="E224" s="163"/>
      <c r="F224" s="114"/>
      <c r="G224" s="114"/>
      <c r="H224" s="113"/>
      <c r="I224" s="113"/>
      <c r="J224" s="173"/>
      <c r="K224" s="211"/>
      <c r="L224" s="117"/>
      <c r="M224" s="122"/>
      <c r="N224" s="84"/>
      <c r="O224" s="118"/>
      <c r="P224" s="119"/>
      <c r="S224"/>
      <c r="V224" s="24"/>
      <c r="AC224" s="87"/>
      <c r="AD224" s="31"/>
      <c r="AE224" s="31"/>
      <c r="AF224" s="31"/>
    </row>
    <row r="225" spans="1:32" x14ac:dyDescent="0.2">
      <c r="A225" s="111"/>
      <c r="B225" s="112"/>
      <c r="C225" s="125"/>
      <c r="D225" s="114"/>
      <c r="E225" s="163"/>
      <c r="F225" s="114"/>
      <c r="G225" s="114"/>
      <c r="H225" s="113"/>
      <c r="I225" s="113"/>
      <c r="J225" s="173"/>
      <c r="K225" s="211"/>
      <c r="L225" s="117"/>
      <c r="M225" s="122"/>
      <c r="N225" s="84"/>
      <c r="O225" s="118"/>
      <c r="P225" s="115"/>
      <c r="S225"/>
      <c r="V225" s="24"/>
      <c r="AC225" s="87"/>
      <c r="AD225" s="31"/>
      <c r="AE225" s="31"/>
      <c r="AF225" s="31"/>
    </row>
    <row r="226" spans="1:32" x14ac:dyDescent="0.2">
      <c r="A226" s="111"/>
      <c r="B226" s="112"/>
      <c r="C226" s="125"/>
      <c r="D226" s="114"/>
      <c r="E226" s="163"/>
      <c r="F226" s="114"/>
      <c r="G226" s="114"/>
      <c r="H226" s="113"/>
      <c r="I226" s="113"/>
      <c r="J226" s="173"/>
      <c r="K226" s="211"/>
      <c r="L226" s="117"/>
      <c r="M226" s="122"/>
      <c r="N226" s="84"/>
      <c r="O226" s="118"/>
      <c r="P226" s="119"/>
      <c r="S226"/>
      <c r="V226" s="24"/>
      <c r="AC226" s="87"/>
      <c r="AD226" s="31"/>
      <c r="AE226" s="31"/>
      <c r="AF226" s="31"/>
    </row>
    <row r="227" spans="1:32" x14ac:dyDescent="0.2">
      <c r="A227" s="111"/>
      <c r="B227" s="112"/>
      <c r="C227" s="125"/>
      <c r="D227" s="114"/>
      <c r="E227" s="163"/>
      <c r="F227" s="114"/>
      <c r="G227" s="114"/>
      <c r="H227" s="113"/>
      <c r="I227" s="113"/>
      <c r="J227" s="173"/>
      <c r="K227" s="211"/>
      <c r="L227" s="117"/>
      <c r="M227" s="122"/>
      <c r="N227" s="84"/>
      <c r="O227" s="118"/>
      <c r="P227" s="119"/>
      <c r="S227"/>
      <c r="V227" s="24"/>
      <c r="AC227" s="87"/>
      <c r="AD227" s="31"/>
      <c r="AE227" s="31"/>
      <c r="AF227" s="31"/>
    </row>
    <row r="228" spans="1:32" x14ac:dyDescent="0.2">
      <c r="A228" s="111"/>
      <c r="B228" s="112"/>
      <c r="C228" s="125"/>
      <c r="D228" s="114"/>
      <c r="E228" s="163"/>
      <c r="F228" s="114"/>
      <c r="G228" s="114"/>
      <c r="H228" s="113"/>
      <c r="I228" s="113"/>
      <c r="J228" s="173"/>
      <c r="K228" s="211"/>
      <c r="L228" s="117"/>
      <c r="M228" s="122"/>
      <c r="N228" s="84"/>
      <c r="O228" s="118"/>
      <c r="P228" s="119"/>
      <c r="S228"/>
      <c r="V228" s="24"/>
      <c r="AC228" s="87"/>
      <c r="AD228" s="31"/>
      <c r="AE228" s="31"/>
      <c r="AF228" s="31"/>
    </row>
    <row r="229" spans="1:32" x14ac:dyDescent="0.2">
      <c r="A229" s="111"/>
      <c r="B229" s="112"/>
      <c r="C229" s="125"/>
      <c r="D229" s="114"/>
      <c r="E229" s="163"/>
      <c r="F229" s="114"/>
      <c r="G229" s="114"/>
      <c r="H229" s="113"/>
      <c r="I229" s="113"/>
      <c r="J229" s="173"/>
      <c r="K229" s="211"/>
      <c r="L229" s="117"/>
      <c r="M229" s="122"/>
      <c r="N229" s="84"/>
      <c r="O229" s="118"/>
      <c r="P229" s="119"/>
      <c r="S229"/>
      <c r="V229" s="24"/>
      <c r="AC229" s="87"/>
      <c r="AD229" s="31"/>
      <c r="AE229" s="31"/>
      <c r="AF229" s="31"/>
    </row>
    <row r="230" spans="1:32" x14ac:dyDescent="0.2">
      <c r="A230" s="111"/>
      <c r="B230" s="112"/>
      <c r="C230" s="125"/>
      <c r="D230" s="114"/>
      <c r="E230" s="163"/>
      <c r="F230" s="114"/>
      <c r="G230" s="114"/>
      <c r="H230" s="113"/>
      <c r="I230" s="113"/>
      <c r="J230" s="173"/>
      <c r="K230" s="211"/>
      <c r="L230" s="117"/>
      <c r="M230" s="122"/>
      <c r="N230" s="84"/>
      <c r="O230" s="118"/>
      <c r="P230" s="119"/>
      <c r="S230"/>
      <c r="AC230" s="87"/>
      <c r="AD230" s="31"/>
      <c r="AE230" s="31"/>
      <c r="AF230" s="31"/>
    </row>
    <row r="231" spans="1:32" x14ac:dyDescent="0.2">
      <c r="A231" s="111"/>
      <c r="B231" s="112"/>
      <c r="C231" s="125"/>
      <c r="D231" s="114"/>
      <c r="E231" s="163"/>
      <c r="F231" s="114"/>
      <c r="G231" s="114"/>
      <c r="H231" s="113"/>
      <c r="I231" s="113"/>
      <c r="J231" s="173"/>
      <c r="K231" s="211"/>
      <c r="L231" s="117"/>
      <c r="M231" s="122"/>
      <c r="N231" s="84"/>
      <c r="O231" s="118"/>
      <c r="P231" s="119"/>
      <c r="S231"/>
      <c r="AC231" s="87"/>
      <c r="AD231" s="31"/>
      <c r="AE231" s="31"/>
      <c r="AF231" s="31"/>
    </row>
    <row r="232" spans="1:32" x14ac:dyDescent="0.2">
      <c r="A232" s="111"/>
      <c r="B232" s="112"/>
      <c r="C232" s="125"/>
      <c r="D232" s="114"/>
      <c r="E232" s="163"/>
      <c r="F232" s="114"/>
      <c r="G232" s="114"/>
      <c r="H232" s="113"/>
      <c r="I232" s="113"/>
      <c r="J232" s="173"/>
      <c r="K232" s="211"/>
      <c r="L232" s="117"/>
      <c r="M232" s="122"/>
      <c r="N232" s="84"/>
      <c r="O232" s="118"/>
      <c r="P232" s="119"/>
      <c r="S232"/>
      <c r="AC232" s="87"/>
      <c r="AD232" s="31"/>
      <c r="AE232" s="31"/>
      <c r="AF232" s="31"/>
    </row>
    <row r="233" spans="1:32" x14ac:dyDescent="0.2">
      <c r="A233" s="111"/>
      <c r="B233" s="112"/>
      <c r="C233" s="125"/>
      <c r="D233" s="114"/>
      <c r="E233" s="163"/>
      <c r="F233" s="114"/>
      <c r="G233" s="114"/>
      <c r="H233" s="113"/>
      <c r="I233" s="113"/>
      <c r="J233" s="173"/>
      <c r="K233" s="211"/>
      <c r="L233" s="117"/>
      <c r="M233" s="122"/>
      <c r="N233" s="84"/>
      <c r="O233" s="118"/>
      <c r="P233" s="119"/>
      <c r="S233"/>
      <c r="AC233" s="87"/>
      <c r="AD233" s="31"/>
      <c r="AE233" s="31"/>
      <c r="AF233" s="31"/>
    </row>
    <row r="234" spans="1:32" x14ac:dyDescent="0.2">
      <c r="A234" s="111"/>
      <c r="B234" s="112"/>
      <c r="C234" s="125"/>
      <c r="D234" s="114"/>
      <c r="E234" s="163"/>
      <c r="F234" s="114"/>
      <c r="G234" s="114"/>
      <c r="H234" s="113"/>
      <c r="I234" s="113"/>
      <c r="J234" s="173"/>
      <c r="K234" s="211"/>
      <c r="L234" s="117"/>
      <c r="M234" s="122"/>
      <c r="N234" s="84"/>
      <c r="O234" s="118"/>
      <c r="P234" s="119"/>
      <c r="S234"/>
      <c r="AC234" s="87"/>
      <c r="AD234" s="31"/>
      <c r="AE234" s="31"/>
      <c r="AF234" s="31"/>
    </row>
    <row r="235" spans="1:32" x14ac:dyDescent="0.2">
      <c r="A235" s="111"/>
      <c r="B235" s="112"/>
      <c r="C235" s="125"/>
      <c r="D235" s="114"/>
      <c r="E235" s="163"/>
      <c r="F235" s="114"/>
      <c r="G235" s="114"/>
      <c r="H235" s="113"/>
      <c r="I235" s="113"/>
      <c r="J235" s="173"/>
      <c r="K235" s="211"/>
      <c r="L235" s="117"/>
      <c r="M235" s="122"/>
      <c r="N235" s="84"/>
      <c r="O235" s="118"/>
      <c r="P235" s="119"/>
      <c r="S235"/>
      <c r="AC235" s="87"/>
      <c r="AD235" s="31"/>
      <c r="AE235" s="31"/>
      <c r="AF235" s="31"/>
    </row>
    <row r="236" spans="1:32" x14ac:dyDescent="0.2">
      <c r="A236" s="111"/>
      <c r="B236" s="112"/>
      <c r="C236" s="125"/>
      <c r="D236" s="114"/>
      <c r="E236" s="163"/>
      <c r="F236" s="114"/>
      <c r="G236" s="114"/>
      <c r="H236" s="113"/>
      <c r="I236" s="113"/>
      <c r="J236" s="173"/>
      <c r="K236" s="211"/>
      <c r="L236" s="117"/>
      <c r="M236" s="122"/>
      <c r="N236" s="84"/>
      <c r="O236" s="118"/>
      <c r="P236" s="119"/>
      <c r="S236"/>
      <c r="AC236" s="87"/>
      <c r="AD236" s="31"/>
      <c r="AE236" s="31"/>
      <c r="AF236" s="31"/>
    </row>
    <row r="237" spans="1:32" x14ac:dyDescent="0.2">
      <c r="A237" s="111"/>
      <c r="B237" s="112"/>
      <c r="C237" s="125"/>
      <c r="D237" s="114"/>
      <c r="E237" s="163"/>
      <c r="F237" s="114"/>
      <c r="G237" s="114"/>
      <c r="H237" s="113"/>
      <c r="I237" s="113"/>
      <c r="J237" s="173"/>
      <c r="K237" s="211"/>
      <c r="L237" s="117"/>
      <c r="M237" s="122"/>
      <c r="N237" s="84"/>
      <c r="O237" s="118"/>
      <c r="P237" s="119"/>
      <c r="S237"/>
      <c r="AC237" s="87"/>
      <c r="AD237" s="31"/>
      <c r="AE237" s="31"/>
      <c r="AF237" s="31"/>
    </row>
    <row r="238" spans="1:32" x14ac:dyDescent="0.2">
      <c r="A238" s="111"/>
      <c r="B238" s="112"/>
      <c r="C238" s="125"/>
      <c r="D238" s="114"/>
      <c r="E238" s="163"/>
      <c r="F238" s="114"/>
      <c r="G238" s="114"/>
      <c r="H238" s="113"/>
      <c r="I238" s="113"/>
      <c r="J238" s="173"/>
      <c r="K238" s="211"/>
      <c r="L238" s="117"/>
      <c r="M238" s="122"/>
      <c r="N238" s="84"/>
      <c r="O238" s="118"/>
      <c r="P238" s="119"/>
      <c r="S238"/>
      <c r="AC238" s="87"/>
      <c r="AD238" s="31"/>
      <c r="AE238" s="31"/>
      <c r="AF238" s="31"/>
    </row>
    <row r="239" spans="1:32" x14ac:dyDescent="0.2">
      <c r="A239" s="111"/>
      <c r="B239" s="112"/>
      <c r="C239" s="125"/>
      <c r="D239" s="114"/>
      <c r="E239" s="163"/>
      <c r="F239" s="114"/>
      <c r="G239" s="114"/>
      <c r="H239" s="113"/>
      <c r="I239" s="113"/>
      <c r="J239" s="173"/>
      <c r="K239" s="211"/>
      <c r="L239" s="117"/>
      <c r="M239" s="122"/>
      <c r="N239" s="84"/>
      <c r="O239" s="118"/>
      <c r="P239" s="119"/>
      <c r="Q239" s="110"/>
      <c r="R239" s="70"/>
      <c r="S239" s="71"/>
      <c r="T239" s="72"/>
      <c r="AC239" s="87"/>
      <c r="AD239" s="31"/>
      <c r="AE239" s="31"/>
      <c r="AF239" s="31"/>
    </row>
    <row r="240" spans="1:32" x14ac:dyDescent="0.2">
      <c r="A240" s="111"/>
      <c r="B240" s="112"/>
      <c r="C240" s="125"/>
      <c r="D240" s="114"/>
      <c r="E240" s="163"/>
      <c r="F240" s="114"/>
      <c r="G240" s="114"/>
      <c r="H240" s="113"/>
      <c r="I240" s="113"/>
      <c r="J240" s="173"/>
      <c r="K240" s="211"/>
      <c r="L240" s="117"/>
      <c r="M240" s="122"/>
      <c r="N240" s="84"/>
      <c r="O240" s="118"/>
      <c r="P240" s="119"/>
      <c r="Q240" s="110"/>
      <c r="R240" s="70"/>
      <c r="S240" s="71"/>
      <c r="T240" s="72"/>
      <c r="AC240" s="87"/>
      <c r="AD240" s="31"/>
      <c r="AE240" s="31"/>
      <c r="AF240" s="31"/>
    </row>
    <row r="241" spans="1:32" x14ac:dyDescent="0.2">
      <c r="A241" s="111"/>
      <c r="B241" s="112"/>
      <c r="C241" s="125"/>
      <c r="D241" s="114"/>
      <c r="E241" s="163"/>
      <c r="F241" s="114"/>
      <c r="G241" s="114"/>
      <c r="H241" s="113"/>
      <c r="I241" s="113"/>
      <c r="J241" s="173"/>
      <c r="K241" s="211"/>
      <c r="L241" s="117"/>
      <c r="M241" s="122"/>
      <c r="N241" s="84"/>
      <c r="O241" s="118"/>
      <c r="P241" s="119"/>
      <c r="Q241" s="110"/>
      <c r="R241" s="70"/>
      <c r="S241" s="71"/>
      <c r="T241" s="72"/>
      <c r="AC241" s="87"/>
      <c r="AD241" s="31"/>
      <c r="AE241" s="31"/>
      <c r="AF241" s="31"/>
    </row>
    <row r="242" spans="1:32" x14ac:dyDescent="0.2">
      <c r="A242" s="111"/>
      <c r="B242" s="112"/>
      <c r="C242" s="125"/>
      <c r="D242" s="114"/>
      <c r="E242" s="163"/>
      <c r="F242" s="114"/>
      <c r="G242" s="114"/>
      <c r="H242" s="113"/>
      <c r="I242" s="113"/>
      <c r="J242" s="173"/>
      <c r="K242" s="211"/>
      <c r="L242" s="117"/>
      <c r="M242" s="122"/>
      <c r="N242" s="84"/>
      <c r="O242" s="118"/>
      <c r="P242" s="119"/>
      <c r="Q242" s="110"/>
      <c r="R242" s="70"/>
      <c r="S242" s="71"/>
      <c r="T242" s="72"/>
      <c r="AC242" s="87"/>
      <c r="AD242" s="31"/>
      <c r="AE242" s="31"/>
      <c r="AF242" s="31"/>
    </row>
    <row r="243" spans="1:32" x14ac:dyDescent="0.2">
      <c r="A243" s="111"/>
      <c r="B243" s="112"/>
      <c r="C243" s="125"/>
      <c r="D243" s="114"/>
      <c r="E243" s="163"/>
      <c r="F243" s="114"/>
      <c r="G243" s="114"/>
      <c r="H243" s="113"/>
      <c r="I243" s="113"/>
      <c r="J243" s="173"/>
      <c r="K243" s="211"/>
      <c r="L243" s="117"/>
      <c r="M243" s="122"/>
      <c r="N243" s="84"/>
      <c r="O243" s="118"/>
      <c r="P243" s="119"/>
      <c r="Q243" s="110"/>
      <c r="R243" s="70"/>
      <c r="S243" s="71"/>
      <c r="T243" s="72"/>
      <c r="AC243" s="87"/>
      <c r="AD243" s="31"/>
      <c r="AE243" s="31"/>
      <c r="AF243" s="31"/>
    </row>
    <row r="244" spans="1:32" x14ac:dyDescent="0.2">
      <c r="A244" s="111"/>
      <c r="B244" s="112"/>
      <c r="C244" s="125"/>
      <c r="D244" s="114"/>
      <c r="E244" s="163"/>
      <c r="F244" s="114"/>
      <c r="G244" s="114"/>
      <c r="H244" s="113"/>
      <c r="I244" s="113"/>
      <c r="J244" s="173"/>
      <c r="K244" s="211"/>
      <c r="L244" s="117"/>
      <c r="M244" s="122"/>
      <c r="N244" s="84"/>
      <c r="O244" s="118"/>
      <c r="P244" s="119"/>
      <c r="Q244" s="110"/>
      <c r="R244" s="70"/>
      <c r="S244" s="71"/>
      <c r="T244" s="72"/>
      <c r="AC244" s="87"/>
      <c r="AD244" s="31"/>
      <c r="AE244" s="31"/>
      <c r="AF244" s="31"/>
    </row>
    <row r="245" spans="1:32" x14ac:dyDescent="0.2">
      <c r="A245" s="111"/>
      <c r="B245" s="112"/>
      <c r="C245" s="125"/>
      <c r="D245" s="114"/>
      <c r="E245" s="163"/>
      <c r="F245" s="114"/>
      <c r="G245" s="114"/>
      <c r="H245" s="113"/>
      <c r="I245" s="113"/>
      <c r="J245" s="173"/>
      <c r="K245" s="211"/>
      <c r="L245" s="117"/>
      <c r="M245" s="122"/>
      <c r="N245" s="84"/>
      <c r="O245" s="118"/>
      <c r="P245" s="119"/>
      <c r="Q245" s="110"/>
      <c r="R245" s="70"/>
      <c r="S245" s="71"/>
      <c r="T245" s="72"/>
      <c r="AC245" s="87"/>
      <c r="AD245" s="31"/>
      <c r="AE245" s="31"/>
      <c r="AF245" s="31"/>
    </row>
    <row r="246" spans="1:32" x14ac:dyDescent="0.2">
      <c r="A246" s="111"/>
      <c r="B246" s="112"/>
      <c r="C246" s="125"/>
      <c r="D246" s="114"/>
      <c r="E246" s="163"/>
      <c r="F246" s="114"/>
      <c r="G246" s="114"/>
      <c r="H246" s="113"/>
      <c r="I246" s="113"/>
      <c r="J246" s="173"/>
      <c r="K246" s="211"/>
      <c r="L246" s="117"/>
      <c r="M246" s="122"/>
      <c r="N246" s="84"/>
      <c r="O246" s="118"/>
      <c r="P246" s="119"/>
      <c r="Q246" s="110"/>
      <c r="R246" s="70"/>
      <c r="S246" s="71"/>
      <c r="T246" s="72"/>
      <c r="AC246" s="87"/>
      <c r="AD246" s="31"/>
      <c r="AE246" s="31"/>
      <c r="AF246" s="31"/>
    </row>
    <row r="247" spans="1:32" x14ac:dyDescent="0.2">
      <c r="A247" s="111"/>
      <c r="B247" s="112"/>
      <c r="C247" s="125"/>
      <c r="D247" s="114"/>
      <c r="E247" s="163"/>
      <c r="F247" s="114"/>
      <c r="G247" s="114"/>
      <c r="H247" s="113"/>
      <c r="I247" s="113"/>
      <c r="J247" s="173"/>
      <c r="K247" s="211"/>
      <c r="L247" s="117"/>
      <c r="M247" s="122"/>
      <c r="N247" s="84"/>
      <c r="O247" s="118"/>
      <c r="P247" s="119"/>
      <c r="Q247" s="110"/>
      <c r="R247" s="70"/>
      <c r="S247" s="71"/>
      <c r="T247" s="72"/>
      <c r="AC247" s="87"/>
      <c r="AD247" s="31"/>
      <c r="AE247" s="31"/>
      <c r="AF247" s="31"/>
    </row>
    <row r="248" spans="1:32" x14ac:dyDescent="0.2">
      <c r="A248" s="111"/>
      <c r="B248" s="112"/>
      <c r="C248" s="125"/>
      <c r="D248" s="114"/>
      <c r="E248" s="163"/>
      <c r="F248" s="114"/>
      <c r="G248" s="114"/>
      <c r="H248" s="113"/>
      <c r="I248" s="113"/>
      <c r="J248" s="173"/>
      <c r="K248" s="211"/>
      <c r="L248" s="117"/>
      <c r="M248" s="122"/>
      <c r="N248" s="84"/>
      <c r="O248" s="118"/>
      <c r="P248" s="119"/>
      <c r="Q248" s="110"/>
      <c r="R248" s="70"/>
      <c r="S248" s="71"/>
      <c r="T248" s="72"/>
      <c r="AC248" s="87"/>
      <c r="AD248" s="31"/>
      <c r="AE248" s="31"/>
      <c r="AF248" s="31"/>
    </row>
    <row r="249" spans="1:32" x14ac:dyDescent="0.2">
      <c r="A249" s="111"/>
      <c r="B249" s="112"/>
      <c r="C249" s="125"/>
      <c r="D249" s="114"/>
      <c r="E249" s="163"/>
      <c r="F249" s="114"/>
      <c r="G249" s="114"/>
      <c r="H249" s="113"/>
      <c r="I249" s="113"/>
      <c r="J249" s="173"/>
      <c r="K249" s="211"/>
      <c r="L249" s="117"/>
      <c r="M249" s="122"/>
      <c r="N249" s="84"/>
      <c r="O249" s="118"/>
      <c r="P249" s="119"/>
      <c r="Q249" s="110"/>
      <c r="R249" s="70"/>
      <c r="S249" s="71"/>
      <c r="T249" s="72"/>
      <c r="AC249" s="87"/>
      <c r="AD249" s="31"/>
      <c r="AE249" s="31"/>
      <c r="AF249" s="31"/>
    </row>
    <row r="250" spans="1:32" x14ac:dyDescent="0.2">
      <c r="A250" s="111"/>
      <c r="B250" s="112"/>
      <c r="C250" s="125"/>
      <c r="D250" s="114"/>
      <c r="E250" s="163"/>
      <c r="F250" s="114"/>
      <c r="G250" s="114"/>
      <c r="H250" s="113"/>
      <c r="I250" s="113"/>
      <c r="J250" s="173"/>
      <c r="K250" s="211"/>
      <c r="L250" s="117"/>
      <c r="M250" s="122"/>
      <c r="N250" s="84"/>
      <c r="O250" s="118"/>
      <c r="P250" s="119"/>
      <c r="Q250" s="110"/>
      <c r="R250" s="70"/>
      <c r="S250" s="71"/>
      <c r="T250" s="72"/>
      <c r="AC250" s="87"/>
      <c r="AD250" s="31"/>
      <c r="AE250" s="31"/>
      <c r="AF250" s="31"/>
    </row>
    <row r="251" spans="1:32" x14ac:dyDescent="0.2">
      <c r="A251" s="111"/>
      <c r="B251" s="112"/>
      <c r="C251" s="125"/>
      <c r="D251" s="114"/>
      <c r="E251" s="163"/>
      <c r="F251" s="114"/>
      <c r="G251" s="114"/>
      <c r="H251" s="113"/>
      <c r="I251" s="113"/>
      <c r="J251" s="173"/>
      <c r="K251" s="211"/>
      <c r="L251" s="117"/>
      <c r="M251" s="122"/>
      <c r="N251" s="84"/>
      <c r="O251" s="118"/>
      <c r="P251" s="119"/>
      <c r="Q251" s="110"/>
      <c r="R251" s="70"/>
      <c r="S251" s="71"/>
      <c r="T251" s="72"/>
      <c r="AC251" s="87"/>
      <c r="AD251" s="31"/>
      <c r="AE251" s="31"/>
      <c r="AF251" s="31"/>
    </row>
    <row r="252" spans="1:32" x14ac:dyDescent="0.2">
      <c r="A252" s="111"/>
      <c r="B252" s="112"/>
      <c r="C252" s="125"/>
      <c r="D252" s="114"/>
      <c r="E252" s="163"/>
      <c r="F252" s="114"/>
      <c r="G252" s="114"/>
      <c r="H252" s="113"/>
      <c r="I252" s="113"/>
      <c r="J252" s="173"/>
      <c r="K252" s="211"/>
      <c r="L252" s="117"/>
      <c r="M252" s="122"/>
      <c r="N252" s="84"/>
      <c r="O252" s="118"/>
      <c r="P252" s="119"/>
      <c r="Q252" s="110"/>
      <c r="R252" s="70"/>
      <c r="S252" s="71"/>
      <c r="T252" s="72"/>
      <c r="AC252" s="87"/>
      <c r="AD252" s="31"/>
      <c r="AE252" s="31"/>
      <c r="AF252" s="31"/>
    </row>
    <row r="253" spans="1:32" x14ac:dyDescent="0.2">
      <c r="A253" s="111"/>
      <c r="B253" s="112"/>
      <c r="C253" s="125"/>
      <c r="D253" s="114"/>
      <c r="E253" s="163"/>
      <c r="F253" s="114"/>
      <c r="G253" s="114"/>
      <c r="H253" s="113"/>
      <c r="I253" s="113"/>
      <c r="J253" s="173"/>
      <c r="K253" s="211"/>
      <c r="L253" s="117"/>
      <c r="M253" s="122"/>
      <c r="N253" s="84"/>
      <c r="O253" s="118"/>
      <c r="P253" s="119"/>
      <c r="Q253" s="110"/>
      <c r="R253" s="70"/>
      <c r="S253" s="71"/>
      <c r="T253" s="72"/>
      <c r="AC253" s="87"/>
      <c r="AD253" s="31"/>
      <c r="AE253" s="31"/>
      <c r="AF253" s="31"/>
    </row>
    <row r="254" spans="1:32" x14ac:dyDescent="0.2">
      <c r="A254" s="111"/>
      <c r="B254" s="112"/>
      <c r="C254" s="125"/>
      <c r="D254" s="114"/>
      <c r="E254" s="163"/>
      <c r="F254" s="114"/>
      <c r="G254" s="114"/>
      <c r="H254" s="113"/>
      <c r="I254" s="113"/>
      <c r="J254" s="173"/>
      <c r="K254" s="211"/>
      <c r="L254" s="117"/>
      <c r="M254" s="122"/>
      <c r="N254" s="84"/>
      <c r="O254" s="118"/>
      <c r="P254" s="119"/>
      <c r="Q254" s="110"/>
      <c r="R254" s="70"/>
      <c r="S254" s="71"/>
      <c r="T254" s="72"/>
      <c r="AC254" s="87"/>
      <c r="AD254" s="31"/>
      <c r="AE254" s="31"/>
      <c r="AF254" s="31"/>
    </row>
    <row r="255" spans="1:32" x14ac:dyDescent="0.2">
      <c r="A255" s="111"/>
      <c r="B255" s="112"/>
      <c r="C255" s="125"/>
      <c r="D255" s="114"/>
      <c r="E255" s="163"/>
      <c r="F255" s="114"/>
      <c r="G255" s="114"/>
      <c r="H255" s="113"/>
      <c r="I255" s="113"/>
      <c r="J255" s="173"/>
      <c r="K255" s="211"/>
      <c r="L255" s="117"/>
      <c r="M255" s="122"/>
      <c r="N255" s="84"/>
      <c r="O255" s="118"/>
      <c r="P255" s="119"/>
      <c r="Q255" s="110"/>
      <c r="R255" s="70"/>
      <c r="S255" s="71"/>
      <c r="T255" s="72"/>
      <c r="AC255" s="87"/>
      <c r="AD255" s="31"/>
      <c r="AE255" s="31"/>
      <c r="AF255" s="31"/>
    </row>
    <row r="256" spans="1:32" x14ac:dyDescent="0.2">
      <c r="A256" s="111"/>
      <c r="B256" s="112"/>
      <c r="C256" s="125"/>
      <c r="D256" s="114"/>
      <c r="E256" s="163"/>
      <c r="F256" s="114"/>
      <c r="G256" s="114"/>
      <c r="H256" s="113"/>
      <c r="I256" s="113"/>
      <c r="J256" s="173"/>
      <c r="K256" s="211"/>
      <c r="L256" s="117"/>
      <c r="M256" s="122"/>
      <c r="N256" s="84"/>
      <c r="O256" s="118"/>
      <c r="P256" s="119"/>
      <c r="Q256" s="110"/>
      <c r="R256" s="70"/>
      <c r="S256" s="71"/>
      <c r="T256" s="72"/>
      <c r="AC256" s="87"/>
      <c r="AD256" s="31"/>
      <c r="AE256" s="31"/>
      <c r="AF256" s="31"/>
    </row>
    <row r="257" spans="1:32" x14ac:dyDescent="0.2">
      <c r="A257" s="111"/>
      <c r="B257" s="112"/>
      <c r="C257" s="125"/>
      <c r="D257" s="114"/>
      <c r="E257" s="163"/>
      <c r="F257" s="114"/>
      <c r="G257" s="114"/>
      <c r="H257" s="113"/>
      <c r="I257" s="113"/>
      <c r="J257" s="173"/>
      <c r="K257" s="211"/>
      <c r="L257" s="117"/>
      <c r="M257" s="122"/>
      <c r="N257" s="84"/>
      <c r="O257" s="118"/>
      <c r="P257" s="119"/>
      <c r="Q257" s="110"/>
      <c r="R257" s="70"/>
      <c r="S257" s="71"/>
      <c r="T257" s="72"/>
      <c r="AC257" s="87"/>
      <c r="AD257" s="31"/>
      <c r="AE257" s="31"/>
      <c r="AF257" s="31"/>
    </row>
    <row r="258" spans="1:32" x14ac:dyDescent="0.2">
      <c r="A258" s="111"/>
      <c r="B258" s="112"/>
      <c r="C258" s="125"/>
      <c r="D258" s="114"/>
      <c r="E258" s="163"/>
      <c r="F258" s="114"/>
      <c r="G258" s="114"/>
      <c r="H258" s="113"/>
      <c r="I258" s="113"/>
      <c r="J258" s="173"/>
      <c r="K258" s="211"/>
      <c r="L258" s="117"/>
      <c r="M258" s="122"/>
      <c r="N258" s="84"/>
      <c r="O258" s="118"/>
      <c r="P258" s="119"/>
      <c r="Q258" s="110"/>
      <c r="R258" s="70"/>
      <c r="S258" s="71"/>
      <c r="T258" s="72"/>
      <c r="AC258" s="87"/>
      <c r="AD258" s="31"/>
      <c r="AE258" s="31"/>
      <c r="AF258" s="31"/>
    </row>
    <row r="259" spans="1:32" x14ac:dyDescent="0.2">
      <c r="A259" s="111"/>
      <c r="B259" s="112"/>
      <c r="C259" s="125"/>
      <c r="D259" s="114"/>
      <c r="E259" s="163"/>
      <c r="F259" s="114"/>
      <c r="G259" s="114"/>
      <c r="H259" s="113"/>
      <c r="I259" s="113"/>
      <c r="J259" s="173"/>
      <c r="K259" s="211"/>
      <c r="L259" s="117"/>
      <c r="M259" s="122"/>
      <c r="N259" s="84"/>
      <c r="O259" s="118"/>
      <c r="P259" s="119"/>
      <c r="Q259" s="110"/>
      <c r="R259" s="70"/>
      <c r="S259" s="71"/>
      <c r="T259" s="72"/>
      <c r="AC259" s="87"/>
      <c r="AD259" s="31"/>
      <c r="AE259" s="31"/>
      <c r="AF259" s="31"/>
    </row>
    <row r="260" spans="1:32" x14ac:dyDescent="0.2">
      <c r="A260" s="111"/>
      <c r="B260" s="112"/>
      <c r="C260" s="125"/>
      <c r="D260" s="114"/>
      <c r="E260" s="163"/>
      <c r="F260" s="114"/>
      <c r="G260" s="114"/>
      <c r="H260" s="113"/>
      <c r="I260" s="113"/>
      <c r="J260" s="173"/>
      <c r="K260" s="211"/>
      <c r="L260" s="117"/>
      <c r="M260" s="122"/>
      <c r="N260" s="84"/>
      <c r="O260" s="118"/>
      <c r="P260" s="119"/>
      <c r="Q260" s="110"/>
      <c r="R260" s="70"/>
      <c r="S260" s="71"/>
      <c r="T260" s="72"/>
      <c r="AC260" s="87"/>
      <c r="AD260" s="31"/>
      <c r="AE260" s="31"/>
      <c r="AF260" s="31"/>
    </row>
    <row r="261" spans="1:32" x14ac:dyDescent="0.2">
      <c r="A261" s="111"/>
      <c r="B261" s="112"/>
      <c r="C261" s="125"/>
      <c r="D261" s="114"/>
      <c r="E261" s="163"/>
      <c r="F261" s="114"/>
      <c r="G261" s="114"/>
      <c r="H261" s="113"/>
      <c r="I261" s="113"/>
      <c r="J261" s="173"/>
      <c r="K261" s="211"/>
      <c r="L261" s="117"/>
      <c r="M261" s="122"/>
      <c r="N261" s="84"/>
      <c r="O261" s="118"/>
      <c r="P261" s="119"/>
      <c r="Q261" s="110"/>
      <c r="R261" s="70"/>
      <c r="S261" s="71"/>
      <c r="T261" s="72"/>
      <c r="AC261" s="87"/>
      <c r="AD261" s="31"/>
      <c r="AE261" s="31"/>
      <c r="AF261" s="31"/>
    </row>
    <row r="262" spans="1:32" x14ac:dyDescent="0.2">
      <c r="A262" s="111"/>
      <c r="B262" s="112"/>
      <c r="C262" s="125"/>
      <c r="D262" s="114"/>
      <c r="E262" s="163"/>
      <c r="F262" s="114"/>
      <c r="G262" s="114"/>
      <c r="H262" s="113"/>
      <c r="I262" s="113"/>
      <c r="J262" s="173"/>
      <c r="K262" s="211"/>
      <c r="L262" s="117"/>
      <c r="M262" s="122"/>
      <c r="N262" s="84"/>
      <c r="O262" s="118"/>
      <c r="P262" s="119"/>
      <c r="Q262" s="110"/>
      <c r="R262" s="70"/>
      <c r="S262" s="71"/>
      <c r="T262" s="72"/>
      <c r="AC262" s="87"/>
      <c r="AD262" s="31"/>
      <c r="AE262" s="31"/>
      <c r="AF262" s="31"/>
    </row>
    <row r="263" spans="1:32" x14ac:dyDescent="0.2">
      <c r="A263" s="111"/>
      <c r="B263" s="112"/>
      <c r="C263" s="125"/>
      <c r="D263" s="114"/>
      <c r="E263" s="163"/>
      <c r="F263" s="114"/>
      <c r="G263" s="114"/>
      <c r="H263" s="113"/>
      <c r="I263" s="113"/>
      <c r="J263" s="173"/>
      <c r="K263" s="211"/>
      <c r="L263" s="117"/>
      <c r="M263" s="122"/>
      <c r="N263" s="84"/>
      <c r="O263" s="118"/>
      <c r="P263" s="119"/>
      <c r="Q263" s="110"/>
      <c r="R263" s="70"/>
      <c r="S263" s="71"/>
      <c r="T263" s="72"/>
      <c r="AC263" s="87"/>
      <c r="AD263" s="31"/>
      <c r="AE263" s="31"/>
      <c r="AF263" s="31"/>
    </row>
    <row r="264" spans="1:32" x14ac:dyDescent="0.2">
      <c r="A264" s="111"/>
      <c r="B264" s="112"/>
      <c r="C264" s="125"/>
      <c r="D264" s="114"/>
      <c r="E264" s="163"/>
      <c r="F264" s="114"/>
      <c r="G264" s="114"/>
      <c r="H264" s="113"/>
      <c r="I264" s="113"/>
      <c r="J264" s="173"/>
      <c r="K264" s="211"/>
      <c r="L264" s="117"/>
      <c r="M264" s="122"/>
      <c r="N264" s="84"/>
      <c r="O264" s="118"/>
      <c r="P264" s="119"/>
      <c r="Q264" s="110"/>
      <c r="R264" s="70"/>
      <c r="S264" s="71"/>
      <c r="T264" s="72"/>
      <c r="AC264" s="87"/>
      <c r="AD264" s="31"/>
      <c r="AE264" s="31"/>
      <c r="AF264" s="31"/>
    </row>
    <row r="265" spans="1:32" x14ac:dyDescent="0.2">
      <c r="A265" s="111"/>
      <c r="B265" s="112"/>
      <c r="C265" s="125"/>
      <c r="D265" s="114"/>
      <c r="E265" s="163"/>
      <c r="F265" s="114"/>
      <c r="G265" s="114"/>
      <c r="H265" s="113"/>
      <c r="I265" s="113"/>
      <c r="J265" s="173"/>
      <c r="K265" s="211"/>
      <c r="L265" s="117"/>
      <c r="M265" s="122"/>
      <c r="N265" s="84"/>
      <c r="O265" s="118"/>
      <c r="P265" s="119"/>
      <c r="Q265" s="110"/>
      <c r="R265" s="70"/>
      <c r="S265" s="71"/>
      <c r="T265" s="72"/>
      <c r="AC265" s="87"/>
      <c r="AD265" s="31"/>
      <c r="AE265" s="31"/>
      <c r="AF265" s="31"/>
    </row>
    <row r="266" spans="1:32" x14ac:dyDescent="0.2">
      <c r="A266" s="111"/>
      <c r="B266" s="112"/>
      <c r="C266" s="125"/>
      <c r="D266" s="114"/>
      <c r="E266" s="163"/>
      <c r="F266" s="114"/>
      <c r="G266" s="114"/>
      <c r="H266" s="113"/>
      <c r="I266" s="113"/>
      <c r="J266" s="173"/>
      <c r="K266" s="211"/>
      <c r="L266" s="117"/>
      <c r="M266" s="122"/>
      <c r="N266" s="84"/>
      <c r="O266" s="118"/>
      <c r="P266" s="119"/>
      <c r="Q266" s="110"/>
      <c r="R266" s="70"/>
      <c r="S266" s="71"/>
      <c r="T266" s="72"/>
      <c r="AC266" s="87"/>
      <c r="AD266" s="31"/>
      <c r="AE266" s="31"/>
      <c r="AF266" s="31"/>
    </row>
    <row r="267" spans="1:32" x14ac:dyDescent="0.2">
      <c r="A267" s="111"/>
      <c r="B267" s="112"/>
      <c r="C267" s="125"/>
      <c r="D267" s="114"/>
      <c r="E267" s="163"/>
      <c r="F267" s="114"/>
      <c r="G267" s="114"/>
      <c r="H267" s="113"/>
      <c r="I267" s="113"/>
      <c r="J267" s="173"/>
      <c r="K267" s="211"/>
      <c r="L267" s="117"/>
      <c r="M267" s="122"/>
      <c r="N267" s="84"/>
      <c r="O267" s="118"/>
      <c r="P267" s="119"/>
      <c r="Q267" s="110"/>
      <c r="R267" s="70"/>
      <c r="S267" s="71"/>
      <c r="T267" s="72"/>
      <c r="AC267" s="87"/>
      <c r="AD267" s="31"/>
      <c r="AE267" s="31"/>
      <c r="AF267" s="31"/>
    </row>
    <row r="268" spans="1:32" x14ac:dyDescent="0.2">
      <c r="A268" s="111"/>
      <c r="B268" s="112"/>
      <c r="C268" s="125"/>
      <c r="D268" s="114"/>
      <c r="E268" s="163"/>
      <c r="F268" s="114"/>
      <c r="G268" s="114"/>
      <c r="H268" s="113"/>
      <c r="I268" s="113"/>
      <c r="J268" s="173"/>
      <c r="K268" s="211"/>
      <c r="L268" s="117"/>
      <c r="M268" s="122"/>
      <c r="N268" s="84"/>
      <c r="O268" s="118"/>
      <c r="P268" s="119"/>
      <c r="Q268" s="110"/>
      <c r="R268" s="70"/>
      <c r="S268" s="71"/>
      <c r="T268" s="72"/>
      <c r="AC268" s="87"/>
      <c r="AD268" s="31"/>
      <c r="AE268" s="31"/>
      <c r="AF268" s="31"/>
    </row>
    <row r="269" spans="1:32" x14ac:dyDescent="0.2">
      <c r="A269" s="111"/>
      <c r="B269" s="112"/>
      <c r="C269" s="125"/>
      <c r="D269" s="114"/>
      <c r="E269" s="163"/>
      <c r="F269" s="114"/>
      <c r="G269" s="114"/>
      <c r="H269" s="113"/>
      <c r="I269" s="113"/>
      <c r="J269" s="173"/>
      <c r="K269" s="211"/>
      <c r="L269" s="117"/>
      <c r="M269" s="122"/>
      <c r="N269" s="84"/>
      <c r="O269" s="118"/>
      <c r="P269" s="119"/>
      <c r="Q269" s="110"/>
      <c r="R269" s="70"/>
      <c r="S269" s="71"/>
      <c r="T269" s="72"/>
      <c r="AC269" s="87"/>
      <c r="AD269" s="31"/>
      <c r="AE269" s="31"/>
      <c r="AF269" s="31"/>
    </row>
    <row r="270" spans="1:32" x14ac:dyDescent="0.2">
      <c r="A270" s="111"/>
      <c r="B270" s="112"/>
      <c r="C270" s="125"/>
      <c r="D270" s="114"/>
      <c r="E270" s="163"/>
      <c r="F270" s="114"/>
      <c r="G270" s="114"/>
      <c r="H270" s="113"/>
      <c r="I270" s="113"/>
      <c r="J270" s="173"/>
      <c r="K270" s="211"/>
      <c r="L270" s="117"/>
      <c r="M270" s="122"/>
      <c r="N270" s="84"/>
      <c r="O270" s="118"/>
      <c r="P270" s="119"/>
      <c r="Q270" s="110"/>
      <c r="R270" s="70"/>
      <c r="S270" s="71"/>
      <c r="T270" s="72"/>
      <c r="AC270" s="87"/>
      <c r="AD270" s="31"/>
      <c r="AE270" s="31"/>
      <c r="AF270" s="31"/>
    </row>
    <row r="271" spans="1:32" x14ac:dyDescent="0.2">
      <c r="A271" s="111"/>
      <c r="B271" s="112"/>
      <c r="C271" s="125"/>
      <c r="D271" s="114"/>
      <c r="E271" s="163"/>
      <c r="F271" s="114"/>
      <c r="G271" s="114"/>
      <c r="H271" s="113"/>
      <c r="I271" s="113"/>
      <c r="J271" s="173"/>
      <c r="K271" s="211"/>
      <c r="L271" s="117"/>
      <c r="M271" s="122"/>
      <c r="N271" s="84"/>
      <c r="O271" s="118"/>
      <c r="P271" s="119"/>
      <c r="Q271" s="110"/>
      <c r="R271" s="70"/>
      <c r="S271" s="71"/>
      <c r="T271" s="72"/>
      <c r="AC271" s="87"/>
      <c r="AD271" s="31"/>
      <c r="AE271" s="31"/>
      <c r="AF271" s="31"/>
    </row>
    <row r="272" spans="1:32" x14ac:dyDescent="0.2">
      <c r="A272" s="111"/>
      <c r="B272" s="112"/>
      <c r="C272" s="125"/>
      <c r="D272" s="114"/>
      <c r="E272" s="163"/>
      <c r="F272" s="114"/>
      <c r="G272" s="114"/>
      <c r="H272" s="113"/>
      <c r="I272" s="113"/>
      <c r="J272" s="173"/>
      <c r="K272" s="211"/>
      <c r="L272" s="117"/>
      <c r="M272" s="122"/>
      <c r="N272" s="84"/>
      <c r="O272" s="118"/>
      <c r="P272" s="119"/>
      <c r="Q272" s="110"/>
      <c r="R272" s="70"/>
      <c r="S272" s="71"/>
      <c r="T272" s="72"/>
      <c r="AC272" s="87"/>
      <c r="AD272" s="31"/>
      <c r="AE272" s="31"/>
      <c r="AF272" s="31"/>
    </row>
    <row r="273" spans="1:32" x14ac:dyDescent="0.2">
      <c r="A273" s="111"/>
      <c r="B273" s="112"/>
      <c r="C273" s="125"/>
      <c r="D273" s="114"/>
      <c r="E273" s="163"/>
      <c r="F273" s="114"/>
      <c r="G273" s="114"/>
      <c r="H273" s="113"/>
      <c r="I273" s="113"/>
      <c r="J273" s="173"/>
      <c r="K273" s="211"/>
      <c r="L273" s="117"/>
      <c r="M273" s="122"/>
      <c r="N273" s="84"/>
      <c r="O273" s="118"/>
      <c r="P273" s="119"/>
      <c r="Q273" s="110"/>
      <c r="R273" s="70"/>
      <c r="S273" s="71"/>
      <c r="T273" s="72"/>
      <c r="AC273" s="87"/>
      <c r="AD273" s="31"/>
      <c r="AE273" s="31"/>
      <c r="AF273" s="31"/>
    </row>
    <row r="274" spans="1:32" x14ac:dyDescent="0.2">
      <c r="A274" s="111"/>
      <c r="B274" s="112"/>
      <c r="C274" s="125"/>
      <c r="D274" s="114"/>
      <c r="E274" s="163"/>
      <c r="F274" s="114"/>
      <c r="G274" s="114"/>
      <c r="H274" s="113"/>
      <c r="I274" s="113"/>
      <c r="J274" s="173"/>
      <c r="K274" s="211"/>
      <c r="L274" s="117"/>
      <c r="M274" s="122"/>
      <c r="N274" s="84"/>
      <c r="O274" s="118"/>
      <c r="P274" s="119"/>
      <c r="Q274" s="110"/>
      <c r="R274" s="70"/>
      <c r="S274" s="71"/>
      <c r="T274" s="72"/>
      <c r="AC274" s="87"/>
      <c r="AD274" s="31"/>
      <c r="AE274" s="31"/>
      <c r="AF274" s="31"/>
    </row>
    <row r="275" spans="1:32" x14ac:dyDescent="0.2">
      <c r="A275" s="111"/>
      <c r="B275" s="112"/>
      <c r="C275" s="125"/>
      <c r="D275" s="114"/>
      <c r="E275" s="163"/>
      <c r="F275" s="114"/>
      <c r="G275" s="114"/>
      <c r="H275" s="113"/>
      <c r="I275" s="113"/>
      <c r="J275" s="173"/>
      <c r="K275" s="211"/>
      <c r="L275" s="117"/>
      <c r="M275" s="122"/>
      <c r="N275" s="84"/>
      <c r="O275" s="118"/>
      <c r="P275" s="119"/>
      <c r="Q275" s="110"/>
      <c r="R275" s="70"/>
      <c r="S275" s="71"/>
      <c r="T275" s="72"/>
      <c r="AC275" s="87"/>
      <c r="AD275" s="31"/>
      <c r="AE275" s="31"/>
      <c r="AF275" s="31"/>
    </row>
    <row r="276" spans="1:32" x14ac:dyDescent="0.2">
      <c r="A276" s="111"/>
      <c r="B276" s="112"/>
      <c r="C276" s="125"/>
      <c r="D276" s="114"/>
      <c r="E276" s="163"/>
      <c r="F276" s="114"/>
      <c r="G276" s="114"/>
      <c r="H276" s="113"/>
      <c r="I276" s="113"/>
      <c r="J276" s="173"/>
      <c r="K276" s="211"/>
      <c r="L276" s="117"/>
      <c r="M276" s="122"/>
      <c r="N276" s="84"/>
      <c r="O276" s="118"/>
      <c r="P276" s="119"/>
      <c r="Q276" s="110"/>
      <c r="R276" s="70"/>
      <c r="S276" s="71"/>
      <c r="T276" s="72"/>
      <c r="AC276" s="87"/>
      <c r="AD276" s="31"/>
      <c r="AE276" s="31"/>
      <c r="AF276" s="31"/>
    </row>
    <row r="277" spans="1:32" x14ac:dyDescent="0.2">
      <c r="A277" s="111"/>
      <c r="B277" s="112"/>
      <c r="C277" s="125"/>
      <c r="D277" s="114"/>
      <c r="E277" s="163"/>
      <c r="F277" s="114"/>
      <c r="G277" s="114"/>
      <c r="H277" s="113"/>
      <c r="I277" s="113"/>
      <c r="J277" s="173"/>
      <c r="K277" s="211"/>
      <c r="L277" s="117"/>
      <c r="M277" s="122"/>
      <c r="N277" s="84"/>
      <c r="O277" s="118"/>
      <c r="P277" s="119"/>
      <c r="Q277" s="110"/>
      <c r="R277" s="70"/>
      <c r="S277" s="71"/>
      <c r="T277" s="72"/>
      <c r="AC277" s="87"/>
      <c r="AD277" s="31"/>
      <c r="AE277" s="31"/>
      <c r="AF277" s="31"/>
    </row>
    <row r="278" spans="1:32" x14ac:dyDescent="0.2">
      <c r="A278" s="111"/>
      <c r="B278" s="112"/>
      <c r="C278" s="125"/>
      <c r="D278" s="114"/>
      <c r="E278" s="163"/>
      <c r="F278" s="114"/>
      <c r="G278" s="114"/>
      <c r="H278" s="113"/>
      <c r="I278" s="113"/>
      <c r="J278" s="173"/>
      <c r="K278" s="211"/>
      <c r="L278" s="117"/>
      <c r="M278" s="122"/>
      <c r="N278" s="84"/>
      <c r="O278" s="118"/>
      <c r="P278" s="119"/>
      <c r="Q278" s="110"/>
      <c r="R278" s="70"/>
      <c r="S278" s="71"/>
      <c r="T278" s="72"/>
      <c r="AC278" s="87"/>
      <c r="AD278" s="31"/>
      <c r="AE278" s="31"/>
      <c r="AF278" s="31"/>
    </row>
    <row r="279" spans="1:32" x14ac:dyDescent="0.2">
      <c r="A279" s="111"/>
      <c r="B279" s="112"/>
      <c r="C279" s="125"/>
      <c r="D279" s="114"/>
      <c r="E279" s="163"/>
      <c r="F279" s="114"/>
      <c r="G279" s="114"/>
      <c r="H279" s="113"/>
      <c r="I279" s="113"/>
      <c r="J279" s="173"/>
      <c r="K279" s="211"/>
      <c r="L279" s="117"/>
      <c r="M279" s="122"/>
      <c r="N279" s="84"/>
      <c r="O279" s="118"/>
      <c r="P279" s="119"/>
      <c r="Q279" s="110"/>
      <c r="R279" s="70"/>
      <c r="S279" s="71"/>
      <c r="T279" s="72"/>
      <c r="AC279" s="87"/>
      <c r="AD279" s="31"/>
      <c r="AE279" s="31"/>
      <c r="AF279" s="31"/>
    </row>
    <row r="280" spans="1:32" x14ac:dyDescent="0.2">
      <c r="A280" s="111"/>
      <c r="B280" s="112"/>
      <c r="C280" s="125"/>
      <c r="D280" s="114"/>
      <c r="E280" s="163"/>
      <c r="F280" s="114"/>
      <c r="G280" s="114"/>
      <c r="H280" s="113"/>
      <c r="I280" s="113"/>
      <c r="J280" s="173"/>
      <c r="K280" s="211"/>
      <c r="L280" s="117"/>
      <c r="M280" s="122"/>
      <c r="N280" s="84"/>
      <c r="O280" s="118"/>
      <c r="P280" s="119"/>
      <c r="Q280" s="110"/>
      <c r="R280" s="70"/>
      <c r="S280" s="71"/>
      <c r="T280" s="72"/>
      <c r="AC280" s="87"/>
      <c r="AD280" s="31"/>
      <c r="AE280" s="31"/>
      <c r="AF280" s="31"/>
    </row>
    <row r="281" spans="1:32" x14ac:dyDescent="0.2">
      <c r="A281" s="111"/>
      <c r="B281" s="112"/>
      <c r="C281" s="125"/>
      <c r="D281" s="114"/>
      <c r="E281" s="163"/>
      <c r="F281" s="114"/>
      <c r="G281" s="114"/>
      <c r="H281" s="113"/>
      <c r="I281" s="113"/>
      <c r="J281" s="173"/>
      <c r="K281" s="211"/>
      <c r="L281" s="117"/>
      <c r="M281" s="122"/>
      <c r="N281" s="84"/>
      <c r="O281" s="118"/>
      <c r="P281" s="119"/>
      <c r="Q281" s="110"/>
      <c r="R281" s="70"/>
      <c r="S281" s="71"/>
      <c r="T281" s="72"/>
      <c r="AC281" s="87"/>
      <c r="AD281" s="31"/>
      <c r="AE281" s="31"/>
      <c r="AF281" s="31"/>
    </row>
    <row r="282" spans="1:32" x14ac:dyDescent="0.2">
      <c r="A282" s="111"/>
      <c r="B282" s="112"/>
      <c r="C282" s="125"/>
      <c r="D282" s="114"/>
      <c r="E282" s="163"/>
      <c r="F282" s="114"/>
      <c r="G282" s="114"/>
      <c r="H282" s="113"/>
      <c r="I282" s="113"/>
      <c r="J282" s="173"/>
      <c r="K282" s="211"/>
      <c r="L282" s="117"/>
      <c r="M282" s="122"/>
      <c r="N282" s="84"/>
      <c r="O282" s="118"/>
      <c r="P282" s="119"/>
      <c r="Q282" s="110"/>
      <c r="R282" s="70"/>
      <c r="S282" s="71"/>
      <c r="T282" s="72"/>
      <c r="AC282" s="87"/>
      <c r="AD282" s="31"/>
      <c r="AE282" s="31"/>
      <c r="AF282" s="31"/>
    </row>
    <row r="283" spans="1:32" x14ac:dyDescent="0.2">
      <c r="A283" s="111"/>
      <c r="B283" s="112"/>
      <c r="C283" s="125"/>
      <c r="D283" s="114"/>
      <c r="E283" s="163"/>
      <c r="F283" s="114"/>
      <c r="G283" s="114"/>
      <c r="H283" s="113"/>
      <c r="I283" s="113"/>
      <c r="J283" s="173"/>
      <c r="K283" s="211"/>
      <c r="L283" s="117"/>
      <c r="M283" s="122"/>
      <c r="N283" s="84"/>
      <c r="O283" s="118"/>
      <c r="P283" s="119"/>
      <c r="Q283" s="110"/>
      <c r="R283" s="70"/>
      <c r="S283" s="71"/>
      <c r="T283" s="72"/>
      <c r="AC283" s="87"/>
      <c r="AD283" s="31"/>
      <c r="AE283" s="31"/>
      <c r="AF283" s="31"/>
    </row>
    <row r="284" spans="1:32" x14ac:dyDescent="0.2">
      <c r="A284" s="111"/>
      <c r="B284" s="112"/>
      <c r="C284" s="125"/>
      <c r="D284" s="114"/>
      <c r="E284" s="163"/>
      <c r="F284" s="114"/>
      <c r="G284" s="114"/>
      <c r="H284" s="113"/>
      <c r="I284" s="113"/>
      <c r="J284" s="173"/>
      <c r="K284" s="211"/>
      <c r="L284" s="117"/>
      <c r="M284" s="122"/>
      <c r="N284" s="84"/>
      <c r="O284" s="118"/>
      <c r="P284" s="119"/>
      <c r="Q284" s="110"/>
      <c r="R284" s="70"/>
      <c r="S284" s="71"/>
      <c r="T284" s="72"/>
      <c r="AC284" s="87"/>
      <c r="AD284" s="31"/>
      <c r="AE284" s="31"/>
      <c r="AF284" s="31"/>
    </row>
    <row r="285" spans="1:32" x14ac:dyDescent="0.2">
      <c r="A285" s="111"/>
      <c r="B285" s="112"/>
      <c r="C285" s="125"/>
      <c r="D285" s="114"/>
      <c r="E285" s="163"/>
      <c r="F285" s="114"/>
      <c r="G285" s="114"/>
      <c r="H285" s="113"/>
      <c r="I285" s="113"/>
      <c r="J285" s="173"/>
      <c r="K285" s="211"/>
      <c r="L285" s="117"/>
      <c r="M285" s="122"/>
      <c r="N285" s="84"/>
      <c r="O285" s="118"/>
      <c r="P285" s="119"/>
      <c r="Q285" s="110"/>
      <c r="R285" s="70"/>
      <c r="S285" s="71"/>
      <c r="T285" s="72"/>
      <c r="AC285" s="87"/>
      <c r="AD285" s="31"/>
      <c r="AE285" s="31"/>
      <c r="AF285" s="31"/>
    </row>
    <row r="286" spans="1:32" x14ac:dyDescent="0.2">
      <c r="A286" s="111"/>
      <c r="B286" s="112"/>
      <c r="C286" s="125"/>
      <c r="D286" s="114"/>
      <c r="E286" s="163"/>
      <c r="F286" s="114"/>
      <c r="G286" s="114"/>
      <c r="H286" s="113"/>
      <c r="I286" s="113"/>
      <c r="J286" s="173"/>
      <c r="K286" s="211"/>
      <c r="L286" s="117"/>
      <c r="M286" s="122"/>
      <c r="N286" s="84"/>
      <c r="O286" s="118"/>
      <c r="P286" s="119"/>
      <c r="Q286" s="110"/>
      <c r="R286" s="70"/>
      <c r="S286" s="71"/>
      <c r="T286" s="72"/>
      <c r="AC286" s="87"/>
      <c r="AD286" s="31"/>
      <c r="AE286" s="31"/>
      <c r="AF286" s="31"/>
    </row>
    <row r="287" spans="1:32" x14ac:dyDescent="0.2">
      <c r="A287" s="111"/>
      <c r="B287" s="112"/>
      <c r="C287" s="125"/>
      <c r="D287" s="114"/>
      <c r="E287" s="163"/>
      <c r="F287" s="114"/>
      <c r="G287" s="114"/>
      <c r="H287" s="113"/>
      <c r="I287" s="113"/>
      <c r="J287" s="173"/>
      <c r="K287" s="211"/>
      <c r="L287" s="117"/>
      <c r="M287" s="122"/>
      <c r="N287" s="84"/>
      <c r="O287" s="118"/>
      <c r="P287" s="119"/>
      <c r="Q287" s="110"/>
      <c r="R287" s="70"/>
      <c r="S287" s="71"/>
      <c r="T287" s="72"/>
      <c r="AC287" s="87"/>
      <c r="AD287" s="31"/>
      <c r="AE287" s="31"/>
      <c r="AF287" s="31"/>
    </row>
    <row r="288" spans="1:32" x14ac:dyDescent="0.2">
      <c r="A288" s="111"/>
      <c r="B288" s="112"/>
      <c r="C288" s="125"/>
      <c r="D288" s="114"/>
      <c r="E288" s="163"/>
      <c r="F288" s="114"/>
      <c r="G288" s="114"/>
      <c r="H288" s="113"/>
      <c r="I288" s="113"/>
      <c r="J288" s="173"/>
      <c r="K288" s="211"/>
      <c r="L288" s="117"/>
      <c r="M288" s="122"/>
      <c r="N288" s="84"/>
      <c r="O288" s="118"/>
      <c r="P288" s="119"/>
      <c r="Q288" s="110"/>
      <c r="R288" s="70"/>
      <c r="S288" s="71"/>
      <c r="T288" s="72"/>
      <c r="AC288" s="87"/>
      <c r="AD288" s="31"/>
      <c r="AE288" s="31"/>
      <c r="AF288" s="31"/>
    </row>
    <row r="289" spans="1:32" x14ac:dyDescent="0.2">
      <c r="A289" s="111"/>
      <c r="B289" s="112"/>
      <c r="C289" s="125"/>
      <c r="D289" s="114"/>
      <c r="E289" s="163"/>
      <c r="F289" s="114"/>
      <c r="G289" s="114"/>
      <c r="H289" s="113"/>
      <c r="I289" s="113"/>
      <c r="J289" s="173"/>
      <c r="K289" s="211"/>
      <c r="L289" s="117"/>
      <c r="M289" s="122"/>
      <c r="N289" s="84"/>
      <c r="O289" s="118"/>
      <c r="P289" s="119"/>
      <c r="Q289" s="110"/>
      <c r="R289" s="70"/>
      <c r="S289" s="71"/>
      <c r="T289" s="72"/>
      <c r="AC289" s="87"/>
      <c r="AD289" s="31"/>
      <c r="AE289" s="31"/>
      <c r="AF289" s="31"/>
    </row>
    <row r="290" spans="1:32" x14ac:dyDescent="0.2">
      <c r="A290" s="111"/>
      <c r="B290" s="112"/>
      <c r="C290" s="125"/>
      <c r="D290" s="114"/>
      <c r="E290" s="163"/>
      <c r="F290" s="114"/>
      <c r="G290" s="114"/>
      <c r="H290" s="113"/>
      <c r="I290" s="113"/>
      <c r="J290" s="173"/>
      <c r="K290" s="211"/>
      <c r="L290" s="117"/>
      <c r="M290" s="122"/>
      <c r="N290" s="84"/>
      <c r="O290" s="118"/>
      <c r="P290" s="119"/>
      <c r="Q290" s="110"/>
      <c r="R290" s="70"/>
      <c r="S290" s="71"/>
      <c r="T290" s="72"/>
      <c r="AC290" s="87"/>
      <c r="AD290" s="31"/>
      <c r="AE290" s="31"/>
      <c r="AF290" s="31"/>
    </row>
    <row r="291" spans="1:32" x14ac:dyDescent="0.2">
      <c r="A291" s="111"/>
      <c r="B291" s="112"/>
      <c r="C291" s="125"/>
      <c r="D291" s="114"/>
      <c r="E291" s="163"/>
      <c r="F291" s="114"/>
      <c r="G291" s="114"/>
      <c r="H291" s="113"/>
      <c r="I291" s="113"/>
      <c r="J291" s="173"/>
      <c r="K291" s="211"/>
      <c r="L291" s="117"/>
      <c r="M291" s="122"/>
      <c r="N291" s="84"/>
      <c r="O291" s="118"/>
      <c r="P291" s="119"/>
      <c r="Q291" s="110"/>
      <c r="R291" s="70"/>
      <c r="S291" s="71"/>
      <c r="T291" s="72"/>
      <c r="AC291" s="87"/>
      <c r="AD291" s="31"/>
      <c r="AE291" s="31"/>
      <c r="AF291" s="31"/>
    </row>
    <row r="292" spans="1:32" x14ac:dyDescent="0.2">
      <c r="A292" s="111"/>
      <c r="B292" s="112"/>
      <c r="C292" s="125"/>
      <c r="D292" s="114"/>
      <c r="E292" s="163"/>
      <c r="F292" s="114"/>
      <c r="G292" s="114"/>
      <c r="H292" s="113"/>
      <c r="I292" s="113"/>
      <c r="J292" s="173"/>
      <c r="K292" s="211"/>
      <c r="L292" s="117"/>
      <c r="M292" s="122"/>
      <c r="N292" s="84"/>
      <c r="O292" s="118"/>
      <c r="P292" s="119"/>
      <c r="Q292" s="110"/>
      <c r="R292" s="70"/>
      <c r="S292" s="71"/>
      <c r="T292" s="72"/>
      <c r="AC292" s="87"/>
      <c r="AD292" s="31"/>
      <c r="AE292" s="31"/>
      <c r="AF292" s="31"/>
    </row>
    <row r="293" spans="1:32" x14ac:dyDescent="0.2">
      <c r="A293" s="111"/>
      <c r="B293" s="112"/>
      <c r="C293" s="125"/>
      <c r="D293" s="114"/>
      <c r="E293" s="163"/>
      <c r="F293" s="114"/>
      <c r="G293" s="114"/>
      <c r="H293" s="113"/>
      <c r="I293" s="113"/>
      <c r="J293" s="173"/>
      <c r="K293" s="211"/>
      <c r="L293" s="117"/>
      <c r="M293" s="122"/>
      <c r="N293" s="84"/>
      <c r="O293" s="118"/>
      <c r="P293" s="119"/>
      <c r="Q293" s="110"/>
      <c r="R293" s="70"/>
      <c r="S293" s="71"/>
      <c r="T293" s="72"/>
      <c r="AC293" s="87"/>
      <c r="AD293" s="31"/>
      <c r="AE293" s="31"/>
      <c r="AF293" s="31"/>
    </row>
    <row r="294" spans="1:32" x14ac:dyDescent="0.2">
      <c r="A294" s="111"/>
      <c r="B294" s="112"/>
      <c r="C294" s="125"/>
      <c r="D294" s="114"/>
      <c r="E294" s="163"/>
      <c r="F294" s="114"/>
      <c r="G294" s="114"/>
      <c r="H294" s="113"/>
      <c r="I294" s="113"/>
      <c r="J294" s="173"/>
      <c r="K294" s="211"/>
      <c r="L294" s="117"/>
      <c r="M294" s="122"/>
      <c r="N294" s="84"/>
      <c r="O294" s="118"/>
      <c r="P294" s="119"/>
      <c r="Q294" s="110"/>
      <c r="R294" s="70"/>
      <c r="S294" s="71"/>
      <c r="T294" s="72"/>
      <c r="AC294" s="87"/>
      <c r="AD294" s="31"/>
      <c r="AE294" s="31"/>
      <c r="AF294" s="31"/>
    </row>
    <row r="295" spans="1:32" x14ac:dyDescent="0.2">
      <c r="A295" s="111"/>
      <c r="B295" s="112"/>
      <c r="C295" s="125"/>
      <c r="D295" s="114"/>
      <c r="E295" s="163"/>
      <c r="F295" s="114"/>
      <c r="G295" s="114"/>
      <c r="H295" s="113"/>
      <c r="I295" s="113"/>
      <c r="J295" s="173"/>
      <c r="K295" s="211"/>
      <c r="L295" s="117"/>
      <c r="M295" s="122"/>
      <c r="N295" s="84"/>
      <c r="O295" s="118"/>
      <c r="P295" s="119"/>
      <c r="Q295" s="110"/>
      <c r="R295" s="70"/>
      <c r="S295" s="71"/>
      <c r="T295" s="72"/>
      <c r="AC295" s="87"/>
      <c r="AD295" s="31"/>
      <c r="AE295" s="31"/>
      <c r="AF295" s="31"/>
    </row>
    <row r="296" spans="1:32" x14ac:dyDescent="0.2">
      <c r="A296" s="111"/>
      <c r="B296" s="112"/>
      <c r="C296" s="125"/>
      <c r="D296" s="114"/>
      <c r="E296" s="163"/>
      <c r="F296" s="114"/>
      <c r="G296" s="114"/>
      <c r="H296" s="113"/>
      <c r="I296" s="113"/>
      <c r="J296" s="173"/>
      <c r="K296" s="211"/>
      <c r="L296" s="117"/>
      <c r="M296" s="122"/>
      <c r="N296" s="84"/>
      <c r="O296" s="118"/>
      <c r="P296" s="119"/>
      <c r="Q296" s="110"/>
      <c r="R296" s="70"/>
      <c r="S296" s="71"/>
      <c r="T296" s="72"/>
      <c r="AC296" s="87"/>
      <c r="AD296" s="31"/>
      <c r="AE296" s="31"/>
      <c r="AF296" s="31"/>
    </row>
    <row r="297" spans="1:32" x14ac:dyDescent="0.2">
      <c r="A297" s="111"/>
      <c r="B297" s="112"/>
      <c r="C297" s="125"/>
      <c r="D297" s="114"/>
      <c r="E297" s="163"/>
      <c r="F297" s="114"/>
      <c r="G297" s="114"/>
      <c r="H297" s="113"/>
      <c r="I297" s="113"/>
      <c r="J297" s="173"/>
      <c r="K297" s="211"/>
      <c r="L297" s="117"/>
      <c r="M297" s="122"/>
      <c r="N297" s="84"/>
      <c r="O297" s="118"/>
      <c r="P297" s="119"/>
      <c r="Q297" s="110"/>
      <c r="R297" s="70"/>
      <c r="S297" s="71"/>
      <c r="T297" s="72"/>
      <c r="AC297" s="87"/>
      <c r="AD297" s="31"/>
      <c r="AE297" s="31"/>
      <c r="AF297" s="31"/>
    </row>
    <row r="298" spans="1:32" x14ac:dyDescent="0.2">
      <c r="A298" s="111"/>
      <c r="B298" s="112"/>
      <c r="C298" s="125"/>
      <c r="D298" s="114"/>
      <c r="E298" s="163"/>
      <c r="F298" s="114"/>
      <c r="G298" s="114"/>
      <c r="H298" s="113"/>
      <c r="I298" s="113"/>
      <c r="J298" s="173"/>
      <c r="K298" s="211"/>
      <c r="L298" s="117"/>
      <c r="M298" s="122"/>
      <c r="N298" s="84"/>
      <c r="O298" s="118"/>
      <c r="P298" s="119"/>
      <c r="Q298" s="110"/>
      <c r="R298" s="70"/>
      <c r="S298" s="71"/>
      <c r="T298" s="72"/>
      <c r="AC298" s="87"/>
      <c r="AD298" s="31"/>
      <c r="AE298" s="31"/>
      <c r="AF298" s="31"/>
    </row>
    <row r="299" spans="1:32" x14ac:dyDescent="0.2">
      <c r="A299" s="111"/>
      <c r="B299" s="112"/>
      <c r="C299" s="125"/>
      <c r="D299" s="114"/>
      <c r="E299" s="163"/>
      <c r="F299" s="114"/>
      <c r="G299" s="114"/>
      <c r="H299" s="113"/>
      <c r="I299" s="113"/>
      <c r="J299" s="173"/>
      <c r="K299" s="211"/>
      <c r="L299" s="117"/>
      <c r="M299" s="122"/>
      <c r="N299" s="84"/>
      <c r="O299" s="118"/>
      <c r="P299" s="119"/>
      <c r="Q299" s="110"/>
      <c r="R299" s="70"/>
      <c r="S299" s="71"/>
      <c r="T299" s="72"/>
      <c r="AC299" s="87"/>
      <c r="AD299" s="31"/>
      <c r="AE299" s="31"/>
      <c r="AF299" s="31"/>
    </row>
    <row r="300" spans="1:32" x14ac:dyDescent="0.2">
      <c r="A300" s="111"/>
      <c r="B300" s="112"/>
      <c r="C300" s="125"/>
      <c r="D300" s="114"/>
      <c r="E300" s="163"/>
      <c r="F300" s="114"/>
      <c r="G300" s="114"/>
      <c r="H300" s="113"/>
      <c r="I300" s="113"/>
      <c r="J300" s="173"/>
      <c r="K300" s="211"/>
      <c r="L300" s="117"/>
      <c r="M300" s="122"/>
      <c r="N300" s="84"/>
      <c r="O300" s="118"/>
      <c r="P300" s="119"/>
      <c r="Q300" s="110"/>
      <c r="R300" s="70"/>
      <c r="S300" s="71"/>
      <c r="T300" s="72"/>
      <c r="AC300" s="87"/>
      <c r="AD300" s="31"/>
      <c r="AE300" s="31"/>
      <c r="AF300" s="31"/>
    </row>
    <row r="301" spans="1:32" x14ac:dyDescent="0.2">
      <c r="A301" s="111"/>
      <c r="B301" s="112"/>
      <c r="C301" s="125"/>
      <c r="D301" s="114"/>
      <c r="E301" s="163"/>
      <c r="F301" s="114"/>
      <c r="G301" s="114"/>
      <c r="H301" s="113"/>
      <c r="I301" s="113"/>
      <c r="J301" s="173"/>
      <c r="K301" s="211"/>
      <c r="L301" s="117"/>
      <c r="M301" s="122"/>
      <c r="N301" s="84"/>
      <c r="O301" s="118"/>
      <c r="P301" s="119"/>
      <c r="Q301" s="110"/>
      <c r="R301" s="70"/>
      <c r="S301" s="71"/>
      <c r="T301" s="72"/>
      <c r="AC301" s="87"/>
      <c r="AD301" s="31"/>
      <c r="AE301" s="31"/>
      <c r="AF301" s="31"/>
    </row>
    <row r="302" spans="1:32" x14ac:dyDescent="0.2">
      <c r="A302" s="111"/>
      <c r="B302" s="112"/>
      <c r="C302" s="125"/>
      <c r="D302" s="114"/>
      <c r="E302" s="163"/>
      <c r="F302" s="114"/>
      <c r="G302" s="114"/>
      <c r="H302" s="113"/>
      <c r="I302" s="113"/>
      <c r="J302" s="173"/>
      <c r="K302" s="211"/>
      <c r="L302" s="117"/>
      <c r="M302" s="122"/>
      <c r="N302" s="84"/>
      <c r="O302" s="118"/>
      <c r="P302" s="119"/>
      <c r="Q302" s="110"/>
      <c r="R302" s="70"/>
      <c r="S302" s="71"/>
      <c r="T302" s="72"/>
      <c r="AC302" s="87"/>
      <c r="AD302" s="31"/>
      <c r="AE302" s="31"/>
      <c r="AF302" s="31"/>
    </row>
    <row r="303" spans="1:32" x14ac:dyDescent="0.2">
      <c r="A303" s="111"/>
      <c r="B303" s="112"/>
      <c r="C303" s="125"/>
      <c r="D303" s="114"/>
      <c r="E303" s="163"/>
      <c r="F303" s="114"/>
      <c r="G303" s="114"/>
      <c r="H303" s="113"/>
      <c r="I303" s="113"/>
      <c r="J303" s="173"/>
      <c r="K303" s="211"/>
      <c r="L303" s="117"/>
      <c r="M303" s="122"/>
      <c r="N303" s="84"/>
      <c r="O303" s="118"/>
      <c r="P303" s="119"/>
      <c r="Q303" s="110"/>
      <c r="R303" s="70"/>
      <c r="S303" s="71"/>
      <c r="T303" s="72"/>
      <c r="AC303" s="87"/>
      <c r="AD303" s="31"/>
      <c r="AE303" s="31"/>
      <c r="AF303" s="31"/>
    </row>
    <row r="304" spans="1:32" x14ac:dyDescent="0.2">
      <c r="A304" s="111"/>
      <c r="B304" s="112"/>
      <c r="C304" s="125"/>
      <c r="D304" s="114"/>
      <c r="E304" s="163"/>
      <c r="F304" s="114"/>
      <c r="G304" s="114"/>
      <c r="H304" s="113"/>
      <c r="I304" s="113"/>
      <c r="J304" s="173"/>
      <c r="K304" s="211"/>
      <c r="L304" s="117"/>
      <c r="M304" s="122"/>
      <c r="N304" s="84"/>
      <c r="O304" s="118"/>
      <c r="P304" s="119"/>
      <c r="Q304" s="110"/>
      <c r="R304" s="70"/>
      <c r="S304" s="71"/>
      <c r="T304" s="72"/>
      <c r="AC304" s="87"/>
      <c r="AD304" s="31"/>
      <c r="AE304" s="31"/>
      <c r="AF304" s="31"/>
    </row>
    <row r="305" spans="1:32" x14ac:dyDescent="0.2">
      <c r="A305" s="111"/>
      <c r="B305" s="112"/>
      <c r="C305" s="125"/>
      <c r="D305" s="114"/>
      <c r="E305" s="163"/>
      <c r="F305" s="114"/>
      <c r="G305" s="114"/>
      <c r="H305" s="113"/>
      <c r="I305" s="113"/>
      <c r="J305" s="173"/>
      <c r="K305" s="211"/>
      <c r="L305" s="117"/>
      <c r="M305" s="122"/>
      <c r="N305" s="84"/>
      <c r="O305" s="118"/>
      <c r="P305" s="119"/>
      <c r="Q305" s="110"/>
      <c r="R305" s="70"/>
      <c r="S305" s="71"/>
      <c r="T305" s="72"/>
      <c r="AC305" s="87"/>
      <c r="AD305" s="31"/>
      <c r="AE305" s="31"/>
      <c r="AF305" s="31"/>
    </row>
    <row r="306" spans="1:32" x14ac:dyDescent="0.2">
      <c r="A306" s="111"/>
      <c r="B306" s="112"/>
      <c r="C306" s="125"/>
      <c r="D306" s="114"/>
      <c r="E306" s="163"/>
      <c r="F306" s="114"/>
      <c r="G306" s="114"/>
      <c r="H306" s="113"/>
      <c r="I306" s="113"/>
      <c r="J306" s="173"/>
      <c r="K306" s="211"/>
      <c r="L306" s="117"/>
      <c r="M306" s="122"/>
      <c r="N306" s="84"/>
      <c r="O306" s="118"/>
      <c r="P306" s="119"/>
      <c r="Q306" s="110"/>
      <c r="R306" s="70"/>
      <c r="S306" s="71"/>
      <c r="T306" s="72"/>
      <c r="AC306" s="87"/>
      <c r="AD306" s="31"/>
      <c r="AE306" s="31"/>
      <c r="AF306" s="31"/>
    </row>
    <row r="307" spans="1:32" x14ac:dyDescent="0.2">
      <c r="A307" s="111"/>
      <c r="B307" s="112"/>
      <c r="C307" s="125"/>
      <c r="D307" s="114"/>
      <c r="E307" s="163"/>
      <c r="F307" s="114"/>
      <c r="G307" s="114"/>
      <c r="H307" s="113"/>
      <c r="I307" s="113"/>
      <c r="J307" s="173"/>
      <c r="K307" s="211"/>
      <c r="L307" s="117"/>
      <c r="M307" s="122"/>
      <c r="N307" s="84"/>
      <c r="O307" s="118"/>
      <c r="P307" s="119"/>
      <c r="Q307" s="110"/>
      <c r="R307" s="70"/>
      <c r="S307" s="71"/>
      <c r="T307" s="72"/>
      <c r="AC307" s="87"/>
      <c r="AD307" s="31"/>
      <c r="AE307" s="31"/>
      <c r="AF307" s="31"/>
    </row>
    <row r="308" spans="1:32" x14ac:dyDescent="0.2">
      <c r="A308" s="111"/>
      <c r="B308" s="112"/>
      <c r="C308" s="125"/>
      <c r="D308" s="114"/>
      <c r="E308" s="163"/>
      <c r="F308" s="114"/>
      <c r="G308" s="114"/>
      <c r="H308" s="113"/>
      <c r="I308" s="113"/>
      <c r="J308" s="173"/>
      <c r="K308" s="211"/>
      <c r="L308" s="117"/>
      <c r="M308" s="122"/>
      <c r="N308" s="84"/>
      <c r="O308" s="118"/>
      <c r="P308" s="119"/>
      <c r="Q308" s="110"/>
      <c r="R308" s="70"/>
      <c r="S308" s="71"/>
      <c r="T308" s="72"/>
      <c r="AC308" s="87"/>
      <c r="AD308" s="31"/>
      <c r="AE308" s="31"/>
      <c r="AF308" s="31"/>
    </row>
    <row r="309" spans="1:32" x14ac:dyDescent="0.2">
      <c r="A309" s="111"/>
      <c r="B309" s="112"/>
      <c r="C309" s="125"/>
      <c r="D309" s="114"/>
      <c r="E309" s="163"/>
      <c r="F309" s="114"/>
      <c r="G309" s="114"/>
      <c r="H309" s="113"/>
      <c r="I309" s="113"/>
      <c r="J309" s="173"/>
      <c r="K309" s="211"/>
      <c r="L309" s="117"/>
      <c r="M309" s="122"/>
      <c r="N309" s="84"/>
      <c r="O309" s="118"/>
      <c r="P309" s="119"/>
      <c r="Q309" s="110"/>
      <c r="R309" s="70"/>
      <c r="S309" s="71"/>
      <c r="T309" s="72"/>
      <c r="AC309" s="87"/>
      <c r="AD309" s="31"/>
      <c r="AE309" s="31"/>
      <c r="AF309" s="31"/>
    </row>
    <row r="310" spans="1:32" x14ac:dyDescent="0.2">
      <c r="A310" s="111"/>
      <c r="B310" s="101"/>
      <c r="C310" s="125"/>
      <c r="D310" s="103"/>
      <c r="E310" s="164"/>
      <c r="F310" s="103"/>
      <c r="G310" s="103"/>
      <c r="H310" s="102"/>
      <c r="I310" s="102"/>
      <c r="J310" s="174"/>
      <c r="K310" s="212"/>
      <c r="L310" s="203"/>
      <c r="M310" s="204"/>
      <c r="N310" s="140"/>
      <c r="O310" s="202"/>
      <c r="P310" s="205"/>
      <c r="Q310" s="78"/>
      <c r="R310" s="79"/>
      <c r="S310" s="80"/>
      <c r="T310" s="81"/>
      <c r="AC310" s="87"/>
      <c r="AD310" s="31"/>
      <c r="AE310" s="31"/>
      <c r="AF310" s="31"/>
    </row>
    <row r="311" spans="1:32" x14ac:dyDescent="0.2">
      <c r="A311" s="100"/>
      <c r="B311" s="112"/>
      <c r="C311" s="125"/>
      <c r="D311" s="124"/>
      <c r="E311" s="165"/>
      <c r="F311" s="124"/>
      <c r="G311" s="124"/>
      <c r="H311" s="112"/>
      <c r="I311" s="112"/>
      <c r="J311" s="175"/>
      <c r="K311" s="211"/>
      <c r="L311" s="117"/>
      <c r="M311" s="84"/>
      <c r="N311" s="84"/>
      <c r="O311" s="84"/>
      <c r="P311" s="116"/>
      <c r="Q311" s="69"/>
      <c r="R311" s="70"/>
      <c r="S311" s="71"/>
      <c r="T311" s="71"/>
      <c r="AC311" s="87"/>
      <c r="AD311" s="31"/>
      <c r="AE311" s="31"/>
      <c r="AF311" s="31"/>
    </row>
    <row r="312" spans="1:32" x14ac:dyDescent="0.2">
      <c r="A312" s="123"/>
      <c r="B312" s="112"/>
      <c r="C312" s="125"/>
      <c r="D312" s="124"/>
      <c r="E312" s="165"/>
      <c r="F312" s="124"/>
      <c r="G312" s="124"/>
      <c r="H312" s="112"/>
      <c r="I312" s="112"/>
      <c r="J312" s="175"/>
      <c r="K312" s="211"/>
      <c r="L312" s="117"/>
      <c r="M312" s="84"/>
      <c r="N312" s="84"/>
      <c r="O312" s="84"/>
      <c r="P312" s="116"/>
      <c r="Q312" s="69"/>
      <c r="R312" s="70"/>
      <c r="S312" s="71"/>
      <c r="T312" s="71"/>
      <c r="AC312" s="87"/>
      <c r="AD312" s="31"/>
      <c r="AE312" s="31"/>
      <c r="AF312" s="31"/>
    </row>
    <row r="313" spans="1:32" x14ac:dyDescent="0.2">
      <c r="A313" s="123"/>
      <c r="B313" s="112"/>
      <c r="C313" s="125"/>
      <c r="D313" s="124"/>
      <c r="E313" s="165"/>
      <c r="F313" s="124"/>
      <c r="G313" s="124"/>
      <c r="H313" s="112"/>
      <c r="I313" s="112"/>
      <c r="J313" s="175"/>
      <c r="K313" s="211"/>
      <c r="L313" s="117"/>
      <c r="M313" s="84"/>
      <c r="N313" s="84"/>
      <c r="O313" s="84"/>
      <c r="P313" s="116"/>
      <c r="Q313" s="69"/>
      <c r="R313" s="70"/>
      <c r="S313" s="71"/>
      <c r="T313" s="71"/>
      <c r="AC313" s="87"/>
      <c r="AD313" s="31"/>
      <c r="AE313" s="31"/>
      <c r="AF313" s="31"/>
    </row>
    <row r="314" spans="1:32" x14ac:dyDescent="0.2">
      <c r="A314" s="123"/>
      <c r="B314" s="112"/>
      <c r="C314" s="125"/>
      <c r="D314" s="124"/>
      <c r="E314" s="165"/>
      <c r="F314" s="124"/>
      <c r="G314" s="124"/>
      <c r="H314" s="112"/>
      <c r="I314" s="112"/>
      <c r="J314" s="175"/>
      <c r="K314" s="211"/>
      <c r="L314" s="117"/>
      <c r="M314" s="84"/>
      <c r="N314" s="84"/>
      <c r="O314" s="84"/>
      <c r="P314" s="116"/>
      <c r="Q314" s="69"/>
      <c r="R314" s="70"/>
      <c r="S314" s="71"/>
      <c r="T314" s="71"/>
      <c r="AC314" s="87"/>
      <c r="AD314" s="31"/>
      <c r="AE314" s="31"/>
      <c r="AF314" s="31"/>
    </row>
    <row r="315" spans="1:32" x14ac:dyDescent="0.2">
      <c r="A315" s="123"/>
      <c r="B315" s="112"/>
      <c r="C315" s="125"/>
      <c r="D315" s="124"/>
      <c r="E315" s="165"/>
      <c r="F315" s="124"/>
      <c r="G315" s="124"/>
      <c r="H315" s="112"/>
      <c r="I315" s="112"/>
      <c r="J315" s="175"/>
      <c r="K315" s="211"/>
      <c r="L315" s="117"/>
      <c r="M315" s="84"/>
      <c r="N315" s="84"/>
      <c r="O315" s="84"/>
      <c r="P315" s="116"/>
      <c r="Q315" s="69"/>
      <c r="R315" s="70"/>
      <c r="S315" s="71"/>
      <c r="T315" s="71"/>
      <c r="AC315" s="87"/>
      <c r="AD315" s="31"/>
      <c r="AE315" s="31"/>
      <c r="AF315" s="31"/>
    </row>
    <row r="316" spans="1:32" x14ac:dyDescent="0.2">
      <c r="A316" s="123"/>
      <c r="B316" s="112"/>
      <c r="C316" s="125"/>
      <c r="D316" s="124"/>
      <c r="E316" s="165"/>
      <c r="F316" s="124"/>
      <c r="G316" s="124"/>
      <c r="H316" s="112"/>
      <c r="I316" s="112"/>
      <c r="J316" s="175"/>
      <c r="K316" s="211"/>
      <c r="L316" s="117"/>
      <c r="M316" s="84"/>
      <c r="N316" s="84"/>
      <c r="O316" s="84"/>
      <c r="P316" s="116"/>
      <c r="Q316" s="69"/>
      <c r="R316" s="70"/>
      <c r="S316" s="71"/>
      <c r="T316" s="71"/>
      <c r="AC316" s="87"/>
      <c r="AD316" s="31"/>
      <c r="AE316" s="31"/>
      <c r="AF316" s="31"/>
    </row>
    <row r="317" spans="1:32" x14ac:dyDescent="0.2">
      <c r="A317" s="123"/>
      <c r="B317" s="112"/>
      <c r="C317" s="125"/>
      <c r="D317" s="124"/>
      <c r="E317" s="165"/>
      <c r="F317" s="124"/>
      <c r="G317" s="124"/>
      <c r="H317" s="112"/>
      <c r="I317" s="112"/>
      <c r="J317" s="175"/>
      <c r="K317" s="211"/>
      <c r="L317" s="117"/>
      <c r="M317" s="84"/>
      <c r="N317" s="84"/>
      <c r="O317" s="84"/>
      <c r="P317" s="116"/>
      <c r="Q317" s="69"/>
      <c r="R317" s="70"/>
      <c r="S317" s="71"/>
      <c r="T317" s="71"/>
      <c r="AC317" s="87"/>
      <c r="AD317" s="31"/>
      <c r="AE317" s="31"/>
      <c r="AF317" s="31"/>
    </row>
    <row r="318" spans="1:32" x14ac:dyDescent="0.2">
      <c r="A318" s="123"/>
      <c r="B318" s="112"/>
      <c r="C318" s="125"/>
      <c r="D318" s="124"/>
      <c r="E318" s="165"/>
      <c r="F318" s="124"/>
      <c r="G318" s="124"/>
      <c r="H318" s="112"/>
      <c r="I318" s="112"/>
      <c r="J318" s="175"/>
      <c r="K318" s="211"/>
      <c r="L318" s="117"/>
      <c r="M318" s="84"/>
      <c r="N318" s="84"/>
      <c r="O318" s="84"/>
      <c r="P318" s="116"/>
      <c r="Q318" s="69"/>
      <c r="R318" s="70"/>
      <c r="S318" s="71"/>
      <c r="T318" s="71"/>
      <c r="AC318" s="87"/>
      <c r="AD318" s="31"/>
      <c r="AE318" s="31"/>
      <c r="AF318" s="31"/>
    </row>
    <row r="319" spans="1:32" x14ac:dyDescent="0.2">
      <c r="A319" s="123"/>
      <c r="B319" s="112"/>
      <c r="C319" s="125"/>
      <c r="D319" s="124"/>
      <c r="E319" s="165"/>
      <c r="F319" s="124"/>
      <c r="G319" s="124"/>
      <c r="H319" s="112"/>
      <c r="I319" s="112"/>
      <c r="J319" s="175"/>
      <c r="K319" s="211"/>
      <c r="L319" s="117"/>
      <c r="M319" s="84"/>
      <c r="N319" s="84"/>
      <c r="O319" s="84"/>
      <c r="P319" s="116"/>
      <c r="Q319" s="69"/>
      <c r="R319" s="70"/>
      <c r="S319" s="71"/>
      <c r="T319" s="71"/>
      <c r="AC319" s="87"/>
      <c r="AD319" s="31"/>
      <c r="AE319" s="31"/>
      <c r="AF319" s="31"/>
    </row>
    <row r="320" spans="1:32" x14ac:dyDescent="0.2">
      <c r="A320" s="123"/>
      <c r="B320" s="112"/>
      <c r="C320" s="125"/>
      <c r="D320" s="124"/>
      <c r="E320" s="165"/>
      <c r="F320" s="124"/>
      <c r="G320" s="124"/>
      <c r="H320" s="112"/>
      <c r="I320" s="112"/>
      <c r="J320" s="175"/>
      <c r="K320" s="211"/>
      <c r="L320" s="117"/>
      <c r="M320" s="84"/>
      <c r="N320" s="84"/>
      <c r="O320" s="84"/>
      <c r="P320" s="116"/>
      <c r="Q320" s="69"/>
      <c r="R320" s="70"/>
      <c r="S320" s="71"/>
      <c r="T320" s="71"/>
      <c r="AC320" s="87"/>
      <c r="AD320" s="31"/>
      <c r="AE320" s="31"/>
      <c r="AF320" s="31"/>
    </row>
    <row r="321" spans="1:32" x14ac:dyDescent="0.2">
      <c r="A321" s="123"/>
      <c r="B321" s="112"/>
      <c r="C321" s="125"/>
      <c r="D321" s="124"/>
      <c r="E321" s="165"/>
      <c r="F321" s="124"/>
      <c r="G321" s="124"/>
      <c r="H321" s="112"/>
      <c r="I321" s="112"/>
      <c r="J321" s="175"/>
      <c r="K321" s="211"/>
      <c r="L321" s="117"/>
      <c r="M321" s="84"/>
      <c r="N321" s="84"/>
      <c r="O321" s="84"/>
      <c r="P321" s="116"/>
      <c r="Q321" s="69"/>
      <c r="R321" s="70"/>
      <c r="S321" s="71"/>
      <c r="T321" s="71"/>
      <c r="AC321" s="87"/>
      <c r="AD321" s="31"/>
      <c r="AE321" s="31"/>
      <c r="AF321" s="31"/>
    </row>
    <row r="322" spans="1:32" x14ac:dyDescent="0.2">
      <c r="A322" s="123"/>
      <c r="B322" s="112"/>
      <c r="C322" s="125"/>
      <c r="D322" s="124"/>
      <c r="E322" s="165"/>
      <c r="F322" s="124"/>
      <c r="G322" s="124"/>
      <c r="H322" s="112"/>
      <c r="I322" s="112"/>
      <c r="J322" s="175"/>
      <c r="K322" s="211"/>
      <c r="L322" s="117"/>
      <c r="M322" s="84"/>
      <c r="N322" s="84"/>
      <c r="O322" s="84"/>
      <c r="P322" s="116"/>
      <c r="Q322" s="69"/>
      <c r="R322" s="70"/>
      <c r="S322" s="71"/>
      <c r="T322" s="71"/>
      <c r="AC322" s="87"/>
      <c r="AD322" s="31"/>
      <c r="AE322" s="31"/>
      <c r="AF322" s="31"/>
    </row>
    <row r="323" spans="1:32" x14ac:dyDescent="0.2">
      <c r="A323" s="123"/>
      <c r="B323" s="112"/>
      <c r="C323" s="125"/>
      <c r="D323" s="124"/>
      <c r="E323" s="165"/>
      <c r="F323" s="124"/>
      <c r="G323" s="124"/>
      <c r="H323" s="112"/>
      <c r="I323" s="112"/>
      <c r="J323" s="175"/>
      <c r="K323" s="211"/>
      <c r="L323" s="117"/>
      <c r="M323" s="84"/>
      <c r="N323" s="84"/>
      <c r="O323" s="84"/>
      <c r="P323" s="116"/>
      <c r="Q323" s="69"/>
      <c r="R323" s="70"/>
      <c r="S323" s="71"/>
      <c r="T323" s="71"/>
      <c r="AC323" s="87"/>
      <c r="AD323" s="31"/>
      <c r="AE323" s="31"/>
      <c r="AF323" s="31"/>
    </row>
    <row r="324" spans="1:32" x14ac:dyDescent="0.2">
      <c r="A324" s="123"/>
      <c r="B324" s="112"/>
      <c r="C324" s="125"/>
      <c r="D324" s="124"/>
      <c r="E324" s="165"/>
      <c r="F324" s="124"/>
      <c r="G324" s="124"/>
      <c r="H324" s="112"/>
      <c r="I324" s="112"/>
      <c r="J324" s="175"/>
      <c r="K324" s="211"/>
      <c r="L324" s="117"/>
      <c r="M324" s="84"/>
      <c r="N324" s="84"/>
      <c r="O324" s="84"/>
      <c r="P324" s="116"/>
      <c r="Q324" s="69"/>
      <c r="R324" s="70"/>
      <c r="S324" s="71"/>
      <c r="T324" s="71"/>
      <c r="AC324" s="87"/>
      <c r="AD324" s="31"/>
      <c r="AE324" s="31"/>
      <c r="AF324" s="31"/>
    </row>
    <row r="325" spans="1:32" x14ac:dyDescent="0.2">
      <c r="A325" s="123"/>
      <c r="B325" s="112"/>
      <c r="C325" s="125"/>
      <c r="D325" s="124"/>
      <c r="E325" s="165"/>
      <c r="F325" s="124"/>
      <c r="G325" s="124"/>
      <c r="H325" s="112"/>
      <c r="I325" s="112"/>
      <c r="J325" s="175"/>
      <c r="K325" s="211"/>
      <c r="L325" s="117"/>
      <c r="M325" s="84"/>
      <c r="N325" s="84"/>
      <c r="O325" s="84"/>
      <c r="P325" s="116"/>
      <c r="Q325" s="69"/>
      <c r="R325" s="70"/>
      <c r="S325" s="71"/>
      <c r="T325" s="71"/>
      <c r="AC325" s="87"/>
      <c r="AD325" s="31"/>
      <c r="AE325" s="31"/>
      <c r="AF325" s="31"/>
    </row>
    <row r="326" spans="1:32" x14ac:dyDescent="0.2">
      <c r="A326" s="123"/>
      <c r="B326" s="112"/>
      <c r="C326" s="125"/>
      <c r="D326" s="124"/>
      <c r="E326" s="165"/>
      <c r="F326" s="124"/>
      <c r="G326" s="124"/>
      <c r="H326" s="112"/>
      <c r="I326" s="112"/>
      <c r="J326" s="175"/>
      <c r="K326" s="211"/>
      <c r="L326" s="117"/>
      <c r="M326" s="84"/>
      <c r="N326" s="84"/>
      <c r="O326" s="84"/>
      <c r="P326" s="116"/>
      <c r="Q326" s="69"/>
      <c r="R326" s="70"/>
      <c r="S326" s="71"/>
      <c r="T326" s="71"/>
      <c r="AC326" s="87"/>
      <c r="AD326" s="31"/>
      <c r="AE326" s="31"/>
      <c r="AF326" s="31"/>
    </row>
    <row r="327" spans="1:32" x14ac:dyDescent="0.2">
      <c r="A327" s="123"/>
      <c r="B327" s="112"/>
      <c r="C327" s="125"/>
      <c r="D327" s="124"/>
      <c r="E327" s="165"/>
      <c r="F327" s="124"/>
      <c r="G327" s="124"/>
      <c r="H327" s="112"/>
      <c r="I327" s="112"/>
      <c r="J327" s="175"/>
      <c r="K327" s="211"/>
      <c r="L327" s="117"/>
      <c r="M327" s="84"/>
      <c r="N327" s="84"/>
      <c r="O327" s="84"/>
      <c r="P327" s="116"/>
      <c r="Q327" s="69"/>
      <c r="R327" s="70"/>
      <c r="S327" s="71"/>
      <c r="T327" s="71"/>
      <c r="AC327" s="87"/>
      <c r="AD327" s="31"/>
      <c r="AE327" s="31"/>
      <c r="AF327" s="31"/>
    </row>
    <row r="328" spans="1:32" x14ac:dyDescent="0.2">
      <c r="A328" s="123"/>
      <c r="B328" s="112"/>
      <c r="C328" s="125"/>
      <c r="D328" s="124"/>
      <c r="E328" s="165"/>
      <c r="F328" s="124"/>
      <c r="G328" s="124"/>
      <c r="H328" s="112"/>
      <c r="I328" s="112"/>
      <c r="J328" s="175"/>
      <c r="K328" s="211"/>
      <c r="L328" s="117"/>
      <c r="M328" s="84"/>
      <c r="N328" s="84"/>
      <c r="O328" s="84"/>
      <c r="P328" s="116"/>
      <c r="Q328" s="69"/>
      <c r="R328" s="70"/>
      <c r="S328" s="71"/>
      <c r="T328" s="71"/>
      <c r="AC328" s="87"/>
      <c r="AD328" s="31"/>
      <c r="AE328" s="31"/>
      <c r="AF328" s="31"/>
    </row>
    <row r="329" spans="1:32" x14ac:dyDescent="0.2">
      <c r="A329" s="123"/>
      <c r="B329" s="112"/>
      <c r="C329" s="125"/>
      <c r="D329" s="124"/>
      <c r="E329" s="165"/>
      <c r="F329" s="124"/>
      <c r="G329" s="124"/>
      <c r="H329" s="112"/>
      <c r="I329" s="112"/>
      <c r="J329" s="175"/>
      <c r="K329" s="211"/>
      <c r="L329" s="117"/>
      <c r="M329" s="84"/>
      <c r="N329" s="84"/>
      <c r="O329" s="84"/>
      <c r="P329" s="116"/>
      <c r="Q329" s="69"/>
      <c r="R329" s="70"/>
      <c r="S329" s="71"/>
      <c r="T329" s="71"/>
      <c r="AC329" s="87"/>
      <c r="AD329" s="31"/>
      <c r="AE329" s="31"/>
      <c r="AF329" s="31"/>
    </row>
    <row r="330" spans="1:32" x14ac:dyDescent="0.2">
      <c r="A330" s="123"/>
      <c r="B330" s="112"/>
      <c r="C330" s="125"/>
      <c r="D330" s="124"/>
      <c r="E330" s="165"/>
      <c r="F330" s="124"/>
      <c r="G330" s="124"/>
      <c r="H330" s="112"/>
      <c r="I330" s="112"/>
      <c r="J330" s="175"/>
      <c r="K330" s="211"/>
      <c r="L330" s="117"/>
      <c r="M330" s="84"/>
      <c r="N330" s="84"/>
      <c r="O330" s="84"/>
      <c r="P330" s="116"/>
      <c r="Q330" s="69"/>
      <c r="R330" s="70"/>
      <c r="S330" s="71"/>
      <c r="T330" s="71"/>
      <c r="AC330" s="87"/>
      <c r="AD330" s="31"/>
      <c r="AE330" s="31"/>
      <c r="AF330" s="31"/>
    </row>
    <row r="331" spans="1:32" x14ac:dyDescent="0.2">
      <c r="A331" s="123"/>
      <c r="B331" s="112"/>
      <c r="C331" s="125"/>
      <c r="D331" s="124"/>
      <c r="E331" s="165"/>
      <c r="F331" s="124"/>
      <c r="G331" s="124"/>
      <c r="H331" s="112"/>
      <c r="I331" s="112"/>
      <c r="J331" s="175"/>
      <c r="K331" s="211"/>
      <c r="L331" s="117"/>
      <c r="M331" s="84"/>
      <c r="N331" s="84"/>
      <c r="O331" s="84"/>
      <c r="P331" s="116"/>
      <c r="Q331" s="69"/>
      <c r="R331" s="70"/>
      <c r="S331" s="71"/>
      <c r="T331" s="71"/>
      <c r="AC331" s="87"/>
      <c r="AD331" s="31"/>
      <c r="AE331" s="31"/>
      <c r="AF331" s="31"/>
    </row>
    <row r="332" spans="1:32" x14ac:dyDescent="0.2">
      <c r="A332" s="123"/>
      <c r="B332" s="112"/>
      <c r="C332" s="125"/>
      <c r="D332" s="124"/>
      <c r="E332" s="165"/>
      <c r="F332" s="124"/>
      <c r="G332" s="124"/>
      <c r="H332" s="112"/>
      <c r="I332" s="112"/>
      <c r="J332" s="175"/>
      <c r="K332" s="211"/>
      <c r="L332" s="117"/>
      <c r="M332" s="84"/>
      <c r="N332" s="84"/>
      <c r="O332" s="84"/>
      <c r="P332" s="116"/>
      <c r="Q332" s="69"/>
      <c r="R332" s="70"/>
      <c r="S332" s="71"/>
      <c r="T332" s="71"/>
      <c r="AC332" s="87"/>
      <c r="AD332" s="31"/>
      <c r="AE332" s="31"/>
      <c r="AF332" s="31"/>
    </row>
    <row r="333" spans="1:32" x14ac:dyDescent="0.2">
      <c r="A333" s="123"/>
      <c r="B333" s="112"/>
      <c r="C333" s="125"/>
      <c r="D333" s="124"/>
      <c r="E333" s="165"/>
      <c r="F333" s="124"/>
      <c r="G333" s="124"/>
      <c r="H333" s="112"/>
      <c r="I333" s="112"/>
      <c r="J333" s="175"/>
      <c r="K333" s="211"/>
      <c r="L333" s="117"/>
      <c r="M333" s="84"/>
      <c r="N333" s="84"/>
      <c r="O333" s="84"/>
      <c r="P333" s="116"/>
      <c r="Q333" s="69"/>
      <c r="R333" s="70"/>
      <c r="S333" s="71"/>
      <c r="T333" s="71"/>
      <c r="AC333" s="87"/>
      <c r="AD333" s="31"/>
      <c r="AE333" s="31"/>
      <c r="AF333" s="31"/>
    </row>
    <row r="334" spans="1:32" x14ac:dyDescent="0.2">
      <c r="A334" s="123"/>
      <c r="B334" s="112"/>
      <c r="C334" s="125"/>
      <c r="D334" s="124"/>
      <c r="E334" s="165"/>
      <c r="F334" s="124"/>
      <c r="G334" s="124"/>
      <c r="H334" s="112"/>
      <c r="I334" s="112"/>
      <c r="J334" s="175"/>
      <c r="K334" s="211"/>
      <c r="L334" s="117"/>
      <c r="M334" s="84"/>
      <c r="N334" s="84"/>
      <c r="O334" s="84"/>
      <c r="P334" s="116"/>
      <c r="Q334" s="69"/>
      <c r="R334" s="70"/>
      <c r="S334" s="71"/>
      <c r="T334" s="71"/>
      <c r="AC334" s="87"/>
      <c r="AD334" s="31"/>
      <c r="AE334" s="31"/>
      <c r="AF334" s="31"/>
    </row>
    <row r="335" spans="1:32" x14ac:dyDescent="0.2">
      <c r="A335" s="123"/>
      <c r="B335" s="134"/>
      <c r="C335" s="125"/>
      <c r="D335" s="139"/>
      <c r="E335" s="166"/>
      <c r="F335" s="139"/>
      <c r="G335" s="139"/>
      <c r="H335" s="134"/>
      <c r="I335" s="134"/>
      <c r="J335" s="176"/>
      <c r="K335" s="210"/>
      <c r="L335" s="135"/>
      <c r="M335" s="140"/>
      <c r="N335" s="140"/>
      <c r="O335" s="140"/>
      <c r="P335" s="136"/>
      <c r="Q335" s="141"/>
      <c r="R335" s="137"/>
      <c r="S335" s="73"/>
      <c r="T335" s="73"/>
      <c r="AC335" s="87"/>
      <c r="AD335" s="31"/>
      <c r="AE335" s="31"/>
      <c r="AF335" s="31"/>
    </row>
    <row r="336" spans="1:32" x14ac:dyDescent="0.2">
      <c r="A336" s="138"/>
      <c r="B336" s="112"/>
      <c r="C336" s="125"/>
      <c r="D336" s="124"/>
      <c r="E336" s="165"/>
      <c r="F336" s="124"/>
      <c r="G336" s="124"/>
      <c r="H336" s="112"/>
      <c r="I336" s="112"/>
      <c r="J336" s="175"/>
      <c r="K336" s="211"/>
      <c r="L336" s="117"/>
      <c r="M336" s="84"/>
      <c r="N336" s="84"/>
      <c r="O336" s="84"/>
      <c r="P336" s="116"/>
      <c r="Q336" s="69"/>
      <c r="R336" s="70"/>
      <c r="S336" s="71"/>
      <c r="T336" s="71"/>
      <c r="AC336" s="87"/>
      <c r="AD336" s="31"/>
      <c r="AE336" s="31"/>
      <c r="AF336" s="31"/>
    </row>
    <row r="337" spans="1:32" x14ac:dyDescent="0.2">
      <c r="A337" s="123"/>
      <c r="B337" s="112"/>
      <c r="C337" s="125"/>
      <c r="D337" s="124"/>
      <c r="E337" s="165"/>
      <c r="F337" s="124"/>
      <c r="G337" s="124"/>
      <c r="H337" s="112"/>
      <c r="I337" s="112"/>
      <c r="J337" s="175"/>
      <c r="K337" s="211"/>
      <c r="L337" s="117"/>
      <c r="M337" s="84"/>
      <c r="N337" s="84"/>
      <c r="O337" s="84"/>
      <c r="P337" s="116"/>
      <c r="Q337" s="69"/>
      <c r="R337" s="70"/>
      <c r="S337" s="71"/>
      <c r="T337" s="71"/>
      <c r="AC337" s="87"/>
      <c r="AD337" s="31"/>
      <c r="AE337" s="31"/>
      <c r="AF337" s="31"/>
    </row>
    <row r="338" spans="1:32" x14ac:dyDescent="0.2">
      <c r="A338" s="123"/>
      <c r="B338" s="112"/>
      <c r="C338" s="125"/>
      <c r="D338" s="124"/>
      <c r="E338" s="165"/>
      <c r="F338" s="124"/>
      <c r="G338" s="124"/>
      <c r="H338" s="112"/>
      <c r="I338" s="112"/>
      <c r="J338" s="175"/>
      <c r="K338" s="211"/>
      <c r="L338" s="117"/>
      <c r="M338" s="84"/>
      <c r="N338" s="84"/>
      <c r="O338" s="84"/>
      <c r="P338" s="116"/>
      <c r="Q338" s="69"/>
      <c r="R338" s="70"/>
      <c r="S338" s="71"/>
      <c r="T338" s="71"/>
      <c r="AC338" s="87"/>
      <c r="AD338" s="31"/>
      <c r="AE338" s="31"/>
      <c r="AF338" s="31"/>
    </row>
    <row r="339" spans="1:32" x14ac:dyDescent="0.2">
      <c r="A339" s="123"/>
      <c r="B339" s="112"/>
      <c r="C339" s="125"/>
      <c r="D339" s="124"/>
      <c r="E339" s="165"/>
      <c r="F339" s="124"/>
      <c r="G339" s="124"/>
      <c r="H339" s="112"/>
      <c r="I339" s="112"/>
      <c r="J339" s="175"/>
      <c r="K339" s="211"/>
      <c r="L339" s="117"/>
      <c r="M339" s="84"/>
      <c r="N339" s="84"/>
      <c r="O339" s="84"/>
      <c r="P339" s="116"/>
      <c r="Q339" s="69"/>
      <c r="R339" s="70"/>
      <c r="S339" s="71"/>
      <c r="T339" s="71"/>
      <c r="AC339" s="87"/>
      <c r="AD339" s="31"/>
      <c r="AE339" s="31"/>
      <c r="AF339" s="31"/>
    </row>
    <row r="340" spans="1:32" x14ac:dyDescent="0.2">
      <c r="A340" s="123"/>
      <c r="B340" s="112"/>
      <c r="C340" s="125"/>
      <c r="D340" s="124"/>
      <c r="E340" s="165"/>
      <c r="F340" s="124"/>
      <c r="G340" s="124"/>
      <c r="H340" s="112"/>
      <c r="I340" s="112"/>
      <c r="J340" s="175"/>
      <c r="K340" s="211"/>
      <c r="L340" s="117"/>
      <c r="M340" s="84"/>
      <c r="N340" s="84"/>
      <c r="O340" s="84"/>
      <c r="P340" s="116"/>
      <c r="Q340" s="69"/>
      <c r="R340" s="70"/>
      <c r="S340" s="71"/>
      <c r="T340" s="71"/>
      <c r="AC340" s="87"/>
      <c r="AD340" s="31"/>
      <c r="AE340" s="31"/>
      <c r="AF340" s="31"/>
    </row>
    <row r="341" spans="1:32" x14ac:dyDescent="0.2">
      <c r="A341" s="123"/>
      <c r="B341" s="112"/>
      <c r="C341" s="125"/>
      <c r="D341" s="124"/>
      <c r="E341" s="165"/>
      <c r="F341" s="124"/>
      <c r="G341" s="124"/>
      <c r="H341" s="112"/>
      <c r="I341" s="112"/>
      <c r="J341" s="175"/>
      <c r="K341" s="211"/>
      <c r="L341" s="117"/>
      <c r="M341" s="84"/>
      <c r="N341" s="84"/>
      <c r="O341" s="84"/>
      <c r="P341" s="116"/>
      <c r="Q341" s="69"/>
      <c r="R341" s="70"/>
      <c r="S341" s="71"/>
      <c r="T341" s="71"/>
      <c r="AC341" s="87"/>
      <c r="AD341" s="31"/>
      <c r="AE341" s="31"/>
      <c r="AF341" s="31"/>
    </row>
    <row r="342" spans="1:32" x14ac:dyDescent="0.2">
      <c r="A342" s="123"/>
      <c r="B342" s="112"/>
      <c r="C342" s="125"/>
      <c r="D342" s="124"/>
      <c r="E342" s="165"/>
      <c r="F342" s="124"/>
      <c r="G342" s="124"/>
      <c r="H342" s="112"/>
      <c r="I342" s="112"/>
      <c r="J342" s="175"/>
      <c r="K342" s="211"/>
      <c r="L342" s="117"/>
      <c r="M342" s="84"/>
      <c r="N342" s="84"/>
      <c r="O342" s="84"/>
      <c r="P342" s="116"/>
      <c r="Q342" s="69"/>
      <c r="R342" s="70"/>
      <c r="S342" s="71"/>
      <c r="T342" s="71"/>
      <c r="AC342" s="87"/>
      <c r="AD342" s="31"/>
      <c r="AE342" s="31"/>
      <c r="AF342" s="31"/>
    </row>
    <row r="343" spans="1:32" x14ac:dyDescent="0.2">
      <c r="A343" s="123"/>
      <c r="B343" s="112"/>
      <c r="C343" s="125"/>
      <c r="D343" s="124"/>
      <c r="E343" s="165"/>
      <c r="F343" s="124"/>
      <c r="G343" s="124"/>
      <c r="H343" s="112"/>
      <c r="I343" s="112"/>
      <c r="J343" s="175"/>
      <c r="K343" s="211"/>
      <c r="L343" s="117"/>
      <c r="M343" s="84"/>
      <c r="N343" s="84"/>
      <c r="O343" s="84"/>
      <c r="P343" s="116"/>
      <c r="Q343" s="69"/>
      <c r="R343" s="70"/>
      <c r="S343" s="71"/>
      <c r="T343" s="71"/>
      <c r="AC343" s="87"/>
      <c r="AD343" s="31"/>
      <c r="AE343" s="31"/>
      <c r="AF343" s="31"/>
    </row>
    <row r="344" spans="1:32" x14ac:dyDescent="0.2">
      <c r="A344" s="123"/>
      <c r="B344" s="112"/>
      <c r="C344" s="125"/>
      <c r="D344" s="124"/>
      <c r="E344" s="165"/>
      <c r="F344" s="124"/>
      <c r="G344" s="124"/>
      <c r="H344" s="112"/>
      <c r="I344" s="112"/>
      <c r="J344" s="175"/>
      <c r="K344" s="211"/>
      <c r="L344" s="117"/>
      <c r="M344" s="84"/>
      <c r="N344" s="84"/>
      <c r="O344" s="84"/>
      <c r="P344" s="116"/>
      <c r="Q344" s="69"/>
      <c r="R344" s="70"/>
      <c r="S344" s="71"/>
      <c r="T344" s="71"/>
      <c r="AC344" s="87"/>
      <c r="AD344" s="31"/>
      <c r="AE344" s="31"/>
      <c r="AF344" s="31"/>
    </row>
    <row r="345" spans="1:32" x14ac:dyDescent="0.2">
      <c r="A345" s="123"/>
      <c r="B345" s="112"/>
      <c r="C345" s="125"/>
      <c r="D345" s="124"/>
      <c r="E345" s="165"/>
      <c r="F345" s="124"/>
      <c r="G345" s="124"/>
      <c r="H345" s="112"/>
      <c r="I345" s="112"/>
      <c r="J345" s="175"/>
      <c r="K345" s="211"/>
      <c r="L345" s="117"/>
      <c r="M345" s="84"/>
      <c r="N345" s="84"/>
      <c r="O345" s="84"/>
      <c r="P345" s="116"/>
      <c r="Q345" s="69"/>
      <c r="R345" s="70"/>
      <c r="S345" s="71"/>
      <c r="T345" s="71"/>
      <c r="AC345" s="87"/>
      <c r="AD345" s="31"/>
      <c r="AE345" s="31"/>
      <c r="AF345" s="31"/>
    </row>
    <row r="346" spans="1:32" x14ac:dyDescent="0.2">
      <c r="A346" s="123"/>
      <c r="B346" s="112"/>
      <c r="C346" s="125"/>
      <c r="D346" s="124"/>
      <c r="E346" s="165"/>
      <c r="F346" s="124"/>
      <c r="G346" s="124"/>
      <c r="H346" s="112"/>
      <c r="I346" s="112"/>
      <c r="J346" s="175"/>
      <c r="K346" s="211"/>
      <c r="L346" s="117"/>
      <c r="M346" s="84"/>
      <c r="N346" s="84"/>
      <c r="O346" s="84"/>
      <c r="P346" s="116"/>
      <c r="Q346" s="69"/>
      <c r="R346" s="70"/>
      <c r="S346" s="71"/>
      <c r="T346" s="71"/>
      <c r="AC346" s="87"/>
      <c r="AD346" s="31"/>
      <c r="AE346" s="31"/>
      <c r="AF346" s="31"/>
    </row>
    <row r="347" spans="1:32" x14ac:dyDescent="0.2">
      <c r="A347" s="123"/>
      <c r="B347" s="112"/>
      <c r="C347" s="125"/>
      <c r="D347" s="124"/>
      <c r="E347" s="165"/>
      <c r="F347" s="124"/>
      <c r="G347" s="124"/>
      <c r="H347" s="112"/>
      <c r="I347" s="112"/>
      <c r="J347" s="175"/>
      <c r="K347" s="211"/>
      <c r="L347" s="117"/>
      <c r="M347" s="84"/>
      <c r="N347" s="84"/>
      <c r="O347" s="84"/>
      <c r="P347" s="116"/>
      <c r="Q347" s="69"/>
      <c r="R347" s="70"/>
      <c r="S347" s="71"/>
      <c r="T347" s="71"/>
      <c r="AC347" s="87"/>
      <c r="AD347" s="31"/>
      <c r="AE347" s="31"/>
      <c r="AF347" s="31"/>
    </row>
    <row r="348" spans="1:32" x14ac:dyDescent="0.2">
      <c r="A348" s="123"/>
      <c r="B348" s="112"/>
      <c r="C348" s="125"/>
      <c r="D348" s="124"/>
      <c r="E348" s="165"/>
      <c r="F348" s="124"/>
      <c r="G348" s="124"/>
      <c r="H348" s="112"/>
      <c r="I348" s="112"/>
      <c r="J348" s="175"/>
      <c r="K348" s="211"/>
      <c r="L348" s="117"/>
      <c r="M348" s="84"/>
      <c r="N348" s="84"/>
      <c r="O348" s="84"/>
      <c r="P348" s="116"/>
      <c r="Q348" s="69"/>
      <c r="R348" s="70"/>
      <c r="S348" s="71"/>
      <c r="T348" s="71"/>
      <c r="AC348" s="87"/>
      <c r="AD348" s="31"/>
      <c r="AE348" s="31"/>
      <c r="AF348" s="31"/>
    </row>
    <row r="349" spans="1:32" x14ac:dyDescent="0.2">
      <c r="A349" s="123"/>
      <c r="B349" s="112"/>
      <c r="C349" s="125"/>
      <c r="D349" s="124"/>
      <c r="E349" s="165"/>
      <c r="F349" s="124"/>
      <c r="G349" s="124"/>
      <c r="H349" s="112"/>
      <c r="I349" s="112"/>
      <c r="J349" s="175"/>
      <c r="K349" s="211"/>
      <c r="L349" s="117"/>
      <c r="M349" s="84"/>
      <c r="N349" s="84"/>
      <c r="O349" s="84"/>
      <c r="P349" s="116"/>
      <c r="Q349" s="69"/>
      <c r="R349" s="70"/>
      <c r="S349" s="71"/>
      <c r="T349" s="71"/>
      <c r="AC349" s="87"/>
      <c r="AD349" s="31"/>
      <c r="AE349" s="31"/>
      <c r="AF349" s="31"/>
    </row>
    <row r="350" spans="1:32" x14ac:dyDescent="0.2">
      <c r="A350" s="123"/>
      <c r="B350" s="112"/>
      <c r="C350" s="125"/>
      <c r="D350" s="124"/>
      <c r="E350" s="165"/>
      <c r="F350" s="124"/>
      <c r="G350" s="124"/>
      <c r="H350" s="112"/>
      <c r="I350" s="112"/>
      <c r="J350" s="175"/>
      <c r="K350" s="211"/>
      <c r="L350" s="117"/>
      <c r="M350" s="84"/>
      <c r="N350" s="84"/>
      <c r="O350" s="84"/>
      <c r="P350" s="116"/>
      <c r="Q350" s="69"/>
      <c r="R350" s="70"/>
      <c r="S350" s="71"/>
      <c r="T350" s="71"/>
      <c r="AC350" s="87"/>
      <c r="AD350" s="31"/>
      <c r="AE350" s="31"/>
      <c r="AF350" s="31"/>
    </row>
    <row r="351" spans="1:32" x14ac:dyDescent="0.2">
      <c r="A351" s="123"/>
      <c r="B351" s="112"/>
      <c r="C351" s="125"/>
      <c r="D351" s="124"/>
      <c r="E351" s="165"/>
      <c r="F351" s="124"/>
      <c r="G351" s="124"/>
      <c r="H351" s="112"/>
      <c r="I351" s="112"/>
      <c r="J351" s="175"/>
      <c r="K351" s="211"/>
      <c r="L351" s="117"/>
      <c r="M351" s="84"/>
      <c r="N351" s="84"/>
      <c r="O351" s="84"/>
      <c r="P351" s="116"/>
      <c r="Q351" s="69"/>
      <c r="R351" s="70"/>
      <c r="S351" s="71"/>
      <c r="T351" s="71"/>
      <c r="AC351" s="87"/>
      <c r="AD351" s="31"/>
      <c r="AE351" s="31"/>
      <c r="AF351" s="31"/>
    </row>
    <row r="352" spans="1:32" x14ac:dyDescent="0.2">
      <c r="A352" s="123"/>
      <c r="B352" s="112"/>
      <c r="C352" s="125"/>
      <c r="D352" s="124"/>
      <c r="E352" s="165"/>
      <c r="F352" s="124"/>
      <c r="G352" s="124"/>
      <c r="H352" s="112"/>
      <c r="I352" s="112"/>
      <c r="J352" s="175"/>
      <c r="K352" s="211"/>
      <c r="L352" s="117"/>
      <c r="M352" s="84"/>
      <c r="N352" s="84"/>
      <c r="O352" s="84"/>
      <c r="P352" s="116"/>
      <c r="Q352" s="69"/>
      <c r="R352" s="70"/>
      <c r="S352" s="71"/>
      <c r="T352" s="71"/>
      <c r="AC352" s="87"/>
      <c r="AD352" s="31"/>
      <c r="AE352" s="31"/>
      <c r="AF352" s="31"/>
    </row>
    <row r="353" spans="1:32" x14ac:dyDescent="0.2">
      <c r="A353" s="123"/>
      <c r="B353" s="112"/>
      <c r="C353" s="125"/>
      <c r="D353" s="124"/>
      <c r="E353" s="165"/>
      <c r="F353" s="124"/>
      <c r="G353" s="124"/>
      <c r="H353" s="112"/>
      <c r="I353" s="112"/>
      <c r="J353" s="175"/>
      <c r="K353" s="211"/>
      <c r="L353" s="117"/>
      <c r="M353" s="84"/>
      <c r="N353" s="84"/>
      <c r="O353" s="84"/>
      <c r="P353" s="116"/>
      <c r="Q353" s="69"/>
      <c r="R353" s="70"/>
      <c r="S353" s="71"/>
      <c r="T353" s="71"/>
      <c r="AC353" s="87"/>
      <c r="AD353" s="31"/>
      <c r="AE353" s="31"/>
      <c r="AF353" s="31"/>
    </row>
    <row r="354" spans="1:32" x14ac:dyDescent="0.2">
      <c r="A354" s="123"/>
      <c r="B354" s="112"/>
      <c r="C354" s="125"/>
      <c r="D354" s="124"/>
      <c r="E354" s="165"/>
      <c r="F354" s="124"/>
      <c r="G354" s="124"/>
      <c r="H354" s="112"/>
      <c r="I354" s="112"/>
      <c r="J354" s="175"/>
      <c r="K354" s="211"/>
      <c r="L354" s="117"/>
      <c r="M354" s="84"/>
      <c r="N354" s="84"/>
      <c r="O354" s="84"/>
      <c r="P354" s="116"/>
      <c r="Q354" s="69"/>
      <c r="R354" s="70"/>
      <c r="S354" s="71"/>
      <c r="T354" s="71"/>
      <c r="AC354" s="87"/>
      <c r="AD354" s="31"/>
      <c r="AE354" s="31"/>
      <c r="AF354" s="31"/>
    </row>
    <row r="355" spans="1:32" x14ac:dyDescent="0.2">
      <c r="A355" s="123"/>
      <c r="B355" s="112"/>
      <c r="C355" s="125"/>
      <c r="D355" s="124"/>
      <c r="E355" s="165"/>
      <c r="F355" s="124"/>
      <c r="G355" s="124"/>
      <c r="H355" s="112"/>
      <c r="I355" s="112"/>
      <c r="J355" s="175"/>
      <c r="K355" s="211"/>
      <c r="L355" s="117"/>
      <c r="M355" s="84"/>
      <c r="N355" s="84"/>
      <c r="O355" s="84"/>
      <c r="P355" s="116"/>
      <c r="Q355" s="69"/>
      <c r="R355" s="70"/>
      <c r="S355" s="71"/>
      <c r="T355" s="71"/>
      <c r="AC355" s="87"/>
      <c r="AD355" s="31"/>
      <c r="AE355" s="31"/>
      <c r="AF355" s="31"/>
    </row>
    <row r="356" spans="1:32" x14ac:dyDescent="0.2">
      <c r="A356" s="123"/>
      <c r="B356" s="112"/>
      <c r="C356" s="125"/>
      <c r="D356" s="124"/>
      <c r="E356" s="165"/>
      <c r="F356" s="124"/>
      <c r="G356" s="124"/>
      <c r="H356" s="112"/>
      <c r="I356" s="112"/>
      <c r="J356" s="175"/>
      <c r="K356" s="211"/>
      <c r="L356" s="117"/>
      <c r="M356" s="84"/>
      <c r="N356" s="84"/>
      <c r="O356" s="84"/>
      <c r="P356" s="116"/>
      <c r="Q356" s="69"/>
      <c r="R356" s="70"/>
      <c r="S356" s="71"/>
      <c r="T356" s="71"/>
      <c r="AC356" s="87"/>
      <c r="AD356" s="31"/>
      <c r="AE356" s="31"/>
      <c r="AF356" s="31"/>
    </row>
    <row r="357" spans="1:32" x14ac:dyDescent="0.2">
      <c r="A357" s="123"/>
      <c r="B357" s="112"/>
      <c r="C357" s="125"/>
      <c r="D357" s="124"/>
      <c r="E357" s="165"/>
      <c r="F357" s="124"/>
      <c r="G357" s="124"/>
      <c r="H357" s="112"/>
      <c r="I357" s="112"/>
      <c r="J357" s="175"/>
      <c r="K357" s="211"/>
      <c r="L357" s="117"/>
      <c r="M357" s="84"/>
      <c r="N357" s="84"/>
      <c r="O357" s="84"/>
      <c r="P357" s="116"/>
      <c r="Q357" s="69"/>
      <c r="R357" s="70"/>
      <c r="S357" s="71"/>
      <c r="T357" s="71"/>
      <c r="AC357" s="87"/>
      <c r="AD357" s="31"/>
      <c r="AE357" s="31"/>
      <c r="AF357" s="31"/>
    </row>
    <row r="358" spans="1:32" x14ac:dyDescent="0.2">
      <c r="A358" s="123"/>
      <c r="B358" s="112"/>
      <c r="C358" s="125"/>
      <c r="D358" s="124"/>
      <c r="E358" s="165"/>
      <c r="F358" s="124"/>
      <c r="G358" s="124"/>
      <c r="H358" s="112"/>
      <c r="I358" s="112"/>
      <c r="J358" s="175"/>
      <c r="K358" s="211"/>
      <c r="L358" s="117"/>
      <c r="M358" s="84"/>
      <c r="N358" s="84"/>
      <c r="O358" s="84"/>
      <c r="P358" s="116"/>
      <c r="Q358" s="69"/>
      <c r="R358" s="70"/>
      <c r="S358" s="71"/>
      <c r="T358" s="71"/>
      <c r="AC358" s="87"/>
      <c r="AD358" s="31"/>
      <c r="AE358" s="31"/>
      <c r="AF358" s="31"/>
    </row>
    <row r="359" spans="1:32" x14ac:dyDescent="0.2">
      <c r="A359" s="123"/>
      <c r="B359" s="112"/>
      <c r="C359" s="125"/>
      <c r="D359" s="124"/>
      <c r="E359" s="165"/>
      <c r="F359" s="124"/>
      <c r="G359" s="124"/>
      <c r="H359" s="112"/>
      <c r="I359" s="112"/>
      <c r="J359" s="175"/>
      <c r="K359" s="211"/>
      <c r="L359" s="117"/>
      <c r="M359" s="84"/>
      <c r="N359" s="84"/>
      <c r="O359" s="84"/>
      <c r="P359" s="116"/>
      <c r="Q359" s="69"/>
      <c r="R359" s="70"/>
      <c r="S359" s="71"/>
      <c r="T359" s="71"/>
      <c r="AC359" s="87"/>
      <c r="AD359" s="31"/>
      <c r="AE359" s="31"/>
      <c r="AF359" s="31"/>
    </row>
    <row r="360" spans="1:32" x14ac:dyDescent="0.2">
      <c r="A360" s="123"/>
      <c r="B360" s="112"/>
      <c r="C360" s="125"/>
      <c r="D360" s="124"/>
      <c r="E360" s="165"/>
      <c r="F360" s="124"/>
      <c r="G360" s="124"/>
      <c r="H360" s="112"/>
      <c r="I360" s="112"/>
      <c r="J360" s="175"/>
      <c r="K360" s="211"/>
      <c r="L360" s="117"/>
      <c r="M360" s="84"/>
      <c r="N360" s="84"/>
      <c r="O360" s="84"/>
      <c r="P360" s="116"/>
      <c r="Q360" s="69"/>
      <c r="R360" s="70"/>
      <c r="S360" s="71"/>
      <c r="T360" s="71"/>
      <c r="AC360" s="87"/>
      <c r="AD360" s="31"/>
      <c r="AE360" s="31"/>
      <c r="AF360" s="31"/>
    </row>
    <row r="361" spans="1:32" x14ac:dyDescent="0.2">
      <c r="A361" s="123"/>
      <c r="B361" s="112"/>
      <c r="C361" s="125"/>
      <c r="D361" s="124"/>
      <c r="E361" s="165"/>
      <c r="F361" s="124"/>
      <c r="G361" s="124"/>
      <c r="H361" s="112"/>
      <c r="I361" s="112"/>
      <c r="J361" s="175"/>
      <c r="K361" s="211"/>
      <c r="L361" s="117"/>
      <c r="M361" s="84"/>
      <c r="N361" s="84"/>
      <c r="O361" s="84"/>
      <c r="P361" s="116"/>
      <c r="Q361" s="69"/>
      <c r="R361" s="70"/>
      <c r="S361" s="71"/>
      <c r="T361" s="71"/>
      <c r="AC361" s="87"/>
      <c r="AD361" s="31"/>
      <c r="AE361" s="31"/>
      <c r="AF361" s="31"/>
    </row>
    <row r="362" spans="1:32" x14ac:dyDescent="0.2">
      <c r="A362" s="123"/>
      <c r="B362" s="112"/>
      <c r="C362" s="125"/>
      <c r="D362" s="124"/>
      <c r="E362" s="165"/>
      <c r="F362" s="124"/>
      <c r="G362" s="124"/>
      <c r="H362" s="112"/>
      <c r="I362" s="112"/>
      <c r="J362" s="175"/>
      <c r="K362" s="211"/>
      <c r="L362" s="117"/>
      <c r="M362" s="84"/>
      <c r="N362" s="84"/>
      <c r="O362" s="84"/>
      <c r="P362" s="116"/>
      <c r="Q362" s="69"/>
      <c r="R362" s="70"/>
      <c r="S362" s="71"/>
      <c r="T362" s="71"/>
      <c r="AC362" s="87"/>
      <c r="AD362" s="31"/>
      <c r="AE362" s="31"/>
      <c r="AF362" s="31"/>
    </row>
    <row r="363" spans="1:32" x14ac:dyDescent="0.2">
      <c r="A363" s="123"/>
      <c r="B363" s="112"/>
      <c r="C363" s="125"/>
      <c r="D363" s="124"/>
      <c r="E363" s="165"/>
      <c r="F363" s="124"/>
      <c r="G363" s="124"/>
      <c r="H363" s="112"/>
      <c r="I363" s="112"/>
      <c r="J363" s="175"/>
      <c r="K363" s="211"/>
      <c r="L363" s="117"/>
      <c r="M363" s="84"/>
      <c r="N363" s="84"/>
      <c r="O363" s="84"/>
      <c r="P363" s="116"/>
      <c r="Q363" s="69"/>
      <c r="R363" s="70"/>
      <c r="S363" s="71"/>
      <c r="T363" s="71"/>
      <c r="AC363" s="87"/>
      <c r="AD363" s="31"/>
      <c r="AE363" s="31"/>
      <c r="AF363" s="31"/>
    </row>
    <row r="364" spans="1:32" x14ac:dyDescent="0.2">
      <c r="A364" s="123"/>
      <c r="B364" s="112"/>
      <c r="C364" s="125"/>
      <c r="D364" s="124"/>
      <c r="E364" s="165"/>
      <c r="F364" s="124"/>
      <c r="G364" s="124"/>
      <c r="H364" s="112"/>
      <c r="I364" s="112"/>
      <c r="J364" s="175"/>
      <c r="K364" s="211"/>
      <c r="L364" s="117"/>
      <c r="M364" s="84"/>
      <c r="N364" s="84"/>
      <c r="O364" s="84"/>
      <c r="P364" s="116"/>
      <c r="Q364" s="69"/>
      <c r="R364" s="70"/>
      <c r="S364" s="71"/>
      <c r="T364" s="71"/>
      <c r="AC364" s="87"/>
      <c r="AD364" s="31"/>
      <c r="AE364" s="31"/>
      <c r="AF364" s="31"/>
    </row>
    <row r="365" spans="1:32" x14ac:dyDescent="0.2">
      <c r="A365" s="123"/>
      <c r="B365" s="112"/>
      <c r="C365" s="125"/>
      <c r="D365" s="124"/>
      <c r="E365" s="165"/>
      <c r="F365" s="124"/>
      <c r="G365" s="124"/>
      <c r="H365" s="112"/>
      <c r="I365" s="112"/>
      <c r="J365" s="175"/>
      <c r="K365" s="211"/>
      <c r="L365" s="117"/>
      <c r="M365" s="84"/>
      <c r="N365" s="84"/>
      <c r="O365" s="84"/>
      <c r="P365" s="116"/>
      <c r="Q365" s="69"/>
      <c r="R365" s="70"/>
      <c r="S365" s="71"/>
      <c r="T365" s="71"/>
      <c r="AC365" s="87"/>
      <c r="AD365" s="31"/>
      <c r="AE365" s="31"/>
      <c r="AF365" s="31"/>
    </row>
    <row r="366" spans="1:32" x14ac:dyDescent="0.2">
      <c r="A366" s="123"/>
      <c r="B366" s="112"/>
      <c r="C366" s="125"/>
      <c r="D366" s="124"/>
      <c r="E366" s="165"/>
      <c r="F366" s="124"/>
      <c r="G366" s="124"/>
      <c r="H366" s="112"/>
      <c r="I366" s="112"/>
      <c r="J366" s="175"/>
      <c r="K366" s="211"/>
      <c r="L366" s="117"/>
      <c r="M366" s="84"/>
      <c r="N366" s="84"/>
      <c r="O366" s="84"/>
      <c r="P366" s="116"/>
      <c r="Q366" s="69"/>
      <c r="R366" s="70"/>
      <c r="S366" s="71"/>
      <c r="T366" s="71"/>
      <c r="AC366" s="87"/>
      <c r="AD366" s="31"/>
      <c r="AE366" s="31"/>
      <c r="AF366" s="31"/>
    </row>
    <row r="367" spans="1:32" x14ac:dyDescent="0.2">
      <c r="A367" s="123"/>
      <c r="B367" s="112"/>
      <c r="C367" s="125"/>
      <c r="D367" s="124"/>
      <c r="E367" s="165"/>
      <c r="F367" s="124"/>
      <c r="G367" s="124"/>
      <c r="H367" s="112"/>
      <c r="I367" s="112"/>
      <c r="J367" s="175"/>
      <c r="K367" s="211"/>
      <c r="L367" s="117"/>
      <c r="M367" s="84"/>
      <c r="N367" s="84"/>
      <c r="Q367" s="69"/>
      <c r="AC367" s="87"/>
      <c r="AD367" s="31"/>
      <c r="AE367" s="31"/>
      <c r="AF367" s="31"/>
    </row>
    <row r="368" spans="1:32" x14ac:dyDescent="0.2">
      <c r="A368" s="123"/>
      <c r="B368" s="112"/>
      <c r="C368" s="125"/>
      <c r="D368" s="124"/>
      <c r="E368" s="165"/>
      <c r="F368" s="124"/>
      <c r="G368" s="124"/>
      <c r="H368" s="112"/>
      <c r="I368" s="112"/>
      <c r="J368" s="175"/>
      <c r="K368" s="211"/>
      <c r="L368" s="117"/>
      <c r="M368" s="84"/>
      <c r="N368" s="84"/>
      <c r="Q368" s="69"/>
      <c r="AC368" s="87"/>
      <c r="AD368" s="31"/>
      <c r="AE368" s="31"/>
      <c r="AF368" s="31"/>
    </row>
    <row r="369" spans="1:32" x14ac:dyDescent="0.2">
      <c r="A369" s="123"/>
      <c r="B369" s="112"/>
      <c r="C369" s="125"/>
      <c r="D369" s="124"/>
      <c r="E369" s="165"/>
      <c r="F369" s="124"/>
      <c r="G369" s="124"/>
      <c r="H369" s="112"/>
      <c r="I369" s="112"/>
      <c r="J369" s="175"/>
      <c r="K369" s="211"/>
      <c r="L369" s="117"/>
      <c r="M369" s="84"/>
      <c r="N369" s="84"/>
      <c r="Q369" s="69"/>
      <c r="AC369" s="87"/>
      <c r="AD369" s="31"/>
      <c r="AE369" s="31"/>
      <c r="AF369" s="31"/>
    </row>
    <row r="370" spans="1:32" x14ac:dyDescent="0.2">
      <c r="A370" s="123"/>
      <c r="B370" s="112"/>
      <c r="C370" s="125"/>
      <c r="D370" s="124"/>
      <c r="E370" s="165"/>
      <c r="F370" s="124"/>
      <c r="G370" s="124"/>
      <c r="H370" s="112"/>
      <c r="I370" s="112"/>
      <c r="J370" s="175"/>
      <c r="K370" s="211"/>
      <c r="L370" s="117"/>
      <c r="M370" s="84"/>
      <c r="N370" s="84"/>
      <c r="Q370" s="69"/>
      <c r="AC370" s="87"/>
      <c r="AD370" s="31"/>
      <c r="AE370" s="31"/>
      <c r="AF370" s="31"/>
    </row>
    <row r="371" spans="1:32" x14ac:dyDescent="0.2">
      <c r="A371" s="123"/>
      <c r="B371" s="112"/>
      <c r="C371" s="125"/>
      <c r="D371" s="124"/>
      <c r="E371" s="165"/>
      <c r="F371" s="124"/>
      <c r="G371" s="124"/>
      <c r="H371" s="112"/>
      <c r="I371" s="112"/>
      <c r="J371" s="175"/>
      <c r="K371" s="211"/>
      <c r="L371" s="117"/>
      <c r="M371" s="84"/>
      <c r="N371" s="84"/>
      <c r="Q371" s="69"/>
      <c r="AC371" s="87"/>
      <c r="AD371" s="31"/>
      <c r="AE371" s="31"/>
      <c r="AF371" s="31"/>
    </row>
    <row r="372" spans="1:32" x14ac:dyDescent="0.2">
      <c r="A372" s="123"/>
      <c r="B372" s="112"/>
      <c r="C372" s="125"/>
      <c r="D372" s="124"/>
      <c r="E372" s="165"/>
      <c r="F372" s="124"/>
      <c r="G372" s="124"/>
      <c r="H372" s="112"/>
      <c r="I372" s="112"/>
      <c r="J372" s="175"/>
      <c r="K372" s="211"/>
      <c r="L372" s="117"/>
      <c r="M372" s="84"/>
      <c r="N372" s="84"/>
      <c r="Q372" s="69"/>
      <c r="AC372" s="87"/>
      <c r="AD372" s="31"/>
      <c r="AE372" s="31"/>
      <c r="AF372" s="31"/>
    </row>
    <row r="373" spans="1:32" x14ac:dyDescent="0.2">
      <c r="A373" s="123"/>
      <c r="B373" s="112"/>
      <c r="C373" s="125"/>
      <c r="D373" s="124"/>
      <c r="E373" s="165"/>
      <c r="F373" s="124"/>
      <c r="G373" s="124"/>
      <c r="H373" s="112"/>
      <c r="I373" s="112"/>
      <c r="J373" s="175"/>
      <c r="K373" s="211"/>
      <c r="L373" s="117"/>
      <c r="M373" s="84"/>
      <c r="N373" s="84"/>
      <c r="Q373" s="69"/>
      <c r="AC373" s="87"/>
      <c r="AD373" s="31"/>
      <c r="AE373" s="31"/>
      <c r="AF373" s="31"/>
    </row>
    <row r="374" spans="1:32" x14ac:dyDescent="0.2">
      <c r="A374" s="123"/>
      <c r="B374" s="112"/>
      <c r="C374" s="125"/>
      <c r="D374" s="124"/>
      <c r="E374" s="165"/>
      <c r="F374" s="124"/>
      <c r="G374" s="124"/>
      <c r="H374" s="112"/>
      <c r="I374" s="112"/>
      <c r="J374" s="175"/>
      <c r="K374" s="211"/>
      <c r="L374" s="117"/>
      <c r="M374" s="84"/>
      <c r="N374" s="84"/>
      <c r="Q374" s="69"/>
      <c r="AC374" s="87"/>
      <c r="AD374" s="31"/>
      <c r="AE374" s="31"/>
      <c r="AF374" s="31"/>
    </row>
    <row r="375" spans="1:32" x14ac:dyDescent="0.2">
      <c r="A375" s="123"/>
      <c r="B375" s="112"/>
      <c r="C375" s="125"/>
      <c r="D375" s="124"/>
      <c r="E375" s="165"/>
      <c r="F375" s="124"/>
      <c r="G375" s="124"/>
      <c r="H375" s="112"/>
      <c r="I375" s="112"/>
      <c r="J375" s="175"/>
      <c r="K375" s="211"/>
      <c r="L375" s="117"/>
      <c r="M375" s="84"/>
      <c r="N375" s="84"/>
      <c r="Q375" s="69"/>
      <c r="AC375" s="87"/>
      <c r="AD375" s="31"/>
      <c r="AE375" s="31"/>
      <c r="AF375" s="31"/>
    </row>
    <row r="376" spans="1:32" x14ac:dyDescent="0.2">
      <c r="A376" s="123"/>
      <c r="C376" s="125"/>
      <c r="Q376" s="69"/>
      <c r="AC376" s="87"/>
      <c r="AD376" s="31"/>
      <c r="AE376" s="31"/>
      <c r="AF376" s="31"/>
    </row>
    <row r="377" spans="1:32" x14ac:dyDescent="0.2">
      <c r="C377" s="125"/>
      <c r="Q377" s="69"/>
      <c r="AC377" s="87"/>
      <c r="AD377" s="31"/>
      <c r="AE377" s="31"/>
      <c r="AF377" s="31"/>
    </row>
    <row r="378" spans="1:32" x14ac:dyDescent="0.2">
      <c r="C378" s="125"/>
      <c r="Q378" s="69"/>
      <c r="AC378" s="87"/>
      <c r="AD378" s="31"/>
      <c r="AE378" s="31"/>
      <c r="AF378" s="31"/>
    </row>
    <row r="379" spans="1:32" x14ac:dyDescent="0.2">
      <c r="C379" s="125"/>
      <c r="Q379" s="69"/>
      <c r="AC379" s="87"/>
      <c r="AD379" s="31"/>
      <c r="AE379" s="31"/>
      <c r="AF379" s="31"/>
    </row>
    <row r="380" spans="1:32" x14ac:dyDescent="0.2">
      <c r="C380" s="125"/>
      <c r="Q380" s="69"/>
      <c r="AC380" s="87"/>
      <c r="AD380" s="31"/>
      <c r="AE380" s="31"/>
      <c r="AF380" s="31"/>
    </row>
    <row r="381" spans="1:32" x14ac:dyDescent="0.2">
      <c r="C381" s="125"/>
      <c r="Q381" s="69"/>
      <c r="AC381" s="87"/>
      <c r="AD381" s="31"/>
      <c r="AE381" s="31"/>
      <c r="AF381" s="31"/>
    </row>
    <row r="382" spans="1:32" x14ac:dyDescent="0.2">
      <c r="C382" s="125"/>
      <c r="Q382" s="69"/>
      <c r="AC382" s="87"/>
      <c r="AD382" s="31"/>
      <c r="AE382" s="31"/>
      <c r="AF382" s="31"/>
    </row>
    <row r="383" spans="1:32" x14ac:dyDescent="0.2">
      <c r="C383" s="125"/>
      <c r="Q383" s="69"/>
      <c r="AC383" s="87"/>
      <c r="AD383" s="31"/>
      <c r="AE383" s="31"/>
      <c r="AF383" s="31"/>
    </row>
    <row r="384" spans="1:32" x14ac:dyDescent="0.2">
      <c r="C384" s="125"/>
      <c r="Q384" s="69"/>
      <c r="AC384" s="87"/>
      <c r="AD384" s="31"/>
      <c r="AE384" s="31"/>
      <c r="AF384" s="31"/>
    </row>
    <row r="385" spans="3:32" x14ac:dyDescent="0.2">
      <c r="C385" s="125"/>
      <c r="Q385" s="69"/>
      <c r="AC385" s="87"/>
      <c r="AD385" s="31"/>
      <c r="AE385" s="31"/>
      <c r="AF385" s="31"/>
    </row>
    <row r="386" spans="3:32" x14ac:dyDescent="0.2">
      <c r="C386" s="125"/>
      <c r="Q386" s="69"/>
      <c r="AC386" s="87"/>
      <c r="AD386" s="31"/>
      <c r="AE386" s="31"/>
      <c r="AF386" s="31"/>
    </row>
    <row r="387" spans="3:32" x14ac:dyDescent="0.2">
      <c r="C387" s="125"/>
      <c r="Q387" s="69"/>
      <c r="AC387" s="87"/>
      <c r="AD387" s="31"/>
      <c r="AE387" s="31"/>
      <c r="AF387" s="31"/>
    </row>
    <row r="388" spans="3:32" x14ac:dyDescent="0.2">
      <c r="C388" s="125"/>
      <c r="Q388" s="69"/>
      <c r="AC388" s="87"/>
      <c r="AD388" s="31"/>
      <c r="AE388" s="31"/>
      <c r="AF388" s="31"/>
    </row>
    <row r="389" spans="3:32" x14ac:dyDescent="0.2">
      <c r="C389" s="125"/>
      <c r="Q389" s="69"/>
      <c r="AC389" s="87"/>
      <c r="AD389" s="31"/>
      <c r="AE389" s="31"/>
      <c r="AF389" s="31"/>
    </row>
    <row r="390" spans="3:32" x14ac:dyDescent="0.2">
      <c r="C390" s="125"/>
      <c r="Q390" s="69"/>
      <c r="AC390" s="87"/>
      <c r="AD390" s="31"/>
      <c r="AE390" s="31"/>
      <c r="AF390" s="31"/>
    </row>
    <row r="391" spans="3:32" x14ac:dyDescent="0.2">
      <c r="C391" s="125"/>
      <c r="Q391" s="69"/>
      <c r="AC391" s="87"/>
      <c r="AD391" s="31"/>
      <c r="AE391" s="31"/>
      <c r="AF391" s="31"/>
    </row>
    <row r="392" spans="3:32" x14ac:dyDescent="0.2">
      <c r="C392" s="125"/>
      <c r="Q392" s="69"/>
      <c r="AC392" s="87"/>
      <c r="AD392" s="31"/>
      <c r="AE392" s="31"/>
      <c r="AF392" s="31"/>
    </row>
    <row r="393" spans="3:32" x14ac:dyDescent="0.2">
      <c r="C393" s="125"/>
      <c r="Q393" s="69"/>
      <c r="AC393" s="87"/>
      <c r="AD393" s="31"/>
      <c r="AE393" s="31"/>
      <c r="AF393" s="31"/>
    </row>
    <row r="394" spans="3:32" x14ac:dyDescent="0.2">
      <c r="C394" s="125"/>
      <c r="Q394" s="69"/>
      <c r="AC394" s="87"/>
      <c r="AD394" s="31"/>
      <c r="AE394" s="31"/>
      <c r="AF394" s="31"/>
    </row>
    <row r="395" spans="3:32" x14ac:dyDescent="0.2">
      <c r="C395" s="125"/>
      <c r="Q395" s="69"/>
      <c r="AC395" s="87"/>
      <c r="AD395" s="31"/>
      <c r="AE395" s="31"/>
      <c r="AF395" s="31"/>
    </row>
    <row r="396" spans="3:32" x14ac:dyDescent="0.2">
      <c r="C396" s="125"/>
      <c r="Q396" s="69"/>
      <c r="AC396" s="87"/>
      <c r="AD396" s="31"/>
      <c r="AE396" s="31"/>
      <c r="AF396" s="31"/>
    </row>
    <row r="397" spans="3:32" x14ac:dyDescent="0.2">
      <c r="C397" s="125"/>
      <c r="Q397" s="69"/>
      <c r="AC397" s="87"/>
      <c r="AD397" s="31"/>
      <c r="AE397" s="31"/>
      <c r="AF397" s="31"/>
    </row>
    <row r="398" spans="3:32" x14ac:dyDescent="0.2">
      <c r="C398" s="125"/>
      <c r="Q398" s="69"/>
      <c r="AC398" s="87"/>
      <c r="AD398" s="31"/>
      <c r="AE398" s="31"/>
      <c r="AF398" s="31"/>
    </row>
    <row r="399" spans="3:32" x14ac:dyDescent="0.2">
      <c r="C399" s="125"/>
      <c r="Q399" s="69"/>
      <c r="AC399" s="87"/>
      <c r="AD399" s="31"/>
      <c r="AE399" s="31"/>
      <c r="AF399" s="31"/>
    </row>
    <row r="400" spans="3:32" x14ac:dyDescent="0.2">
      <c r="C400" s="125"/>
      <c r="Q400" s="69"/>
      <c r="AC400" s="87"/>
      <c r="AD400" s="31"/>
      <c r="AE400" s="31"/>
      <c r="AF400" s="31"/>
    </row>
    <row r="401" spans="3:32" x14ac:dyDescent="0.2">
      <c r="C401" s="125"/>
      <c r="Q401" s="69"/>
      <c r="AC401" s="87"/>
      <c r="AD401" s="31"/>
      <c r="AE401" s="31"/>
      <c r="AF401" s="31"/>
    </row>
    <row r="402" spans="3:32" x14ac:dyDescent="0.2">
      <c r="C402" s="125"/>
      <c r="Q402" s="69"/>
      <c r="AC402" s="87"/>
      <c r="AD402" s="31"/>
      <c r="AE402" s="31"/>
      <c r="AF402" s="31"/>
    </row>
    <row r="403" spans="3:32" x14ac:dyDescent="0.2">
      <c r="C403" s="125"/>
      <c r="Q403" s="69"/>
      <c r="AC403" s="87"/>
      <c r="AD403" s="31"/>
      <c r="AE403" s="31"/>
      <c r="AF403" s="31"/>
    </row>
    <row r="404" spans="3:32" x14ac:dyDescent="0.2">
      <c r="C404" s="125"/>
      <c r="Q404" s="69"/>
      <c r="AC404" s="87"/>
      <c r="AD404" s="31"/>
      <c r="AE404" s="31"/>
      <c r="AF404" s="31"/>
    </row>
    <row r="405" spans="3:32" x14ac:dyDescent="0.2">
      <c r="C405" s="125"/>
      <c r="Q405" s="69"/>
      <c r="AC405" s="87"/>
      <c r="AD405" s="31"/>
      <c r="AE405" s="31"/>
      <c r="AF405" s="31"/>
    </row>
    <row r="406" spans="3:32" x14ac:dyDescent="0.2">
      <c r="C406" s="125"/>
      <c r="Q406" s="69"/>
      <c r="AC406" s="87"/>
      <c r="AD406" s="31"/>
      <c r="AE406" s="31"/>
      <c r="AF406" s="31"/>
    </row>
    <row r="407" spans="3:32" x14ac:dyDescent="0.2">
      <c r="Q407" s="69"/>
      <c r="AC407" s="87"/>
      <c r="AD407" s="31"/>
      <c r="AE407" s="31"/>
      <c r="AF407" s="31"/>
    </row>
    <row r="408" spans="3:32" x14ac:dyDescent="0.2">
      <c r="Q408" s="69"/>
      <c r="AC408" s="87"/>
      <c r="AD408" s="31"/>
      <c r="AE408" s="31"/>
      <c r="AF408" s="31"/>
    </row>
    <row r="409" spans="3:32" x14ac:dyDescent="0.2">
      <c r="Q409" s="69"/>
      <c r="AC409" s="87"/>
      <c r="AD409" s="31"/>
      <c r="AE409" s="31"/>
      <c r="AF409" s="31"/>
    </row>
    <row r="410" spans="3:32" x14ac:dyDescent="0.2">
      <c r="Q410" s="69"/>
      <c r="AC410" s="87"/>
      <c r="AD410" s="31"/>
      <c r="AE410" s="31"/>
      <c r="AF410" s="31"/>
    </row>
    <row r="411" spans="3:32" x14ac:dyDescent="0.2">
      <c r="Q411" s="69"/>
      <c r="AC411" s="87"/>
      <c r="AD411" s="31"/>
      <c r="AE411" s="31"/>
      <c r="AF411" s="31"/>
    </row>
    <row r="412" spans="3:32" x14ac:dyDescent="0.2">
      <c r="Q412" s="69"/>
      <c r="AC412" s="87"/>
      <c r="AD412" s="31"/>
      <c r="AE412" s="31"/>
      <c r="AF412" s="31"/>
    </row>
    <row r="413" spans="3:32" x14ac:dyDescent="0.2">
      <c r="Q413" s="69"/>
      <c r="AC413" s="87"/>
      <c r="AD413" s="31"/>
      <c r="AE413" s="31"/>
      <c r="AF413" s="31"/>
    </row>
    <row r="414" spans="3:32" x14ac:dyDescent="0.2">
      <c r="Q414" s="69"/>
      <c r="AC414" s="87"/>
      <c r="AD414" s="31"/>
      <c r="AE414" s="31"/>
      <c r="AF414" s="31"/>
    </row>
    <row r="415" spans="3:32" x14ac:dyDescent="0.2">
      <c r="Q415" s="69"/>
      <c r="AC415" s="87"/>
      <c r="AD415" s="31"/>
      <c r="AE415" s="31"/>
      <c r="AF415" s="31"/>
    </row>
    <row r="416" spans="3:32" x14ac:dyDescent="0.2">
      <c r="Q416" s="69"/>
      <c r="AC416" s="87"/>
      <c r="AD416" s="31"/>
      <c r="AE416" s="31"/>
      <c r="AF416" s="31"/>
    </row>
    <row r="417" spans="17:32" x14ac:dyDescent="0.2">
      <c r="Q417" s="69"/>
      <c r="AC417" s="87"/>
      <c r="AD417" s="31"/>
      <c r="AE417" s="31"/>
      <c r="AF417" s="31"/>
    </row>
    <row r="418" spans="17:32" x14ac:dyDescent="0.2">
      <c r="Q418" s="69"/>
      <c r="AC418" s="87"/>
      <c r="AD418" s="31"/>
      <c r="AE418" s="31"/>
      <c r="AF418" s="31"/>
    </row>
    <row r="419" spans="17:32" x14ac:dyDescent="0.2">
      <c r="Q419" s="69"/>
      <c r="AC419" s="87"/>
      <c r="AD419" s="31"/>
      <c r="AE419" s="31"/>
      <c r="AF419" s="31"/>
    </row>
    <row r="420" spans="17:32" x14ac:dyDescent="0.2">
      <c r="Q420" s="69"/>
      <c r="AC420" s="87"/>
      <c r="AD420" s="31"/>
      <c r="AE420" s="31"/>
      <c r="AF420" s="31"/>
    </row>
    <row r="421" spans="17:32" x14ac:dyDescent="0.2">
      <c r="Q421" s="69"/>
      <c r="AC421" s="87"/>
      <c r="AD421" s="31"/>
      <c r="AE421" s="31"/>
      <c r="AF421" s="31"/>
    </row>
    <row r="422" spans="17:32" x14ac:dyDescent="0.2">
      <c r="Q422" s="69"/>
      <c r="AC422" s="87"/>
      <c r="AD422" s="31"/>
      <c r="AE422" s="31"/>
      <c r="AF422" s="31"/>
    </row>
    <row r="423" spans="17:32" x14ac:dyDescent="0.2">
      <c r="Q423" s="69"/>
      <c r="AC423" s="87"/>
      <c r="AD423" s="31"/>
      <c r="AE423" s="31"/>
      <c r="AF423" s="31"/>
    </row>
    <row r="424" spans="17:32" x14ac:dyDescent="0.2">
      <c r="Q424" s="69"/>
      <c r="AC424" s="87"/>
      <c r="AD424" s="31"/>
      <c r="AE424" s="31"/>
      <c r="AF424" s="31"/>
    </row>
    <row r="425" spans="17:32" x14ac:dyDescent="0.2">
      <c r="Q425" s="69"/>
      <c r="AC425" s="87"/>
      <c r="AD425" s="31"/>
      <c r="AE425" s="31"/>
      <c r="AF425" s="31"/>
    </row>
    <row r="426" spans="17:32" x14ac:dyDescent="0.2">
      <c r="Q426" s="69"/>
      <c r="AC426" s="87"/>
      <c r="AD426" s="31"/>
      <c r="AE426" s="31"/>
      <c r="AF426" s="31"/>
    </row>
    <row r="427" spans="17:32" x14ac:dyDescent="0.2">
      <c r="Q427" s="69"/>
      <c r="AC427" s="87"/>
      <c r="AD427" s="31"/>
      <c r="AE427" s="31"/>
      <c r="AF427" s="31"/>
    </row>
    <row r="428" spans="17:32" x14ac:dyDescent="0.2">
      <c r="Q428" s="69"/>
      <c r="AC428" s="87"/>
      <c r="AD428" s="31"/>
      <c r="AE428" s="31"/>
      <c r="AF428" s="31"/>
    </row>
    <row r="429" spans="17:32" x14ac:dyDescent="0.2">
      <c r="Q429" s="69"/>
      <c r="AC429" s="87"/>
      <c r="AD429" s="31"/>
      <c r="AE429" s="31"/>
      <c r="AF429" s="31"/>
    </row>
    <row r="430" spans="17:32" x14ac:dyDescent="0.2">
      <c r="Q430" s="69"/>
      <c r="AC430" s="87"/>
      <c r="AD430" s="31"/>
      <c r="AE430" s="31"/>
      <c r="AF430" s="31"/>
    </row>
    <row r="431" spans="17:32" x14ac:dyDescent="0.2">
      <c r="Q431" s="69"/>
      <c r="AC431" s="87"/>
      <c r="AD431" s="31"/>
      <c r="AE431" s="31"/>
      <c r="AF431" s="31"/>
    </row>
    <row r="432" spans="17:32" x14ac:dyDescent="0.2">
      <c r="Q432" s="69"/>
      <c r="AC432" s="87"/>
      <c r="AD432" s="31"/>
      <c r="AE432" s="31"/>
      <c r="AF432" s="31"/>
    </row>
    <row r="433" spans="17:32" x14ac:dyDescent="0.2">
      <c r="Q433" s="69"/>
      <c r="AC433" s="87"/>
      <c r="AD433" s="31"/>
      <c r="AE433" s="31"/>
      <c r="AF433" s="31"/>
    </row>
    <row r="434" spans="17:32" x14ac:dyDescent="0.2">
      <c r="Q434" s="69"/>
      <c r="AC434" s="87"/>
      <c r="AD434" s="31"/>
      <c r="AE434" s="31"/>
      <c r="AF434" s="31"/>
    </row>
    <row r="435" spans="17:32" x14ac:dyDescent="0.2">
      <c r="Q435" s="69"/>
      <c r="AC435" s="87"/>
      <c r="AD435" s="31"/>
      <c r="AE435" s="31"/>
      <c r="AF435" s="31"/>
    </row>
    <row r="436" spans="17:32" x14ac:dyDescent="0.2">
      <c r="Q436" s="69"/>
      <c r="AC436" s="87"/>
      <c r="AD436" s="31"/>
      <c r="AE436" s="31"/>
      <c r="AF436" s="31"/>
    </row>
    <row r="437" spans="17:32" x14ac:dyDescent="0.2">
      <c r="Q437" s="69"/>
      <c r="AC437" s="87"/>
      <c r="AD437" s="31"/>
      <c r="AE437" s="31"/>
      <c r="AF437" s="31"/>
    </row>
    <row r="438" spans="17:32" x14ac:dyDescent="0.2">
      <c r="Q438" s="69"/>
      <c r="AC438" s="87"/>
      <c r="AD438" s="31"/>
      <c r="AE438" s="31"/>
      <c r="AF438" s="31"/>
    </row>
    <row r="439" spans="17:32" x14ac:dyDescent="0.2">
      <c r="Q439" s="69"/>
      <c r="AC439" s="87"/>
      <c r="AD439" s="31"/>
      <c r="AE439" s="31"/>
      <c r="AF439" s="31"/>
    </row>
    <row r="440" spans="17:32" x14ac:dyDescent="0.2">
      <c r="Q440" s="69"/>
      <c r="AC440" s="87"/>
      <c r="AD440" s="31"/>
      <c r="AE440" s="31"/>
      <c r="AF440" s="31"/>
    </row>
    <row r="441" spans="17:32" x14ac:dyDescent="0.2">
      <c r="Q441" s="69"/>
      <c r="AC441" s="87"/>
      <c r="AD441" s="31"/>
      <c r="AE441" s="31"/>
      <c r="AF441" s="31"/>
    </row>
    <row r="442" spans="17:32" x14ac:dyDescent="0.2">
      <c r="Q442" s="69"/>
      <c r="AC442" s="87"/>
      <c r="AD442" s="31"/>
      <c r="AE442" s="31"/>
      <c r="AF442" s="31"/>
    </row>
    <row r="443" spans="17:32" x14ac:dyDescent="0.2">
      <c r="Q443" s="69"/>
      <c r="AC443" s="87"/>
      <c r="AD443" s="31"/>
      <c r="AE443" s="31"/>
      <c r="AF443" s="31"/>
    </row>
    <row r="444" spans="17:32" x14ac:dyDescent="0.2">
      <c r="Q444" s="69"/>
      <c r="AC444" s="87"/>
      <c r="AD444" s="31"/>
      <c r="AE444" s="31"/>
      <c r="AF444" s="31"/>
    </row>
    <row r="445" spans="17:32" x14ac:dyDescent="0.2">
      <c r="Q445" s="69"/>
      <c r="AC445" s="87"/>
      <c r="AD445" s="31"/>
      <c r="AE445" s="31"/>
      <c r="AF445" s="31"/>
    </row>
    <row r="446" spans="17:32" x14ac:dyDescent="0.2">
      <c r="Q446" s="69"/>
      <c r="AC446" s="87"/>
      <c r="AD446" s="31"/>
      <c r="AE446" s="31"/>
      <c r="AF446" s="31"/>
    </row>
    <row r="447" spans="17:32" x14ac:dyDescent="0.2">
      <c r="Q447" s="69"/>
      <c r="AC447" s="87"/>
      <c r="AD447" s="31"/>
      <c r="AE447" s="31"/>
      <c r="AF447" s="31"/>
    </row>
    <row r="448" spans="17:32" x14ac:dyDescent="0.2">
      <c r="Q448" s="69"/>
      <c r="AC448" s="87"/>
      <c r="AD448" s="31"/>
      <c r="AE448" s="31"/>
      <c r="AF448" s="31"/>
    </row>
    <row r="449" spans="17:32" x14ac:dyDescent="0.2">
      <c r="Q449" s="69"/>
      <c r="AC449" s="87"/>
      <c r="AD449" s="31"/>
      <c r="AE449" s="31"/>
      <c r="AF449" s="31"/>
    </row>
    <row r="450" spans="17:32" x14ac:dyDescent="0.2">
      <c r="Q450" s="69"/>
      <c r="AC450" s="87"/>
      <c r="AD450" s="31"/>
      <c r="AE450" s="31"/>
      <c r="AF450" s="31"/>
    </row>
    <row r="451" spans="17:32" x14ac:dyDescent="0.2">
      <c r="Q451" s="69"/>
      <c r="AC451" s="87"/>
      <c r="AD451" s="31"/>
      <c r="AE451" s="31"/>
      <c r="AF451" s="31"/>
    </row>
    <row r="452" spans="17:32" x14ac:dyDescent="0.2">
      <c r="Q452" s="69"/>
      <c r="AC452" s="87"/>
      <c r="AD452" s="31"/>
      <c r="AE452" s="31"/>
      <c r="AF452" s="31"/>
    </row>
    <row r="453" spans="17:32" x14ac:dyDescent="0.2">
      <c r="Q453" s="69"/>
      <c r="AC453" s="87"/>
      <c r="AD453" s="31"/>
      <c r="AE453" s="31"/>
      <c r="AF453" s="31"/>
    </row>
    <row r="454" spans="17:32" x14ac:dyDescent="0.2">
      <c r="Q454" s="69"/>
      <c r="AC454" s="87"/>
      <c r="AD454" s="31"/>
      <c r="AE454" s="31"/>
      <c r="AF454" s="31"/>
    </row>
    <row r="455" spans="17:32" x14ac:dyDescent="0.2">
      <c r="Q455" s="69"/>
      <c r="AC455" s="87"/>
      <c r="AD455" s="31"/>
      <c r="AE455" s="31"/>
      <c r="AF455" s="31"/>
    </row>
    <row r="456" spans="17:32" x14ac:dyDescent="0.2">
      <c r="Q456" s="69"/>
      <c r="AC456" s="87"/>
      <c r="AD456" s="31"/>
      <c r="AE456" s="31"/>
      <c r="AF456" s="31"/>
    </row>
    <row r="457" spans="17:32" x14ac:dyDescent="0.2">
      <c r="Q457" s="69"/>
      <c r="AC457" s="87"/>
      <c r="AD457" s="31"/>
      <c r="AE457" s="31"/>
      <c r="AF457" s="31"/>
    </row>
    <row r="458" spans="17:32" x14ac:dyDescent="0.2">
      <c r="Q458" s="69"/>
      <c r="AC458" s="87"/>
      <c r="AD458" s="31"/>
      <c r="AE458" s="31"/>
      <c r="AF458" s="31"/>
    </row>
    <row r="459" spans="17:32" x14ac:dyDescent="0.2">
      <c r="Q459" s="69"/>
      <c r="AC459" s="87"/>
      <c r="AD459" s="31"/>
      <c r="AE459" s="31"/>
      <c r="AF459" s="31"/>
    </row>
    <row r="460" spans="17:32" x14ac:dyDescent="0.2">
      <c r="Q460" s="69"/>
      <c r="AC460" s="87"/>
      <c r="AD460" s="31"/>
      <c r="AE460" s="31"/>
      <c r="AF460" s="31"/>
    </row>
    <row r="461" spans="17:32" x14ac:dyDescent="0.2">
      <c r="Q461" s="69"/>
      <c r="AC461" s="87"/>
      <c r="AD461" s="31"/>
      <c r="AE461" s="31"/>
      <c r="AF461" s="31"/>
    </row>
    <row r="462" spans="17:32" x14ac:dyDescent="0.2">
      <c r="Q462" s="69"/>
      <c r="AC462" s="87"/>
      <c r="AD462" s="31"/>
      <c r="AE462" s="31"/>
      <c r="AF462" s="31"/>
    </row>
    <row r="463" spans="17:32" x14ac:dyDescent="0.2">
      <c r="Q463" s="69"/>
      <c r="AC463" s="87"/>
      <c r="AD463" s="31"/>
      <c r="AE463" s="31"/>
      <c r="AF463" s="31"/>
    </row>
    <row r="464" spans="17:32" x14ac:dyDescent="0.2">
      <c r="Q464" s="69"/>
      <c r="AC464" s="87"/>
      <c r="AD464" s="31"/>
      <c r="AE464" s="31"/>
      <c r="AF464" s="31"/>
    </row>
    <row r="465" spans="17:32" x14ac:dyDescent="0.2">
      <c r="Q465" s="69"/>
      <c r="AC465" s="87"/>
      <c r="AD465" s="31"/>
      <c r="AE465" s="31"/>
      <c r="AF465" s="31"/>
    </row>
    <row r="466" spans="17:32" x14ac:dyDescent="0.2">
      <c r="Q466" s="69"/>
      <c r="AC466" s="87"/>
      <c r="AD466" s="31"/>
      <c r="AE466" s="31"/>
      <c r="AF466" s="31"/>
    </row>
    <row r="467" spans="17:32" x14ac:dyDescent="0.2">
      <c r="Q467" s="69"/>
      <c r="AC467" s="87"/>
      <c r="AD467" s="31"/>
      <c r="AE467" s="31"/>
      <c r="AF467" s="31"/>
    </row>
    <row r="468" spans="17:32" x14ac:dyDescent="0.2">
      <c r="Q468" s="69"/>
      <c r="AC468" s="87"/>
      <c r="AD468" s="31"/>
      <c r="AE468" s="31"/>
      <c r="AF468" s="31"/>
    </row>
    <row r="469" spans="17:32" x14ac:dyDescent="0.2">
      <c r="Q469" s="69"/>
      <c r="AC469" s="87"/>
      <c r="AD469" s="31"/>
      <c r="AE469" s="31"/>
      <c r="AF469" s="31"/>
    </row>
    <row r="470" spans="17:32" x14ac:dyDescent="0.2">
      <c r="Q470" s="69"/>
      <c r="AC470" s="87"/>
      <c r="AD470" s="31"/>
      <c r="AE470" s="31"/>
      <c r="AF470" s="31"/>
    </row>
    <row r="471" spans="17:32" x14ac:dyDescent="0.2">
      <c r="Q471" s="69"/>
    </row>
    <row r="472" spans="17:32" x14ac:dyDescent="0.2">
      <c r="Q472" s="69"/>
    </row>
    <row r="473" spans="17:32" x14ac:dyDescent="0.2">
      <c r="Q473" s="69"/>
    </row>
    <row r="474" spans="17:32" x14ac:dyDescent="0.2">
      <c r="Q474" s="69"/>
    </row>
    <row r="475" spans="17:32" x14ac:dyDescent="0.2">
      <c r="Q475" s="69"/>
    </row>
    <row r="476" spans="17:32" x14ac:dyDescent="0.2">
      <c r="Q476" s="69"/>
    </row>
    <row r="477" spans="17:32" x14ac:dyDescent="0.2">
      <c r="Q477" s="69"/>
    </row>
    <row r="478" spans="17:32" x14ac:dyDescent="0.2">
      <c r="Q478" s="69"/>
    </row>
    <row r="479" spans="17:32" x14ac:dyDescent="0.2">
      <c r="Q479" s="69"/>
    </row>
    <row r="480" spans="17:32" x14ac:dyDescent="0.2">
      <c r="Q480" s="69"/>
    </row>
    <row r="481" spans="17:17" x14ac:dyDescent="0.2">
      <c r="Q481" s="69"/>
    </row>
    <row r="482" spans="17:17" x14ac:dyDescent="0.2">
      <c r="Q482" s="69"/>
    </row>
    <row r="483" spans="17:17" x14ac:dyDescent="0.2">
      <c r="Q483" s="69"/>
    </row>
    <row r="484" spans="17:17" x14ac:dyDescent="0.2">
      <c r="Q484" s="69"/>
    </row>
    <row r="485" spans="17:17" x14ac:dyDescent="0.2">
      <c r="Q485" s="69"/>
    </row>
    <row r="486" spans="17:17" x14ac:dyDescent="0.2">
      <c r="Q486" s="69"/>
    </row>
    <row r="487" spans="17:17" x14ac:dyDescent="0.2">
      <c r="Q487" s="69"/>
    </row>
    <row r="488" spans="17:17" x14ac:dyDescent="0.2">
      <c r="Q488" s="69"/>
    </row>
    <row r="489" spans="17:17" x14ac:dyDescent="0.2">
      <c r="Q489" s="69"/>
    </row>
    <row r="490" spans="17:17" x14ac:dyDescent="0.2">
      <c r="Q490" s="69"/>
    </row>
    <row r="491" spans="17:17" x14ac:dyDescent="0.2">
      <c r="Q491" s="69"/>
    </row>
    <row r="492" spans="17:17" x14ac:dyDescent="0.2">
      <c r="Q492" s="69"/>
    </row>
    <row r="493" spans="17:17" x14ac:dyDescent="0.2">
      <c r="Q493" s="69"/>
    </row>
    <row r="494" spans="17:17" x14ac:dyDescent="0.2">
      <c r="Q494" s="69"/>
    </row>
    <row r="495" spans="17:17" x14ac:dyDescent="0.2">
      <c r="Q495" s="69"/>
    </row>
    <row r="496" spans="17:17" x14ac:dyDescent="0.2">
      <c r="Q496" s="69"/>
    </row>
    <row r="497" spans="17:17" x14ac:dyDescent="0.2">
      <c r="Q497" s="69"/>
    </row>
    <row r="498" spans="17:17" x14ac:dyDescent="0.2">
      <c r="Q498" s="69"/>
    </row>
    <row r="499" spans="17:17" x14ac:dyDescent="0.2">
      <c r="Q499" s="69"/>
    </row>
    <row r="500" spans="17:17" x14ac:dyDescent="0.2">
      <c r="Q500" s="69"/>
    </row>
    <row r="501" spans="17:17" x14ac:dyDescent="0.2">
      <c r="Q501" s="69"/>
    </row>
    <row r="502" spans="17:17" x14ac:dyDescent="0.2">
      <c r="Q502" s="69"/>
    </row>
    <row r="503" spans="17:17" x14ac:dyDescent="0.2">
      <c r="Q503" s="69"/>
    </row>
    <row r="504" spans="17:17" x14ac:dyDescent="0.2">
      <c r="Q504" s="69"/>
    </row>
    <row r="505" spans="17:17" x14ac:dyDescent="0.2">
      <c r="Q505" s="69"/>
    </row>
    <row r="506" spans="17:17" x14ac:dyDescent="0.2">
      <c r="Q506" s="69"/>
    </row>
    <row r="507" spans="17:17" x14ac:dyDescent="0.2">
      <c r="Q507" s="69"/>
    </row>
    <row r="508" spans="17:17" x14ac:dyDescent="0.2">
      <c r="Q508" s="69"/>
    </row>
    <row r="509" spans="17:17" x14ac:dyDescent="0.2">
      <c r="Q509" s="69"/>
    </row>
    <row r="510" spans="17:17" x14ac:dyDescent="0.2">
      <c r="Q510" s="69"/>
    </row>
    <row r="511" spans="17:17" x14ac:dyDescent="0.2">
      <c r="Q511" s="69"/>
    </row>
    <row r="512" spans="17:17" x14ac:dyDescent="0.2">
      <c r="Q512" s="69"/>
    </row>
    <row r="513" spans="17:17" x14ac:dyDescent="0.2">
      <c r="Q513" s="69"/>
    </row>
    <row r="514" spans="17:17" x14ac:dyDescent="0.2">
      <c r="Q514" s="69"/>
    </row>
    <row r="515" spans="17:17" x14ac:dyDescent="0.2">
      <c r="Q515" s="69"/>
    </row>
    <row r="516" spans="17:17" x14ac:dyDescent="0.2">
      <c r="Q516" s="69"/>
    </row>
    <row r="517" spans="17:17" x14ac:dyDescent="0.2">
      <c r="Q517" s="69"/>
    </row>
    <row r="518" spans="17:17" x14ac:dyDescent="0.2">
      <c r="Q518" s="69"/>
    </row>
    <row r="519" spans="17:17" x14ac:dyDescent="0.2">
      <c r="Q519" s="69"/>
    </row>
    <row r="520" spans="17:17" x14ac:dyDescent="0.2">
      <c r="Q520" s="69"/>
    </row>
    <row r="521" spans="17:17" x14ac:dyDescent="0.2">
      <c r="Q521" s="69"/>
    </row>
    <row r="522" spans="17:17" x14ac:dyDescent="0.2">
      <c r="Q522" s="69"/>
    </row>
    <row r="523" spans="17:17" x14ac:dyDescent="0.2">
      <c r="Q523" s="69"/>
    </row>
    <row r="524" spans="17:17" x14ac:dyDescent="0.2">
      <c r="Q524" s="69"/>
    </row>
    <row r="525" spans="17:17" x14ac:dyDescent="0.2">
      <c r="Q525" s="69"/>
    </row>
    <row r="526" spans="17:17" x14ac:dyDescent="0.2">
      <c r="Q526" s="69"/>
    </row>
    <row r="527" spans="17:17" x14ac:dyDescent="0.2">
      <c r="Q527" s="69"/>
    </row>
    <row r="528" spans="17:17" x14ac:dyDescent="0.2">
      <c r="Q528" s="69"/>
    </row>
    <row r="529" spans="17:17" x14ac:dyDescent="0.2">
      <c r="Q529" s="69"/>
    </row>
    <row r="530" spans="17:17" x14ac:dyDescent="0.2">
      <c r="Q530" s="69"/>
    </row>
    <row r="531" spans="17:17" x14ac:dyDescent="0.2">
      <c r="Q531" s="69"/>
    </row>
    <row r="532" spans="17:17" x14ac:dyDescent="0.2">
      <c r="Q532" s="69"/>
    </row>
    <row r="533" spans="17:17" x14ac:dyDescent="0.2">
      <c r="Q533" s="69"/>
    </row>
    <row r="534" spans="17:17" x14ac:dyDescent="0.2">
      <c r="Q534" s="69"/>
    </row>
    <row r="535" spans="17:17" x14ac:dyDescent="0.2">
      <c r="Q535" s="69"/>
    </row>
    <row r="536" spans="17:17" x14ac:dyDescent="0.2">
      <c r="Q536" s="69"/>
    </row>
    <row r="537" spans="17:17" x14ac:dyDescent="0.2">
      <c r="Q537" s="69"/>
    </row>
    <row r="538" spans="17:17" x14ac:dyDescent="0.2">
      <c r="Q538" s="69"/>
    </row>
    <row r="539" spans="17:17" x14ac:dyDescent="0.2">
      <c r="Q539" s="69"/>
    </row>
    <row r="540" spans="17:17" x14ac:dyDescent="0.2">
      <c r="Q540" s="69"/>
    </row>
    <row r="541" spans="17:17" x14ac:dyDescent="0.2">
      <c r="Q541" s="69"/>
    </row>
    <row r="542" spans="17:17" x14ac:dyDescent="0.2">
      <c r="Q542" s="69"/>
    </row>
    <row r="543" spans="17:17" x14ac:dyDescent="0.2">
      <c r="Q543" s="69"/>
    </row>
    <row r="544" spans="17:17" x14ac:dyDescent="0.2">
      <c r="Q544" s="69"/>
    </row>
    <row r="545" spans="17:17" x14ac:dyDescent="0.2">
      <c r="Q545" s="69"/>
    </row>
    <row r="546" spans="17:17" x14ac:dyDescent="0.2">
      <c r="Q546" s="69"/>
    </row>
    <row r="547" spans="17:17" x14ac:dyDescent="0.2">
      <c r="Q547" s="69"/>
    </row>
    <row r="548" spans="17:17" x14ac:dyDescent="0.2">
      <c r="Q548" s="69"/>
    </row>
    <row r="549" spans="17:17" x14ac:dyDescent="0.2">
      <c r="Q549" s="69"/>
    </row>
    <row r="550" spans="17:17" x14ac:dyDescent="0.2">
      <c r="Q550" s="69"/>
    </row>
    <row r="551" spans="17:17" x14ac:dyDescent="0.2">
      <c r="Q551" s="69"/>
    </row>
    <row r="552" spans="17:17" x14ac:dyDescent="0.2">
      <c r="Q552" s="69"/>
    </row>
    <row r="553" spans="17:17" x14ac:dyDescent="0.2">
      <c r="Q553" s="69"/>
    </row>
    <row r="554" spans="17:17" x14ac:dyDescent="0.2">
      <c r="Q554" s="69"/>
    </row>
    <row r="555" spans="17:17" x14ac:dyDescent="0.2">
      <c r="Q555" s="69"/>
    </row>
    <row r="556" spans="17:17" x14ac:dyDescent="0.2">
      <c r="Q556" s="69"/>
    </row>
    <row r="557" spans="17:17" x14ac:dyDescent="0.2">
      <c r="Q557" s="69"/>
    </row>
    <row r="558" spans="17:17" x14ac:dyDescent="0.2">
      <c r="Q558" s="69"/>
    </row>
    <row r="559" spans="17:17" x14ac:dyDescent="0.2">
      <c r="Q559" s="69"/>
    </row>
    <row r="560" spans="17:17" x14ac:dyDescent="0.2">
      <c r="Q560" s="69"/>
    </row>
    <row r="561" spans="17:17" x14ac:dyDescent="0.2">
      <c r="Q561" s="69"/>
    </row>
    <row r="562" spans="17:17" x14ac:dyDescent="0.2">
      <c r="Q562" s="69"/>
    </row>
    <row r="563" spans="17:17" x14ac:dyDescent="0.2">
      <c r="Q563" s="69"/>
    </row>
    <row r="564" spans="17:17" x14ac:dyDescent="0.2">
      <c r="Q564" s="69"/>
    </row>
    <row r="565" spans="17:17" x14ac:dyDescent="0.2">
      <c r="Q565" s="69"/>
    </row>
    <row r="566" spans="17:17" x14ac:dyDescent="0.2">
      <c r="Q566" s="69"/>
    </row>
    <row r="567" spans="17:17" x14ac:dyDescent="0.2">
      <c r="Q567" s="69"/>
    </row>
    <row r="568" spans="17:17" x14ac:dyDescent="0.2">
      <c r="Q568" s="69"/>
    </row>
    <row r="569" spans="17:17" x14ac:dyDescent="0.2">
      <c r="Q569" s="69"/>
    </row>
    <row r="570" spans="17:17" x14ac:dyDescent="0.2">
      <c r="Q570" s="69"/>
    </row>
    <row r="571" spans="17:17" x14ac:dyDescent="0.2">
      <c r="Q571" s="69"/>
    </row>
    <row r="572" spans="17:17" x14ac:dyDescent="0.2">
      <c r="Q572" s="69"/>
    </row>
    <row r="573" spans="17:17" x14ac:dyDescent="0.2">
      <c r="Q573" s="69"/>
    </row>
    <row r="574" spans="17:17" x14ac:dyDescent="0.2">
      <c r="Q574" s="69"/>
    </row>
    <row r="575" spans="17:17" x14ac:dyDescent="0.2">
      <c r="Q575" s="69"/>
    </row>
    <row r="576" spans="17:17" x14ac:dyDescent="0.2">
      <c r="Q576" s="69"/>
    </row>
    <row r="577" spans="17:17" x14ac:dyDescent="0.2">
      <c r="Q577" s="69"/>
    </row>
    <row r="578" spans="17:17" x14ac:dyDescent="0.2">
      <c r="Q578" s="69"/>
    </row>
    <row r="579" spans="17:17" x14ac:dyDescent="0.2">
      <c r="Q579" s="69"/>
    </row>
    <row r="580" spans="17:17" x14ac:dyDescent="0.2">
      <c r="Q580" s="69"/>
    </row>
    <row r="581" spans="17:17" x14ac:dyDescent="0.2">
      <c r="Q581" s="69"/>
    </row>
    <row r="582" spans="17:17" x14ac:dyDescent="0.2">
      <c r="Q582" s="69"/>
    </row>
    <row r="583" spans="17:17" x14ac:dyDescent="0.2">
      <c r="Q583" s="69"/>
    </row>
    <row r="584" spans="17:17" x14ac:dyDescent="0.2">
      <c r="Q584" s="69"/>
    </row>
    <row r="585" spans="17:17" x14ac:dyDescent="0.2">
      <c r="Q585" s="69"/>
    </row>
    <row r="586" spans="17:17" x14ac:dyDescent="0.2">
      <c r="Q586" s="69"/>
    </row>
    <row r="587" spans="17:17" x14ac:dyDescent="0.2">
      <c r="Q587" s="69"/>
    </row>
    <row r="588" spans="17:17" x14ac:dyDescent="0.2">
      <c r="Q588" s="69"/>
    </row>
    <row r="589" spans="17:17" x14ac:dyDescent="0.2">
      <c r="Q589" s="69"/>
    </row>
    <row r="590" spans="17:17" x14ac:dyDescent="0.2">
      <c r="Q590" s="69"/>
    </row>
    <row r="591" spans="17:17" x14ac:dyDescent="0.2">
      <c r="Q591" s="69"/>
    </row>
    <row r="592" spans="17:17" x14ac:dyDescent="0.2">
      <c r="Q592" s="69"/>
    </row>
    <row r="593" spans="17:17" x14ac:dyDescent="0.2">
      <c r="Q593" s="69"/>
    </row>
    <row r="594" spans="17:17" x14ac:dyDescent="0.2">
      <c r="Q594" s="69"/>
    </row>
    <row r="595" spans="17:17" x14ac:dyDescent="0.2">
      <c r="Q595" s="69"/>
    </row>
    <row r="596" spans="17:17" x14ac:dyDescent="0.2">
      <c r="Q596" s="69"/>
    </row>
    <row r="597" spans="17:17" x14ac:dyDescent="0.2">
      <c r="Q597" s="69"/>
    </row>
    <row r="598" spans="17:17" x14ac:dyDescent="0.2">
      <c r="Q598" s="69"/>
    </row>
    <row r="599" spans="17:17" x14ac:dyDescent="0.2">
      <c r="Q599" s="69"/>
    </row>
    <row r="600" spans="17:17" x14ac:dyDescent="0.2">
      <c r="Q600" s="69"/>
    </row>
    <row r="601" spans="17:17" x14ac:dyDescent="0.2">
      <c r="Q601" s="69"/>
    </row>
    <row r="602" spans="17:17" x14ac:dyDescent="0.2">
      <c r="Q602" s="69"/>
    </row>
    <row r="603" spans="17:17" x14ac:dyDescent="0.2">
      <c r="Q603" s="69"/>
    </row>
    <row r="604" spans="17:17" x14ac:dyDescent="0.2">
      <c r="Q604" s="69"/>
    </row>
    <row r="605" spans="17:17" x14ac:dyDescent="0.2">
      <c r="Q605" s="69"/>
    </row>
    <row r="606" spans="17:17" x14ac:dyDescent="0.2">
      <c r="Q606" s="69"/>
    </row>
    <row r="607" spans="17:17" x14ac:dyDescent="0.2">
      <c r="Q607" s="69"/>
    </row>
    <row r="608" spans="17:17" x14ac:dyDescent="0.2">
      <c r="Q608" s="69"/>
    </row>
    <row r="609" spans="17:17" x14ac:dyDescent="0.2">
      <c r="Q609" s="69"/>
    </row>
    <row r="610" spans="17:17" x14ac:dyDescent="0.2">
      <c r="Q610" s="69"/>
    </row>
    <row r="611" spans="17:17" x14ac:dyDescent="0.2">
      <c r="Q611" s="69"/>
    </row>
    <row r="612" spans="17:17" x14ac:dyDescent="0.2">
      <c r="Q612" s="69"/>
    </row>
    <row r="613" spans="17:17" x14ac:dyDescent="0.2">
      <c r="Q613" s="69"/>
    </row>
    <row r="614" spans="17:17" x14ac:dyDescent="0.2">
      <c r="Q614" s="69"/>
    </row>
    <row r="615" spans="17:17" x14ac:dyDescent="0.2">
      <c r="Q615" s="69"/>
    </row>
    <row r="616" spans="17:17" x14ac:dyDescent="0.2">
      <c r="Q616" s="69"/>
    </row>
    <row r="617" spans="17:17" x14ac:dyDescent="0.2">
      <c r="Q617" s="69"/>
    </row>
    <row r="618" spans="17:17" x14ac:dyDescent="0.2">
      <c r="Q618" s="69"/>
    </row>
    <row r="619" spans="17:17" x14ac:dyDescent="0.2">
      <c r="Q619" s="69"/>
    </row>
    <row r="620" spans="17:17" x14ac:dyDescent="0.2">
      <c r="Q620" s="69"/>
    </row>
    <row r="621" spans="17:17" x14ac:dyDescent="0.2">
      <c r="Q621" s="69"/>
    </row>
    <row r="622" spans="17:17" x14ac:dyDescent="0.2">
      <c r="Q622" s="69"/>
    </row>
    <row r="623" spans="17:17" x14ac:dyDescent="0.2">
      <c r="Q623" s="69"/>
    </row>
    <row r="624" spans="17:17" x14ac:dyDescent="0.2">
      <c r="Q624" s="69"/>
    </row>
    <row r="625" spans="17:17" x14ac:dyDescent="0.2">
      <c r="Q625" s="69"/>
    </row>
    <row r="626" spans="17:17" x14ac:dyDescent="0.2">
      <c r="Q626" s="69"/>
    </row>
    <row r="627" spans="17:17" x14ac:dyDescent="0.2">
      <c r="Q627" s="69"/>
    </row>
    <row r="628" spans="17:17" x14ac:dyDescent="0.2">
      <c r="Q628" s="69"/>
    </row>
    <row r="629" spans="17:17" x14ac:dyDescent="0.2">
      <c r="Q629" s="69"/>
    </row>
    <row r="630" spans="17:17" x14ac:dyDescent="0.2">
      <c r="Q630" s="69"/>
    </row>
    <row r="631" spans="17:17" x14ac:dyDescent="0.2">
      <c r="Q631" s="69"/>
    </row>
    <row r="632" spans="17:17" x14ac:dyDescent="0.2">
      <c r="Q632" s="69"/>
    </row>
    <row r="633" spans="17:17" x14ac:dyDescent="0.2">
      <c r="Q633" s="69"/>
    </row>
    <row r="634" spans="17:17" x14ac:dyDescent="0.2">
      <c r="Q634" s="69"/>
    </row>
    <row r="635" spans="17:17" x14ac:dyDescent="0.2">
      <c r="Q635" s="69"/>
    </row>
    <row r="636" spans="17:17" x14ac:dyDescent="0.2">
      <c r="Q636" s="69"/>
    </row>
    <row r="637" spans="17:17" x14ac:dyDescent="0.2">
      <c r="Q637" s="69"/>
    </row>
    <row r="638" spans="17:17" x14ac:dyDescent="0.2">
      <c r="Q638" s="69"/>
    </row>
    <row r="639" spans="17:17" x14ac:dyDescent="0.2">
      <c r="Q639" s="69"/>
    </row>
    <row r="640" spans="17:17" x14ac:dyDescent="0.2">
      <c r="Q640" s="69"/>
    </row>
    <row r="641" spans="17:17" x14ac:dyDescent="0.2">
      <c r="Q641" s="69"/>
    </row>
    <row r="642" spans="17:17" x14ac:dyDescent="0.2">
      <c r="Q642" s="69"/>
    </row>
    <row r="643" spans="17:17" x14ac:dyDescent="0.2">
      <c r="Q643" s="69"/>
    </row>
    <row r="644" spans="17:17" x14ac:dyDescent="0.2">
      <c r="Q644" s="69"/>
    </row>
    <row r="645" spans="17:17" x14ac:dyDescent="0.2">
      <c r="Q645" s="69"/>
    </row>
    <row r="646" spans="17:17" x14ac:dyDescent="0.2">
      <c r="Q646" s="69"/>
    </row>
    <row r="647" spans="17:17" x14ac:dyDescent="0.2">
      <c r="Q647" s="69"/>
    </row>
    <row r="648" spans="17:17" x14ac:dyDescent="0.2">
      <c r="Q648" s="69"/>
    </row>
    <row r="649" spans="17:17" x14ac:dyDescent="0.2">
      <c r="Q649" s="69"/>
    </row>
    <row r="650" spans="17:17" x14ac:dyDescent="0.2">
      <c r="Q650" s="69"/>
    </row>
    <row r="651" spans="17:17" x14ac:dyDescent="0.2">
      <c r="Q651" s="69"/>
    </row>
    <row r="652" spans="17:17" x14ac:dyDescent="0.2">
      <c r="Q652" s="69"/>
    </row>
    <row r="653" spans="17:17" x14ac:dyDescent="0.2">
      <c r="Q653" s="69"/>
    </row>
    <row r="654" spans="17:17" x14ac:dyDescent="0.2">
      <c r="Q654" s="69"/>
    </row>
    <row r="655" spans="17:17" x14ac:dyDescent="0.2">
      <c r="Q655" s="69"/>
    </row>
    <row r="656" spans="17:17" x14ac:dyDescent="0.2">
      <c r="Q656" s="69"/>
    </row>
    <row r="657" spans="17:17" x14ac:dyDescent="0.2">
      <c r="Q657" s="69"/>
    </row>
    <row r="658" spans="17:17" x14ac:dyDescent="0.2">
      <c r="Q658" s="69"/>
    </row>
    <row r="659" spans="17:17" x14ac:dyDescent="0.2">
      <c r="Q659" s="69"/>
    </row>
    <row r="660" spans="17:17" x14ac:dyDescent="0.2">
      <c r="Q660" s="69"/>
    </row>
    <row r="661" spans="17:17" x14ac:dyDescent="0.2">
      <c r="Q661" s="69"/>
    </row>
    <row r="662" spans="17:17" x14ac:dyDescent="0.2">
      <c r="Q662" s="69"/>
    </row>
    <row r="663" spans="17:17" x14ac:dyDescent="0.2">
      <c r="Q663" s="69"/>
    </row>
    <row r="664" spans="17:17" x14ac:dyDescent="0.2">
      <c r="Q664" s="69"/>
    </row>
    <row r="665" spans="17:17" x14ac:dyDescent="0.2">
      <c r="Q665" s="69"/>
    </row>
    <row r="666" spans="17:17" x14ac:dyDescent="0.2">
      <c r="Q666" s="69"/>
    </row>
    <row r="667" spans="17:17" x14ac:dyDescent="0.2">
      <c r="Q667" s="69"/>
    </row>
    <row r="668" spans="17:17" x14ac:dyDescent="0.2">
      <c r="Q668" s="69"/>
    </row>
    <row r="669" spans="17:17" x14ac:dyDescent="0.2">
      <c r="Q669" s="69"/>
    </row>
    <row r="670" spans="17:17" x14ac:dyDescent="0.2">
      <c r="Q670" s="69"/>
    </row>
    <row r="671" spans="17:17" x14ac:dyDescent="0.2">
      <c r="Q671" s="69"/>
    </row>
    <row r="672" spans="17:17" x14ac:dyDescent="0.2">
      <c r="Q672" s="69"/>
    </row>
    <row r="673" spans="17:17" x14ac:dyDescent="0.2">
      <c r="Q673" s="69"/>
    </row>
    <row r="674" spans="17:17" x14ac:dyDescent="0.2">
      <c r="Q674" s="69"/>
    </row>
    <row r="675" spans="17:17" x14ac:dyDescent="0.2">
      <c r="Q675" s="69"/>
    </row>
    <row r="676" spans="17:17" x14ac:dyDescent="0.2">
      <c r="Q676" s="69"/>
    </row>
    <row r="677" spans="17:17" x14ac:dyDescent="0.2">
      <c r="Q677" s="69"/>
    </row>
    <row r="678" spans="17:17" x14ac:dyDescent="0.2">
      <c r="Q678" s="69"/>
    </row>
    <row r="679" spans="17:17" x14ac:dyDescent="0.2">
      <c r="Q679" s="69"/>
    </row>
    <row r="680" spans="17:17" x14ac:dyDescent="0.2">
      <c r="Q680" s="69"/>
    </row>
    <row r="681" spans="17:17" x14ac:dyDescent="0.2">
      <c r="Q681" s="69"/>
    </row>
    <row r="682" spans="17:17" x14ac:dyDescent="0.2">
      <c r="Q682" s="69"/>
    </row>
    <row r="683" spans="17:17" x14ac:dyDescent="0.2">
      <c r="Q683" s="69"/>
    </row>
    <row r="684" spans="17:17" x14ac:dyDescent="0.2">
      <c r="Q684" s="69"/>
    </row>
    <row r="685" spans="17:17" x14ac:dyDescent="0.2">
      <c r="Q685" s="69"/>
    </row>
    <row r="686" spans="17:17" x14ac:dyDescent="0.2">
      <c r="Q686" s="69"/>
    </row>
    <row r="687" spans="17:17" x14ac:dyDescent="0.2">
      <c r="Q687" s="69"/>
    </row>
    <row r="688" spans="17:17" x14ac:dyDescent="0.2">
      <c r="Q688" s="69"/>
    </row>
    <row r="689" spans="17:17" x14ac:dyDescent="0.2">
      <c r="Q689" s="69"/>
    </row>
    <row r="690" spans="17:17" x14ac:dyDescent="0.2">
      <c r="Q690" s="69"/>
    </row>
    <row r="691" spans="17:17" x14ac:dyDescent="0.2">
      <c r="Q691" s="69"/>
    </row>
    <row r="692" spans="17:17" x14ac:dyDescent="0.2">
      <c r="Q692" s="69"/>
    </row>
    <row r="693" spans="17:17" x14ac:dyDescent="0.2">
      <c r="Q693" s="69"/>
    </row>
    <row r="694" spans="17:17" x14ac:dyDescent="0.2">
      <c r="Q694" s="69"/>
    </row>
    <row r="695" spans="17:17" x14ac:dyDescent="0.2">
      <c r="Q695" s="69"/>
    </row>
    <row r="696" spans="17:17" x14ac:dyDescent="0.2">
      <c r="Q696" s="69"/>
    </row>
    <row r="697" spans="17:17" x14ac:dyDescent="0.2">
      <c r="Q697" s="69"/>
    </row>
    <row r="698" spans="17:17" x14ac:dyDescent="0.2">
      <c r="Q698" s="69"/>
    </row>
    <row r="699" spans="17:17" x14ac:dyDescent="0.2">
      <c r="Q699" s="69"/>
    </row>
    <row r="700" spans="17:17" x14ac:dyDescent="0.2">
      <c r="Q700" s="69"/>
    </row>
    <row r="701" spans="17:17" x14ac:dyDescent="0.2">
      <c r="Q701" s="69"/>
    </row>
    <row r="702" spans="17:17" x14ac:dyDescent="0.2">
      <c r="Q702" s="69"/>
    </row>
    <row r="703" spans="17:17" x14ac:dyDescent="0.2">
      <c r="Q703" s="69"/>
    </row>
    <row r="704" spans="17:17" x14ac:dyDescent="0.2">
      <c r="Q704" s="69"/>
    </row>
    <row r="705" spans="17:17" x14ac:dyDescent="0.2">
      <c r="Q705" s="69"/>
    </row>
    <row r="706" spans="17:17" x14ac:dyDescent="0.2">
      <c r="Q706" s="69"/>
    </row>
    <row r="707" spans="17:17" x14ac:dyDescent="0.2">
      <c r="Q707" s="69"/>
    </row>
    <row r="708" spans="17:17" x14ac:dyDescent="0.2">
      <c r="Q708" s="69"/>
    </row>
    <row r="709" spans="17:17" x14ac:dyDescent="0.2">
      <c r="Q709" s="69"/>
    </row>
    <row r="710" spans="17:17" x14ac:dyDescent="0.2">
      <c r="Q710" s="69"/>
    </row>
    <row r="711" spans="17:17" x14ac:dyDescent="0.2">
      <c r="Q711" s="69"/>
    </row>
    <row r="712" spans="17:17" x14ac:dyDescent="0.2">
      <c r="Q712" s="69"/>
    </row>
    <row r="713" spans="17:17" x14ac:dyDescent="0.2">
      <c r="Q713" s="69"/>
    </row>
    <row r="714" spans="17:17" x14ac:dyDescent="0.2">
      <c r="Q714" s="69"/>
    </row>
    <row r="715" spans="17:17" x14ac:dyDescent="0.2">
      <c r="Q715" s="69"/>
    </row>
    <row r="716" spans="17:17" x14ac:dyDescent="0.2">
      <c r="Q716" s="69"/>
    </row>
    <row r="717" spans="17:17" x14ac:dyDescent="0.2">
      <c r="Q717" s="69"/>
    </row>
    <row r="718" spans="17:17" x14ac:dyDescent="0.2">
      <c r="Q718" s="69"/>
    </row>
    <row r="719" spans="17:17" x14ac:dyDescent="0.2">
      <c r="Q719" s="69"/>
    </row>
    <row r="720" spans="17:17" x14ac:dyDescent="0.2">
      <c r="Q720" s="69"/>
    </row>
    <row r="721" spans="17:17" x14ac:dyDescent="0.2">
      <c r="Q721" s="69"/>
    </row>
    <row r="722" spans="17:17" x14ac:dyDescent="0.2">
      <c r="Q722" s="69"/>
    </row>
    <row r="723" spans="17:17" x14ac:dyDescent="0.2">
      <c r="Q723" s="69"/>
    </row>
    <row r="724" spans="17:17" x14ac:dyDescent="0.2">
      <c r="Q724" s="69"/>
    </row>
    <row r="725" spans="17:17" x14ac:dyDescent="0.2">
      <c r="Q725" s="69"/>
    </row>
    <row r="726" spans="17:17" x14ac:dyDescent="0.2">
      <c r="Q726" s="69"/>
    </row>
    <row r="727" spans="17:17" x14ac:dyDescent="0.2">
      <c r="Q727" s="69"/>
    </row>
    <row r="728" spans="17:17" x14ac:dyDescent="0.2">
      <c r="Q728" s="69"/>
    </row>
    <row r="729" spans="17:17" x14ac:dyDescent="0.2">
      <c r="Q729" s="69"/>
    </row>
    <row r="730" spans="17:17" x14ac:dyDescent="0.2">
      <c r="Q730" s="69"/>
    </row>
    <row r="731" spans="17:17" x14ac:dyDescent="0.2">
      <c r="Q731" s="69"/>
    </row>
    <row r="732" spans="17:17" x14ac:dyDescent="0.2">
      <c r="Q732" s="69"/>
    </row>
    <row r="733" spans="17:17" x14ac:dyDescent="0.2">
      <c r="Q733" s="69"/>
    </row>
    <row r="734" spans="17:17" x14ac:dyDescent="0.2">
      <c r="Q734" s="69"/>
    </row>
    <row r="735" spans="17:17" x14ac:dyDescent="0.2">
      <c r="Q735" s="69"/>
    </row>
    <row r="736" spans="17:17" x14ac:dyDescent="0.2">
      <c r="Q736" s="69"/>
    </row>
    <row r="737" spans="17:17" x14ac:dyDescent="0.2">
      <c r="Q737" s="69"/>
    </row>
    <row r="738" spans="17:17" x14ac:dyDescent="0.2">
      <c r="Q738" s="69"/>
    </row>
    <row r="739" spans="17:17" x14ac:dyDescent="0.2">
      <c r="Q739" s="69"/>
    </row>
    <row r="740" spans="17:17" x14ac:dyDescent="0.2">
      <c r="Q740" s="69"/>
    </row>
    <row r="741" spans="17:17" x14ac:dyDescent="0.2">
      <c r="Q741" s="69"/>
    </row>
    <row r="742" spans="17:17" x14ac:dyDescent="0.2">
      <c r="Q742" s="69"/>
    </row>
    <row r="743" spans="17:17" x14ac:dyDescent="0.2">
      <c r="Q743" s="69"/>
    </row>
    <row r="744" spans="17:17" x14ac:dyDescent="0.2">
      <c r="Q744" s="69"/>
    </row>
    <row r="745" spans="17:17" x14ac:dyDescent="0.2">
      <c r="Q745" s="69"/>
    </row>
    <row r="746" spans="17:17" x14ac:dyDescent="0.2">
      <c r="Q746" s="69"/>
    </row>
    <row r="747" spans="17:17" x14ac:dyDescent="0.2">
      <c r="Q747" s="69"/>
    </row>
    <row r="748" spans="17:17" x14ac:dyDescent="0.2">
      <c r="Q748" s="69"/>
    </row>
    <row r="749" spans="17:17" x14ac:dyDescent="0.2">
      <c r="Q749" s="69"/>
    </row>
    <row r="750" spans="17:17" x14ac:dyDescent="0.2">
      <c r="Q750" s="69"/>
    </row>
    <row r="751" spans="17:17" x14ac:dyDescent="0.2">
      <c r="Q751" s="69"/>
    </row>
    <row r="752" spans="17:17" x14ac:dyDescent="0.2">
      <c r="Q752" s="69"/>
    </row>
    <row r="753" spans="17:17" x14ac:dyDescent="0.2">
      <c r="Q753" s="69"/>
    </row>
    <row r="754" spans="17:17" x14ac:dyDescent="0.2">
      <c r="Q754" s="69"/>
    </row>
    <row r="755" spans="17:17" x14ac:dyDescent="0.2">
      <c r="Q755" s="69"/>
    </row>
    <row r="756" spans="17:17" x14ac:dyDescent="0.2">
      <c r="Q756" s="69"/>
    </row>
    <row r="757" spans="17:17" x14ac:dyDescent="0.2">
      <c r="Q757" s="69"/>
    </row>
    <row r="758" spans="17:17" x14ac:dyDescent="0.2">
      <c r="Q758" s="69"/>
    </row>
    <row r="759" spans="17:17" x14ac:dyDescent="0.2">
      <c r="Q759" s="69"/>
    </row>
    <row r="760" spans="17:17" x14ac:dyDescent="0.2">
      <c r="Q760" s="69"/>
    </row>
    <row r="761" spans="17:17" x14ac:dyDescent="0.2">
      <c r="Q761" s="69"/>
    </row>
    <row r="762" spans="17:17" x14ac:dyDescent="0.2">
      <c r="Q762" s="69"/>
    </row>
    <row r="763" spans="17:17" x14ac:dyDescent="0.2">
      <c r="Q763" s="69"/>
    </row>
    <row r="764" spans="17:17" x14ac:dyDescent="0.2">
      <c r="Q764" s="69"/>
    </row>
    <row r="765" spans="17:17" x14ac:dyDescent="0.2">
      <c r="Q765" s="69"/>
    </row>
    <row r="766" spans="17:17" x14ac:dyDescent="0.2">
      <c r="Q766" s="69"/>
    </row>
    <row r="767" spans="17:17" x14ac:dyDescent="0.2">
      <c r="Q767" s="69"/>
    </row>
    <row r="768" spans="17:17" x14ac:dyDescent="0.2">
      <c r="Q768" s="69"/>
    </row>
    <row r="769" spans="17:17" x14ac:dyDescent="0.2">
      <c r="Q769" s="69"/>
    </row>
    <row r="770" spans="17:17" x14ac:dyDescent="0.2">
      <c r="Q770" s="69"/>
    </row>
    <row r="771" spans="17:17" x14ac:dyDescent="0.2">
      <c r="Q771" s="69"/>
    </row>
    <row r="772" spans="17:17" x14ac:dyDescent="0.2">
      <c r="Q772" s="69"/>
    </row>
    <row r="773" spans="17:17" x14ac:dyDescent="0.2">
      <c r="Q773" s="69"/>
    </row>
    <row r="774" spans="17:17" x14ac:dyDescent="0.2">
      <c r="Q774" s="69"/>
    </row>
    <row r="775" spans="17:17" x14ac:dyDescent="0.2">
      <c r="Q775" s="69"/>
    </row>
    <row r="776" spans="17:17" x14ac:dyDescent="0.2">
      <c r="Q776" s="69"/>
    </row>
    <row r="777" spans="17:17" x14ac:dyDescent="0.2">
      <c r="Q777" s="69"/>
    </row>
    <row r="778" spans="17:17" x14ac:dyDescent="0.2">
      <c r="Q778" s="69"/>
    </row>
  </sheetData>
  <mergeCells count="1">
    <mergeCell ref="V44:W44"/>
  </mergeCells>
  <pageMargins left="0.75" right="0.24" top="0.59" bottom="0.39" header="0" footer="0"/>
  <pageSetup paperSize="9" scale="31" fitToHeight="4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1053"/>
  <sheetViews>
    <sheetView zoomScale="98" zoomScaleNormal="98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K9" sqref="K9:K22"/>
    </sheetView>
  </sheetViews>
  <sheetFormatPr defaultColWidth="8.85546875" defaultRowHeight="12.75" x14ac:dyDescent="0.2"/>
  <cols>
    <col min="1" max="1" width="8.7109375" style="1" customWidth="1"/>
    <col min="2" max="2" width="11.7109375" style="17" customWidth="1"/>
    <col min="3" max="3" width="13.85546875" style="1" customWidth="1"/>
    <col min="4" max="4" width="13.28515625" style="1" customWidth="1"/>
    <col min="5" max="5" width="10.42578125" style="154" customWidth="1"/>
    <col min="6" max="6" width="8.140625" style="3" customWidth="1"/>
    <col min="7" max="7" width="8.7109375" style="2" customWidth="1"/>
    <col min="8" max="8" width="11.7109375" style="2" customWidth="1"/>
    <col min="9" max="9" width="15" style="2" customWidth="1"/>
    <col min="10" max="10" width="14.42578125" style="158" customWidth="1"/>
    <col min="11" max="11" width="16.7109375" customWidth="1"/>
    <col min="13" max="13" width="12.28515625" customWidth="1"/>
    <col min="15" max="15" width="8.85546875" style="33"/>
    <col min="16" max="16" width="13" customWidth="1"/>
    <col min="17" max="17" width="13.140625" customWidth="1"/>
  </cols>
  <sheetData>
    <row r="1" spans="1:24" ht="18" x14ac:dyDescent="0.25">
      <c r="A1" s="47" t="s">
        <v>3</v>
      </c>
      <c r="B1" s="13"/>
      <c r="C1" s="42">
        <f>'Design Data'!C1</f>
        <v>0</v>
      </c>
      <c r="D1" s="21"/>
      <c r="E1" s="147"/>
      <c r="F1" s="10"/>
      <c r="G1" s="18"/>
      <c r="H1" s="18"/>
      <c r="I1" s="28" t="s">
        <v>25</v>
      </c>
      <c r="J1" s="155">
        <f>'Design Data'!J1</f>
        <v>31.1</v>
      </c>
      <c r="K1" s="24"/>
      <c r="L1" s="38"/>
      <c r="R1" s="41"/>
    </row>
    <row r="2" spans="1:24" ht="18" x14ac:dyDescent="0.25">
      <c r="A2" s="48" t="s">
        <v>4</v>
      </c>
      <c r="B2" s="14"/>
      <c r="C2" s="120">
        <f>'Design Data'!C2</f>
        <v>0</v>
      </c>
      <c r="D2" s="22"/>
      <c r="E2" s="148"/>
      <c r="F2" s="36"/>
      <c r="G2" s="11"/>
      <c r="H2" s="11"/>
      <c r="I2" s="34" t="s">
        <v>28</v>
      </c>
      <c r="J2" s="155">
        <f>'Design Data'!J2</f>
        <v>0</v>
      </c>
      <c r="K2" s="30"/>
      <c r="L2" s="38"/>
      <c r="M2" s="23"/>
      <c r="R2" s="41"/>
    </row>
    <row r="3" spans="1:24" ht="18" customHeight="1" x14ac:dyDescent="0.25">
      <c r="A3" s="48" t="s">
        <v>5</v>
      </c>
      <c r="B3" s="14"/>
      <c r="C3" s="121">
        <f>'Design Data'!C3</f>
        <v>0</v>
      </c>
      <c r="D3" s="40"/>
      <c r="E3" s="148"/>
      <c r="F3" s="37"/>
      <c r="G3" s="8"/>
      <c r="H3" s="11"/>
      <c r="I3" s="34" t="s">
        <v>26</v>
      </c>
      <c r="J3" s="155" t="str">
        <f>'Design Data'!J3</f>
        <v>N/A</v>
      </c>
      <c r="N3" s="32"/>
      <c r="R3" s="41"/>
    </row>
    <row r="4" spans="1:24" ht="18" customHeight="1" x14ac:dyDescent="0.25">
      <c r="A4" s="48" t="s">
        <v>6</v>
      </c>
      <c r="B4" s="14"/>
      <c r="C4" s="42">
        <f>'Design Data'!C4</f>
        <v>0</v>
      </c>
      <c r="D4" s="40"/>
      <c r="E4" s="148"/>
      <c r="F4" s="37"/>
      <c r="G4" s="8"/>
      <c r="H4" s="11"/>
      <c r="I4" s="34" t="s">
        <v>8</v>
      </c>
      <c r="J4" s="155">
        <f>'Design Data'!J4</f>
        <v>300</v>
      </c>
      <c r="O4"/>
      <c r="R4" s="41"/>
    </row>
    <row r="5" spans="1:24" ht="18" customHeight="1" x14ac:dyDescent="0.25">
      <c r="A5" s="48" t="s">
        <v>7</v>
      </c>
      <c r="B5" s="19"/>
      <c r="C5" s="42" t="str">
        <f>'Design Data'!C5</f>
        <v>Нет</v>
      </c>
      <c r="D5" s="20"/>
      <c r="E5" s="149"/>
      <c r="F5" s="9"/>
      <c r="G5" s="12"/>
      <c r="H5" s="35"/>
      <c r="I5" s="46" t="s">
        <v>35</v>
      </c>
      <c r="J5" s="155">
        <f>'Design Data'!J5</f>
        <v>0.5</v>
      </c>
      <c r="L5" s="90" t="s">
        <v>38</v>
      </c>
      <c r="M5" s="91"/>
      <c r="N5" s="91"/>
      <c r="O5" s="90"/>
      <c r="P5" s="90">
        <f>'Design Data'!Q5</f>
        <v>-6.4</v>
      </c>
      <c r="Q5" s="92" t="s">
        <v>12</v>
      </c>
    </row>
    <row r="6" spans="1:24" ht="15" x14ac:dyDescent="0.25">
      <c r="A6" s="49" t="s">
        <v>9</v>
      </c>
      <c r="B6" s="15" t="s">
        <v>11</v>
      </c>
      <c r="C6" s="4" t="s">
        <v>13</v>
      </c>
      <c r="D6" s="4" t="s">
        <v>22</v>
      </c>
      <c r="E6" s="150" t="s">
        <v>23</v>
      </c>
      <c r="F6" s="5" t="s">
        <v>14</v>
      </c>
      <c r="G6" s="5" t="s">
        <v>17</v>
      </c>
      <c r="H6" s="53" t="s">
        <v>19</v>
      </c>
      <c r="I6" s="53" t="s">
        <v>18</v>
      </c>
      <c r="J6" s="150" t="s">
        <v>20</v>
      </c>
      <c r="L6" s="93" t="s">
        <v>39</v>
      </c>
      <c r="M6" s="93"/>
      <c r="N6" s="94" t="str">
        <f>'Design Data'!O6</f>
        <v>Т7</v>
      </c>
      <c r="O6" s="94" t="s">
        <v>40</v>
      </c>
      <c r="P6" s="93"/>
      <c r="Q6" s="94">
        <f>'Design Data'!R6</f>
        <v>0</v>
      </c>
    </row>
    <row r="7" spans="1:24" ht="13.5" thickBot="1" x14ac:dyDescent="0.25">
      <c r="A7" s="50" t="s">
        <v>10</v>
      </c>
      <c r="B7" s="16" t="s">
        <v>12</v>
      </c>
      <c r="C7" s="6" t="s">
        <v>12</v>
      </c>
      <c r="D7" s="6" t="s">
        <v>12</v>
      </c>
      <c r="E7" s="151" t="s">
        <v>24</v>
      </c>
      <c r="F7" s="7" t="s">
        <v>15</v>
      </c>
      <c r="G7" s="7" t="s">
        <v>16</v>
      </c>
      <c r="H7" s="54" t="s">
        <v>10</v>
      </c>
      <c r="I7" s="54" t="s">
        <v>10</v>
      </c>
      <c r="J7" s="151" t="s">
        <v>21</v>
      </c>
      <c r="M7" s="33"/>
    </row>
    <row r="8" spans="1:24" ht="13.5" thickTop="1" x14ac:dyDescent="0.2">
      <c r="A8" s="25"/>
      <c r="B8" s="29" t="s">
        <v>0</v>
      </c>
      <c r="C8" s="25"/>
      <c r="D8" s="25"/>
      <c r="E8" s="152"/>
      <c r="F8" s="26"/>
      <c r="G8" s="26"/>
      <c r="H8" s="27"/>
      <c r="I8" s="27"/>
      <c r="J8" s="156"/>
      <c r="K8" t="s">
        <v>1</v>
      </c>
      <c r="N8" s="67" t="s">
        <v>30</v>
      </c>
      <c r="O8" s="68" t="s">
        <v>32</v>
      </c>
      <c r="P8" s="67" t="s">
        <v>33</v>
      </c>
      <c r="Q8" s="67" t="s">
        <v>34</v>
      </c>
    </row>
    <row r="9" spans="1:24" x14ac:dyDescent="0.2">
      <c r="A9" s="66">
        <f>N9</f>
        <v>0</v>
      </c>
      <c r="B9" s="59">
        <f>Q9</f>
        <v>18.933</v>
      </c>
      <c r="C9" s="60">
        <f>O9-90</f>
        <v>-3.578000000000003</v>
      </c>
      <c r="D9" s="57">
        <f>B9-$J$1</f>
        <v>-12.167000000000002</v>
      </c>
      <c r="E9" s="153">
        <v>0</v>
      </c>
      <c r="F9" s="57">
        <v>0</v>
      </c>
      <c r="G9" s="57">
        <v>0</v>
      </c>
      <c r="H9" s="125">
        <f>'Design Data'!H9</f>
        <v>44793.370900000002</v>
      </c>
      <c r="I9" s="125">
        <f>'Design Data'!I9</f>
        <v>44553.053800000002</v>
      </c>
      <c r="J9" s="157">
        <f>'Design Data'!J9</f>
        <v>-109.5</v>
      </c>
      <c r="K9" s="24" t="str">
        <f>CONCATENATE(H9,",",I9)</f>
        <v>44793.3709,44553.0538</v>
      </c>
      <c r="L9" s="2"/>
      <c r="M9" s="44"/>
      <c r="N9" s="89">
        <v>0</v>
      </c>
      <c r="O9" s="59">
        <f>O10</f>
        <v>86.421999999999997</v>
      </c>
      <c r="P9" s="64">
        <f>P10</f>
        <v>12.532999999999999</v>
      </c>
      <c r="Q9" s="104">
        <f>Q10</f>
        <v>18.933</v>
      </c>
      <c r="R9" s="59"/>
      <c r="V9" s="59"/>
      <c r="W9" s="59"/>
      <c r="X9" s="59"/>
    </row>
    <row r="10" spans="1:24" ht="15" x14ac:dyDescent="0.25">
      <c r="A10" s="146">
        <f t="shared" ref="A10" si="0">N10</f>
        <v>1</v>
      </c>
      <c r="B10" s="143">
        <f>Q10</f>
        <v>18.933</v>
      </c>
      <c r="C10" s="187">
        <f t="shared" ref="C10" si="1">O10-90</f>
        <v>-3.578000000000003</v>
      </c>
      <c r="D10" s="57">
        <f>B10-$J$1</f>
        <v>-12.167000000000002</v>
      </c>
      <c r="E10" s="153">
        <f>(A10-A9)/2*(COS(C10*PI()/180)*COS(D10*PI()/180)+COS(C9*PI()/180)*COS(D9*PI()/180))+E9</f>
        <v>0.97563199599320849</v>
      </c>
      <c r="F10" s="57">
        <f>(A10-A9)/2*(COS(C10*PI()/180)*SIN(D10*PI()/180)+COS(C9*PI()/180)*SIN(D9*PI()/180))+F9</f>
        <v>-0.21035098592945461</v>
      </c>
      <c r="G10" s="57">
        <f>(A10-A9)/2*(SIN(C10*PI()/180)+SIN(C9*PI()/180))+G9</f>
        <v>-6.240730015642762E-2</v>
      </c>
      <c r="H10" s="58">
        <f>(A10-A9)/2*(COS(C10*PI()/180)*SIN(B10*PI()/180)+COS(C9*PI()/180)*SIN(B9*PI()/180))+H9</f>
        <v>44793.69472981718</v>
      </c>
      <c r="I10" s="58">
        <f>(A10-A9)/2*(COS(C10*PI()/180)*COS(B10*PI()/180)+COS(C9*PI()/180)*COS(B9*PI()/180))+I9</f>
        <v>44553.997854859845</v>
      </c>
      <c r="J10" s="157">
        <f t="shared" ref="J10" si="2">(A10-A9)/2*(SIN(C10*PI()/180)+SIN(C9*PI()/180))+J9</f>
        <v>-109.56240730015642</v>
      </c>
      <c r="K10" s="144" t="str">
        <f t="shared" ref="K10" si="3">CONCATENATE(H10,",",I10)</f>
        <v>44793.6947298172,44553.9978548598</v>
      </c>
      <c r="L10" s="2"/>
      <c r="M10" s="44"/>
      <c r="N10" s="143">
        <v>1</v>
      </c>
      <c r="O10" s="143">
        <v>86.421999999999997</v>
      </c>
      <c r="P10" s="143">
        <v>12.532999999999999</v>
      </c>
      <c r="Q10" s="143">
        <v>18.933</v>
      </c>
      <c r="R10" s="188"/>
      <c r="S10" s="182"/>
      <c r="T10" s="182"/>
      <c r="U10" s="182"/>
      <c r="V10" s="182"/>
    </row>
    <row r="11" spans="1:24" ht="15" x14ac:dyDescent="0.25">
      <c r="A11" s="146">
        <f t="shared" ref="A11:A20" si="4">N11</f>
        <v>4.5</v>
      </c>
      <c r="B11" s="143">
        <f t="shared" ref="B11:B20" si="5">Q11</f>
        <v>18.913</v>
      </c>
      <c r="C11" s="187">
        <f t="shared" ref="C11:C20" si="6">O11-90</f>
        <v>-3.5789999999999935</v>
      </c>
      <c r="D11" s="57">
        <f t="shared" ref="D11:D20" si="7">B11-$J$1</f>
        <v>-12.187000000000001</v>
      </c>
      <c r="E11" s="153">
        <f t="shared" ref="E11:E20" si="8">(A11-A10)/2*(COS(C11*PI()/180)*COS(D11*PI()/180)+COS(C10*PI()/180)*COS(D10*PI()/180))+E10</f>
        <v>4.3902135184230344</v>
      </c>
      <c r="F11" s="57">
        <f t="shared" ref="F11:F20" si="9">(A11-A10)/2*(COS(C11*PI()/180)*SIN(D11*PI()/180)+COS(C10*PI()/180)*SIN(D10*PI()/180))+F10</f>
        <v>-0.94717499147088646</v>
      </c>
      <c r="G11" s="57">
        <f t="shared" ref="G11:G20" si="10">(A11-A10)/2*(SIN(C11*PI()/180)+SIN(C10*PI()/180))+G10</f>
        <v>-0.28086333441319355</v>
      </c>
      <c r="H11" s="58">
        <f t="shared" ref="H11:H20" si="11">(A11-A10)/2*(COS(C11*PI()/180)*SIN(B11*PI()/180)+COS(C10*PI()/180)*SIN(B10*PI()/180))+H10</f>
        <v>44794.827556834556</v>
      </c>
      <c r="I11" s="58">
        <f t="shared" ref="I11:I20" si="12">(A11-A10)/2*(COS(C11*PI()/180)*COS(B11*PI()/180)+COS(C10*PI()/180)*COS(B10*PI()/180))+I10</f>
        <v>44557.302242781559</v>
      </c>
      <c r="J11" s="157">
        <f t="shared" ref="J11:J20" si="13">(A11-A10)/2*(SIN(C11*PI()/180)+SIN(C10*PI()/180))+J10</f>
        <v>-109.78086333441318</v>
      </c>
      <c r="K11" s="144" t="str">
        <f t="shared" ref="K11:K20" si="14">CONCATENATE(H11,",",I11)</f>
        <v>44794.8275568345,44557.3022427816</v>
      </c>
      <c r="L11" s="2"/>
      <c r="M11" s="99"/>
      <c r="N11" s="143">
        <v>4.5</v>
      </c>
      <c r="O11" s="143">
        <v>86.421000000000006</v>
      </c>
      <c r="P11" s="143">
        <v>12.513</v>
      </c>
      <c r="Q11" s="143">
        <v>18.913</v>
      </c>
      <c r="R11" s="188"/>
      <c r="S11" s="182"/>
      <c r="T11" s="182"/>
      <c r="U11" s="182"/>
      <c r="V11" s="182"/>
    </row>
    <row r="12" spans="1:24" ht="15" x14ac:dyDescent="0.25">
      <c r="A12" s="146">
        <f t="shared" si="4"/>
        <v>9</v>
      </c>
      <c r="B12" s="143">
        <f t="shared" si="5"/>
        <v>18.934999999999999</v>
      </c>
      <c r="C12" s="187">
        <f t="shared" si="6"/>
        <v>-3.5739999999999981</v>
      </c>
      <c r="D12" s="57">
        <f t="shared" si="7"/>
        <v>-12.165000000000003</v>
      </c>
      <c r="E12" s="153">
        <f t="shared" si="8"/>
        <v>8.7804158585773493</v>
      </c>
      <c r="F12" s="57">
        <f t="shared" si="9"/>
        <v>-1.8944455797992004</v>
      </c>
      <c r="G12" s="57">
        <f t="shared" si="10"/>
        <v>-0.56157860466803555</v>
      </c>
      <c r="H12" s="58">
        <f t="shared" si="11"/>
        <v>44796.284126038721</v>
      </c>
      <c r="I12" s="58">
        <f t="shared" si="12"/>
        <v>44561.550725370493</v>
      </c>
      <c r="J12" s="157">
        <f t="shared" si="13"/>
        <v>-110.06157860466803</v>
      </c>
      <c r="K12" s="144" t="str">
        <f t="shared" si="14"/>
        <v>44796.2841260387,44561.5507253705</v>
      </c>
      <c r="L12" s="2"/>
      <c r="M12" s="99"/>
      <c r="N12" s="143">
        <v>9</v>
      </c>
      <c r="O12" s="143">
        <v>86.426000000000002</v>
      </c>
      <c r="P12" s="143">
        <v>12.535</v>
      </c>
      <c r="Q12" s="143">
        <v>18.934999999999999</v>
      </c>
      <c r="R12" s="188"/>
      <c r="S12" s="182"/>
      <c r="T12" s="182"/>
      <c r="U12" s="182"/>
      <c r="V12" s="182"/>
    </row>
    <row r="13" spans="1:24" ht="15" x14ac:dyDescent="0.25">
      <c r="A13" s="146">
        <f t="shared" si="4"/>
        <v>15</v>
      </c>
      <c r="B13" s="143">
        <f t="shared" si="5"/>
        <v>19.649000000000001</v>
      </c>
      <c r="C13" s="187">
        <f t="shared" si="6"/>
        <v>-5.0319999999999965</v>
      </c>
      <c r="D13" s="57">
        <f t="shared" si="7"/>
        <v>-11.451000000000001</v>
      </c>
      <c r="E13" s="153">
        <f t="shared" si="8"/>
        <v>14.636298935198749</v>
      </c>
      <c r="F13" s="57">
        <f t="shared" si="9"/>
        <v>-3.1186930970354347</v>
      </c>
      <c r="G13" s="57">
        <f t="shared" si="10"/>
        <v>-1.011727801031955</v>
      </c>
      <c r="H13" s="58">
        <f t="shared" si="11"/>
        <v>44798.260601965332</v>
      </c>
      <c r="I13" s="58">
        <f t="shared" si="12"/>
        <v>44567.197289945703</v>
      </c>
      <c r="J13" s="157">
        <f t="shared" si="13"/>
        <v>-110.51172780103195</v>
      </c>
      <c r="K13" s="144" t="str">
        <f t="shared" si="14"/>
        <v>44798.2606019653,44567.1972899457</v>
      </c>
      <c r="L13" s="2"/>
      <c r="M13" s="99"/>
      <c r="N13" s="143">
        <v>15</v>
      </c>
      <c r="O13" s="143">
        <v>84.968000000000004</v>
      </c>
      <c r="P13" s="143">
        <v>13.249000000000001</v>
      </c>
      <c r="Q13" s="143">
        <v>19.649000000000001</v>
      </c>
      <c r="R13" s="188"/>
      <c r="S13" s="182"/>
      <c r="T13" s="182"/>
      <c r="U13" s="182"/>
      <c r="V13" s="182"/>
    </row>
    <row r="14" spans="1:24" ht="15" x14ac:dyDescent="0.25">
      <c r="A14" s="146">
        <f t="shared" si="4"/>
        <v>21</v>
      </c>
      <c r="B14" s="143">
        <f t="shared" si="5"/>
        <v>20.827000000000002</v>
      </c>
      <c r="C14" s="187">
        <f t="shared" si="6"/>
        <v>-4.2900000000000063</v>
      </c>
      <c r="D14" s="57">
        <f t="shared" si="7"/>
        <v>-10.273</v>
      </c>
      <c r="E14" s="153">
        <f t="shared" si="8"/>
        <v>20.508888148489973</v>
      </c>
      <c r="F14" s="57">
        <f t="shared" si="9"/>
        <v>-4.2455037187660611</v>
      </c>
      <c r="G14" s="57">
        <f t="shared" si="10"/>
        <v>-1.4992781807867215</v>
      </c>
      <c r="H14" s="58">
        <f t="shared" si="11"/>
        <v>44800.329139174777</v>
      </c>
      <c r="I14" s="58">
        <f t="shared" si="12"/>
        <v>44572.807830031867</v>
      </c>
      <c r="J14" s="157">
        <f t="shared" si="13"/>
        <v>-110.99927818078672</v>
      </c>
      <c r="K14" s="144" t="str">
        <f t="shared" si="14"/>
        <v>44800.3291391748,44572.8078300319</v>
      </c>
      <c r="L14" s="2"/>
      <c r="M14" s="99"/>
      <c r="N14" s="143">
        <v>21</v>
      </c>
      <c r="O14" s="143">
        <v>85.71</v>
      </c>
      <c r="P14" s="143">
        <v>14.427</v>
      </c>
      <c r="Q14" s="143">
        <v>20.827000000000002</v>
      </c>
      <c r="R14" s="188"/>
      <c r="S14" s="182"/>
      <c r="T14" s="182"/>
      <c r="U14" s="182"/>
      <c r="V14" s="182"/>
    </row>
    <row r="15" spans="1:24" ht="15" x14ac:dyDescent="0.25">
      <c r="A15" s="146">
        <f t="shared" si="4"/>
        <v>27</v>
      </c>
      <c r="B15" s="143">
        <f t="shared" si="5"/>
        <v>24.085999999999999</v>
      </c>
      <c r="C15" s="187">
        <f t="shared" si="6"/>
        <v>-2.2849999999999966</v>
      </c>
      <c r="D15" s="57">
        <f t="shared" si="7"/>
        <v>-7.0140000000000029</v>
      </c>
      <c r="E15" s="153">
        <f t="shared" si="8"/>
        <v>26.427706553871968</v>
      </c>
      <c r="F15" s="57">
        <f t="shared" si="9"/>
        <v>-5.145064673743371</v>
      </c>
      <c r="G15" s="57">
        <f t="shared" si="10"/>
        <v>-1.8433028409653822</v>
      </c>
      <c r="H15" s="58">
        <f t="shared" si="11"/>
        <v>44802.616141712329</v>
      </c>
      <c r="I15" s="58">
        <f t="shared" si="12"/>
        <v>44578.340572626716</v>
      </c>
      <c r="J15" s="157">
        <f t="shared" si="13"/>
        <v>-111.34330284096538</v>
      </c>
      <c r="K15" s="144" t="str">
        <f t="shared" si="14"/>
        <v>44802.6161417123,44578.3405726267</v>
      </c>
      <c r="L15" s="2"/>
      <c r="M15" s="99"/>
      <c r="N15" s="143">
        <v>27</v>
      </c>
      <c r="O15" s="143">
        <v>87.715000000000003</v>
      </c>
      <c r="P15" s="143">
        <v>17.686</v>
      </c>
      <c r="Q15" s="143">
        <v>24.085999999999999</v>
      </c>
      <c r="R15" s="188"/>
      <c r="S15" s="182"/>
      <c r="T15" s="182"/>
      <c r="U15" s="182"/>
      <c r="V15" s="182"/>
    </row>
    <row r="16" spans="1:24" s="143" customFormat="1" ht="15" x14ac:dyDescent="0.25">
      <c r="A16" s="146">
        <f t="shared" si="4"/>
        <v>33</v>
      </c>
      <c r="B16" s="143">
        <f t="shared" si="5"/>
        <v>26.748999999999999</v>
      </c>
      <c r="C16" s="187">
        <f t="shared" si="6"/>
        <v>-0.44199999999999307</v>
      </c>
      <c r="D16" s="57">
        <f t="shared" si="7"/>
        <v>-4.3510000000000026</v>
      </c>
      <c r="E16" s="153">
        <f t="shared" si="8"/>
        <v>32.394153025114178</v>
      </c>
      <c r="F16" s="57">
        <f t="shared" si="9"/>
        <v>-5.7387011377421144</v>
      </c>
      <c r="G16" s="57">
        <f t="shared" si="10"/>
        <v>-1.9860562853398991</v>
      </c>
      <c r="H16" s="58">
        <f t="shared" si="11"/>
        <v>44805.189698805283</v>
      </c>
      <c r="I16" s="58">
        <f t="shared" si="12"/>
        <v>44583.756077370956</v>
      </c>
      <c r="J16" s="157">
        <f t="shared" si="13"/>
        <v>-111.4860562853399</v>
      </c>
      <c r="K16" s="144" t="str">
        <f t="shared" si="14"/>
        <v>44805.1896988053,44583.756077371</v>
      </c>
      <c r="L16" s="2"/>
      <c r="M16" s="99"/>
      <c r="N16" s="143">
        <v>33</v>
      </c>
      <c r="O16" s="143">
        <v>89.558000000000007</v>
      </c>
      <c r="P16" s="143">
        <v>20.349</v>
      </c>
      <c r="Q16" s="143">
        <v>26.748999999999999</v>
      </c>
      <c r="R16" s="188"/>
      <c r="S16" s="182"/>
      <c r="T16" s="182"/>
      <c r="U16" s="182"/>
      <c r="V16" s="182"/>
    </row>
    <row r="17" spans="1:22" ht="15" x14ac:dyDescent="0.25">
      <c r="A17" s="146">
        <f t="shared" si="4"/>
        <v>39</v>
      </c>
      <c r="B17" s="143">
        <f t="shared" si="5"/>
        <v>28.643999999999998</v>
      </c>
      <c r="C17" s="187">
        <f t="shared" si="6"/>
        <v>-0.66100000000000136</v>
      </c>
      <c r="D17" s="57">
        <f t="shared" si="7"/>
        <v>-2.4560000000000031</v>
      </c>
      <c r="E17" s="153">
        <f t="shared" si="8"/>
        <v>38.382462829463009</v>
      </c>
      <c r="F17" s="57">
        <f t="shared" si="9"/>
        <v>-6.0948412204347404</v>
      </c>
      <c r="G17" s="57">
        <f t="shared" si="10"/>
        <v>-2.0438082330221947</v>
      </c>
      <c r="H17" s="58">
        <f t="shared" si="11"/>
        <v>44807.977909372494</v>
      </c>
      <c r="I17" s="58">
        <f t="shared" si="12"/>
        <v>44589.067628171266</v>
      </c>
      <c r="J17" s="157">
        <f t="shared" si="13"/>
        <v>-111.54380823302219</v>
      </c>
      <c r="K17" s="144" t="str">
        <f t="shared" si="14"/>
        <v>44807.9779093725,44589.0676281713</v>
      </c>
      <c r="L17" s="2"/>
      <c r="M17" s="99"/>
      <c r="N17" s="143">
        <v>39</v>
      </c>
      <c r="O17" s="143">
        <v>89.338999999999999</v>
      </c>
      <c r="P17" s="143">
        <v>22.244</v>
      </c>
      <c r="Q17" s="143">
        <v>28.643999999999998</v>
      </c>
      <c r="R17" s="188"/>
      <c r="S17" s="182"/>
      <c r="T17" s="182"/>
      <c r="U17" s="182"/>
      <c r="V17" s="182"/>
    </row>
    <row r="18" spans="1:22" ht="15" x14ac:dyDescent="0.25">
      <c r="A18" s="146">
        <f t="shared" si="4"/>
        <v>45</v>
      </c>
      <c r="B18" s="143">
        <f t="shared" si="5"/>
        <v>30.533999999999999</v>
      </c>
      <c r="C18" s="187">
        <f t="shared" si="6"/>
        <v>-0.82899999999999352</v>
      </c>
      <c r="D18" s="57">
        <f t="shared" si="7"/>
        <v>-0.5660000000000025</v>
      </c>
      <c r="E18" s="153">
        <f t="shared" si="8"/>
        <v>44.379047271854382</v>
      </c>
      <c r="F18" s="57">
        <f t="shared" si="9"/>
        <v>-6.2530212541117232</v>
      </c>
      <c r="G18" s="57">
        <f t="shared" si="10"/>
        <v>-2.1218221683933645</v>
      </c>
      <c r="H18" s="58">
        <f t="shared" si="11"/>
        <v>44810.939900740072</v>
      </c>
      <c r="I18" s="58">
        <f t="shared" si="12"/>
        <v>44594.284011308664</v>
      </c>
      <c r="J18" s="157">
        <f t="shared" si="13"/>
        <v>-111.62182216839336</v>
      </c>
      <c r="K18" s="144" t="str">
        <f t="shared" si="14"/>
        <v>44810.9399007401,44594.2840113087</v>
      </c>
      <c r="L18" s="2"/>
      <c r="M18" s="99"/>
      <c r="N18" s="143">
        <v>45</v>
      </c>
      <c r="O18" s="143">
        <v>89.171000000000006</v>
      </c>
      <c r="P18" s="143">
        <v>24.134</v>
      </c>
      <c r="Q18" s="143">
        <v>30.533999999999999</v>
      </c>
      <c r="R18" s="188"/>
      <c r="S18" s="182"/>
      <c r="T18" s="182"/>
      <c r="U18" s="182"/>
      <c r="V18" s="182"/>
    </row>
    <row r="19" spans="1:22" ht="15" x14ac:dyDescent="0.25">
      <c r="A19" s="146">
        <f t="shared" si="4"/>
        <v>51</v>
      </c>
      <c r="B19" s="143">
        <f t="shared" si="5"/>
        <v>33.514000000000003</v>
      </c>
      <c r="C19" s="187">
        <f t="shared" si="6"/>
        <v>-0.60699999999999932</v>
      </c>
      <c r="D19" s="57">
        <f t="shared" si="7"/>
        <v>2.4140000000000015</v>
      </c>
      <c r="E19" s="153">
        <f t="shared" si="8"/>
        <v>50.37575639780777</v>
      </c>
      <c r="F19" s="57">
        <f t="shared" si="9"/>
        <v>-6.1563010991122891</v>
      </c>
      <c r="G19" s="57">
        <f t="shared" si="10"/>
        <v>-2.1970088435786068</v>
      </c>
      <c r="H19" s="58">
        <f t="shared" si="11"/>
        <v>44814.12021915229</v>
      </c>
      <c r="I19" s="58">
        <f t="shared" si="12"/>
        <v>44599.368836765512</v>
      </c>
      <c r="J19" s="157">
        <f t="shared" si="13"/>
        <v>-111.6970088435786</v>
      </c>
      <c r="K19" s="144" t="str">
        <f t="shared" si="14"/>
        <v>44814.1202191523,44599.3688367655</v>
      </c>
      <c r="L19" s="2"/>
      <c r="M19" s="99"/>
      <c r="N19" s="143">
        <v>51</v>
      </c>
      <c r="O19" s="143">
        <v>89.393000000000001</v>
      </c>
      <c r="P19" s="143">
        <v>27.114000000000001</v>
      </c>
      <c r="Q19" s="143">
        <v>33.514000000000003</v>
      </c>
      <c r="R19" s="188"/>
      <c r="S19" s="182"/>
      <c r="T19" s="182"/>
      <c r="U19" s="182"/>
      <c r="V19" s="182"/>
    </row>
    <row r="20" spans="1:22" ht="15" x14ac:dyDescent="0.25">
      <c r="A20" s="146">
        <f t="shared" si="4"/>
        <v>57</v>
      </c>
      <c r="B20" s="143">
        <f t="shared" si="5"/>
        <v>33.975000000000001</v>
      </c>
      <c r="C20" s="187">
        <f t="shared" si="6"/>
        <v>-0.55100000000000193</v>
      </c>
      <c r="D20" s="57">
        <f t="shared" si="7"/>
        <v>2.875</v>
      </c>
      <c r="E20" s="153">
        <f t="shared" si="8"/>
        <v>56.369011363953256</v>
      </c>
      <c r="F20" s="57">
        <f t="shared" si="9"/>
        <v>-5.8794843100303211</v>
      </c>
      <c r="G20" s="57">
        <f t="shared" si="10"/>
        <v>-2.2576405425864108</v>
      </c>
      <c r="H20" s="58">
        <f t="shared" si="11"/>
        <v>44817.452964195654</v>
      </c>
      <c r="I20" s="58">
        <f t="shared" si="12"/>
        <v>44604.357678625092</v>
      </c>
      <c r="J20" s="157">
        <f t="shared" si="13"/>
        <v>-111.7576405425864</v>
      </c>
      <c r="K20" s="144" t="str">
        <f t="shared" si="14"/>
        <v>44817.4529641957,44604.3576786251</v>
      </c>
      <c r="L20" s="2"/>
      <c r="M20" s="99"/>
      <c r="N20" s="143">
        <v>57</v>
      </c>
      <c r="O20" s="143">
        <v>89.448999999999998</v>
      </c>
      <c r="P20" s="143">
        <v>27.574999999999999</v>
      </c>
      <c r="Q20" s="143">
        <v>33.975000000000001</v>
      </c>
      <c r="R20" s="188"/>
      <c r="S20" s="182"/>
      <c r="T20" s="182"/>
      <c r="U20" s="182"/>
      <c r="V20" s="182"/>
    </row>
    <row r="21" spans="1:22" ht="15" x14ac:dyDescent="0.25">
      <c r="A21" s="146">
        <f t="shared" ref="A21:A22" si="15">N21</f>
        <v>63</v>
      </c>
      <c r="B21" s="143">
        <f t="shared" ref="B21:B22" si="16">Q21</f>
        <v>31.376000000000001</v>
      </c>
      <c r="C21" s="187">
        <f t="shared" ref="C21:C22" si="17">O21-90</f>
        <v>-1.2990000000000066</v>
      </c>
      <c r="D21" s="57">
        <f t="shared" ref="D21:D22" si="18">B21-$J$1</f>
        <v>0.2759999999999998</v>
      </c>
      <c r="E21" s="153">
        <f t="shared" ref="E21:E22" si="19">(A21-A20)/2*(COS(C21*PI()/180)*COS(D21*PI()/180)+COS(C20*PI()/180)*COS(D20*PI()/180))+E20</f>
        <v>62.364291046362808</v>
      </c>
      <c r="F21" s="57">
        <f t="shared" ref="F21:F22" si="20">(A21-A20)/2*(COS(C21*PI()/180)*SIN(D21*PI()/180)+COS(C20*PI()/180)*SIN(D20*PI()/180))+F20</f>
        <v>-5.7145722262833125</v>
      </c>
      <c r="G21" s="57">
        <f t="shared" ref="G21:G22" si="21">(A21-A20)/2*(SIN(C21*PI()/180)+SIN(C20*PI()/180))+G20</f>
        <v>-2.3545000447417692</v>
      </c>
      <c r="H21" s="58">
        <f t="shared" ref="H21:H22" si="22">(A21-A20)/2*(COS(C21*PI()/180)*SIN(B21*PI()/180)+COS(C20*PI()/180)*SIN(B20*PI()/180))+H20</f>
        <v>44820.690934756662</v>
      </c>
      <c r="I21" s="58">
        <f t="shared" ref="I21:I22" si="23">(A21-A20)/2*(COS(C21*PI()/180)*COS(B21*PI()/180)+COS(C20*PI()/180)*COS(B20*PI()/180))+I20</f>
        <v>44609.406056692525</v>
      </c>
      <c r="J21" s="157">
        <f t="shared" ref="J21:J22" si="24">(A21-A20)/2*(SIN(C21*PI()/180)+SIN(C20*PI()/180))+J20</f>
        <v>-111.85450004474176</v>
      </c>
      <c r="K21" s="144" t="str">
        <f t="shared" ref="K21:K22" si="25">CONCATENATE(H21,",",I21)</f>
        <v>44820.6909347567,44609.4060566925</v>
      </c>
      <c r="L21" s="2"/>
      <c r="M21" s="99"/>
      <c r="N21" s="143">
        <v>63</v>
      </c>
      <c r="O21" s="143">
        <v>88.700999999999993</v>
      </c>
      <c r="P21" s="143">
        <v>24.975999999999999</v>
      </c>
      <c r="Q21" s="143">
        <v>31.376000000000001</v>
      </c>
      <c r="R21" s="188"/>
      <c r="S21" s="182"/>
      <c r="T21" s="182"/>
      <c r="U21" s="182"/>
      <c r="V21" s="182"/>
    </row>
    <row r="22" spans="1:22" ht="15" x14ac:dyDescent="0.25">
      <c r="A22" s="146">
        <f t="shared" si="15"/>
        <v>69</v>
      </c>
      <c r="B22" s="143">
        <f t="shared" si="16"/>
        <v>27.003</v>
      </c>
      <c r="C22" s="187">
        <f t="shared" si="17"/>
        <v>-0.64799999999999613</v>
      </c>
      <c r="D22" s="57">
        <f t="shared" si="18"/>
        <v>-4.0970000000000013</v>
      </c>
      <c r="E22" s="153">
        <f t="shared" si="19"/>
        <v>68.355627466707801</v>
      </c>
      <c r="F22" s="57">
        <f t="shared" si="20"/>
        <v>-5.9144466172420991</v>
      </c>
      <c r="G22" s="57">
        <f t="shared" si="21"/>
        <v>-2.4564381763981076</v>
      </c>
      <c r="H22" s="58">
        <f t="shared" si="22"/>
        <v>44823.614513840192</v>
      </c>
      <c r="I22" s="58">
        <f t="shared" si="23"/>
        <v>44614.639482646548</v>
      </c>
      <c r="J22" s="157">
        <f t="shared" si="24"/>
        <v>-111.95643817639809</v>
      </c>
      <c r="K22" s="144" t="str">
        <f t="shared" si="25"/>
        <v>44823.6145138402,44614.6394826465</v>
      </c>
      <c r="L22" s="2"/>
      <c r="M22" s="99"/>
      <c r="N22" s="143">
        <v>69</v>
      </c>
      <c r="O22" s="143">
        <v>89.352000000000004</v>
      </c>
      <c r="P22" s="143">
        <v>20.603000000000002</v>
      </c>
      <c r="Q22" s="143">
        <v>27.003</v>
      </c>
      <c r="R22" s="188"/>
      <c r="S22" s="182"/>
      <c r="T22" s="182"/>
      <c r="U22" s="182"/>
      <c r="V22" s="182"/>
    </row>
    <row r="23" spans="1:22" ht="15" x14ac:dyDescent="0.25">
      <c r="A23" s="146"/>
      <c r="B23" s="143"/>
      <c r="C23" s="187"/>
      <c r="D23" s="57"/>
      <c r="E23" s="153"/>
      <c r="F23" s="57"/>
      <c r="G23" s="57"/>
      <c r="H23" s="58"/>
      <c r="I23" s="58"/>
      <c r="J23" s="157"/>
      <c r="K23" s="144"/>
      <c r="L23" s="2"/>
      <c r="M23" s="99"/>
      <c r="N23" s="143"/>
      <c r="O23" s="143"/>
      <c r="P23" s="143"/>
      <c r="Q23" s="143"/>
      <c r="R23" s="188"/>
      <c r="S23" s="182"/>
      <c r="T23" s="182"/>
      <c r="U23" s="182"/>
      <c r="V23" s="182"/>
    </row>
    <row r="24" spans="1:22" ht="15" x14ac:dyDescent="0.25">
      <c r="A24" s="146"/>
      <c r="B24" s="143"/>
      <c r="C24" s="187"/>
      <c r="D24" s="57"/>
      <c r="E24" s="153"/>
      <c r="F24" s="57"/>
      <c r="G24" s="57"/>
      <c r="H24" s="58"/>
      <c r="I24" s="58"/>
      <c r="J24" s="157"/>
      <c r="K24" s="144"/>
      <c r="L24" s="2"/>
      <c r="M24" s="99"/>
      <c r="N24" s="143"/>
      <c r="O24" s="143"/>
      <c r="P24" s="143"/>
      <c r="Q24" s="143"/>
      <c r="R24" s="188"/>
    </row>
    <row r="25" spans="1:22" ht="15" x14ac:dyDescent="0.25">
      <c r="A25" s="146"/>
      <c r="B25" s="143"/>
      <c r="C25" s="187"/>
      <c r="D25" s="57"/>
      <c r="E25" s="153"/>
      <c r="F25" s="57"/>
      <c r="G25" s="57"/>
      <c r="H25" s="58"/>
      <c r="I25" s="58"/>
      <c r="J25" s="157"/>
      <c r="K25" s="144"/>
      <c r="L25" s="2"/>
      <c r="M25" s="99"/>
      <c r="N25" s="143"/>
      <c r="O25" s="143"/>
      <c r="P25" s="143"/>
      <c r="Q25" s="143"/>
      <c r="R25" s="188"/>
    </row>
    <row r="26" spans="1:22" x14ac:dyDescent="0.2">
      <c r="A26" s="146"/>
      <c r="B26" s="143"/>
      <c r="C26" s="187"/>
      <c r="D26" s="57"/>
      <c r="E26" s="153"/>
      <c r="F26" s="57"/>
      <c r="G26" s="57"/>
      <c r="H26" s="58"/>
      <c r="I26" s="58"/>
      <c r="J26" s="157"/>
      <c r="K26" s="144"/>
      <c r="L26" s="2"/>
      <c r="M26" s="99"/>
      <c r="N26" s="143"/>
      <c r="O26" s="143"/>
      <c r="P26" s="143"/>
      <c r="Q26" s="143"/>
    </row>
    <row r="27" spans="1:22" x14ac:dyDescent="0.2">
      <c r="A27" s="146"/>
      <c r="B27" s="143"/>
      <c r="C27" s="187"/>
      <c r="D27" s="57"/>
      <c r="E27" s="153"/>
      <c r="F27" s="57"/>
      <c r="G27" s="57"/>
      <c r="H27" s="58"/>
      <c r="I27" s="58"/>
      <c r="J27" s="157"/>
      <c r="K27" s="144"/>
      <c r="L27" s="2"/>
      <c r="M27" s="99"/>
      <c r="N27" s="143"/>
      <c r="O27" s="143"/>
      <c r="P27" s="143"/>
      <c r="Q27" s="143"/>
    </row>
    <row r="28" spans="1:22" x14ac:dyDescent="0.2">
      <c r="A28" s="146"/>
      <c r="B28" s="143"/>
      <c r="C28" s="187"/>
      <c r="D28" s="57"/>
      <c r="E28" s="153"/>
      <c r="F28" s="57"/>
      <c r="G28" s="57"/>
      <c r="H28" s="58"/>
      <c r="I28" s="58"/>
      <c r="J28" s="157"/>
      <c r="K28" s="144"/>
      <c r="L28" s="2"/>
      <c r="M28" s="99"/>
      <c r="N28" s="143"/>
      <c r="O28" s="143"/>
      <c r="P28" s="143"/>
      <c r="Q28" s="143"/>
    </row>
    <row r="29" spans="1:22" x14ac:dyDescent="0.2">
      <c r="A29" s="146"/>
      <c r="B29" s="143"/>
      <c r="C29" s="187"/>
      <c r="D29" s="57"/>
      <c r="E29" s="153"/>
      <c r="F29" s="57"/>
      <c r="G29" s="57"/>
      <c r="H29" s="58"/>
      <c r="I29" s="58"/>
      <c r="J29" s="157"/>
      <c r="K29" s="144"/>
      <c r="L29" s="2"/>
      <c r="M29" s="99"/>
      <c r="N29" s="143"/>
      <c r="O29" s="143"/>
      <c r="P29" s="143"/>
      <c r="Q29" s="143"/>
      <c r="R29" s="143"/>
    </row>
    <row r="30" spans="1:22" x14ac:dyDescent="0.2">
      <c r="A30" s="146"/>
      <c r="B30" s="143"/>
      <c r="C30" s="187"/>
      <c r="D30" s="57"/>
      <c r="E30" s="153"/>
      <c r="F30" s="57"/>
      <c r="G30" s="57"/>
      <c r="H30" s="58"/>
      <c r="I30" s="58"/>
      <c r="J30" s="157"/>
      <c r="K30" s="144"/>
      <c r="L30" s="2"/>
      <c r="M30" s="99"/>
      <c r="N30" s="143"/>
      <c r="O30" s="143"/>
      <c r="P30" s="143"/>
      <c r="Q30" s="143"/>
      <c r="R30" s="143"/>
    </row>
    <row r="31" spans="1:22" x14ac:dyDescent="0.2">
      <c r="A31" s="146"/>
      <c r="B31" s="143"/>
      <c r="C31" s="187"/>
      <c r="D31" s="57"/>
      <c r="E31" s="153"/>
      <c r="F31" s="57"/>
      <c r="G31" s="57"/>
      <c r="H31" s="58"/>
      <c r="I31" s="58"/>
      <c r="J31" s="157"/>
      <c r="K31" s="144"/>
      <c r="L31" s="2"/>
      <c r="M31" s="99"/>
      <c r="N31" s="143"/>
      <c r="O31" s="143"/>
      <c r="P31" s="143"/>
      <c r="Q31" s="143"/>
      <c r="R31" s="143"/>
    </row>
    <row r="32" spans="1:22" x14ac:dyDescent="0.2">
      <c r="A32" s="146"/>
      <c r="B32" s="143"/>
      <c r="C32" s="187"/>
      <c r="D32" s="57"/>
      <c r="E32" s="153"/>
      <c r="F32" s="57"/>
      <c r="G32" s="57"/>
      <c r="H32" s="58"/>
      <c r="I32" s="58"/>
      <c r="J32" s="157"/>
      <c r="K32" s="144"/>
      <c r="L32" s="2"/>
      <c r="M32" s="99"/>
      <c r="N32" s="143"/>
      <c r="O32" s="143"/>
      <c r="P32" s="143"/>
      <c r="Q32" s="143"/>
      <c r="R32" s="143"/>
    </row>
    <row r="33" spans="1:20" x14ac:dyDescent="0.2">
      <c r="A33" s="146"/>
      <c r="B33" s="143"/>
      <c r="C33" s="187"/>
      <c r="D33" s="57"/>
      <c r="E33" s="153"/>
      <c r="F33" s="57"/>
      <c r="G33" s="57"/>
      <c r="H33" s="58"/>
      <c r="I33" s="58"/>
      <c r="J33" s="157"/>
      <c r="K33" s="144"/>
      <c r="L33" s="2"/>
      <c r="M33" s="99"/>
      <c r="N33" s="143"/>
      <c r="O33" s="143"/>
      <c r="P33" s="143"/>
      <c r="Q33" s="143"/>
      <c r="R33" s="143"/>
    </row>
    <row r="34" spans="1:20" x14ac:dyDescent="0.2">
      <c r="A34" s="146"/>
      <c r="B34" s="143"/>
      <c r="C34" s="187"/>
      <c r="D34" s="57"/>
      <c r="E34" s="153"/>
      <c r="F34" s="57"/>
      <c r="G34" s="57"/>
      <c r="H34" s="58"/>
      <c r="I34" s="58"/>
      <c r="J34" s="157"/>
      <c r="K34" s="144"/>
      <c r="L34" s="2"/>
      <c r="M34" s="99"/>
      <c r="N34" s="143"/>
      <c r="O34" s="143"/>
      <c r="P34" s="143"/>
      <c r="Q34" s="143"/>
      <c r="R34" s="143"/>
    </row>
    <row r="35" spans="1:20" x14ac:dyDescent="0.2">
      <c r="A35" s="146"/>
      <c r="B35" s="143"/>
      <c r="C35" s="187"/>
      <c r="D35" s="57"/>
      <c r="E35" s="153"/>
      <c r="F35" s="57"/>
      <c r="G35" s="57"/>
      <c r="H35" s="58"/>
      <c r="I35" s="58"/>
      <c r="J35" s="157"/>
      <c r="K35" s="144"/>
      <c r="L35" s="2"/>
      <c r="M35" s="99"/>
      <c r="N35" s="143"/>
      <c r="O35" s="143"/>
      <c r="P35" s="143"/>
      <c r="Q35" s="143"/>
      <c r="R35" s="143"/>
    </row>
    <row r="36" spans="1:20" x14ac:dyDescent="0.2">
      <c r="A36" s="146"/>
      <c r="B36" s="143"/>
      <c r="C36" s="187"/>
      <c r="D36" s="57"/>
      <c r="E36" s="153"/>
      <c r="F36" s="57"/>
      <c r="G36" s="57"/>
      <c r="H36" s="58"/>
      <c r="I36" s="58"/>
      <c r="J36" s="157"/>
      <c r="K36" s="144"/>
      <c r="L36" s="2"/>
      <c r="M36" s="99"/>
      <c r="N36" s="143"/>
      <c r="O36" s="143"/>
      <c r="P36" s="143"/>
      <c r="Q36" s="143"/>
      <c r="R36" s="143"/>
    </row>
    <row r="37" spans="1:20" x14ac:dyDescent="0.2">
      <c r="A37" s="146"/>
      <c r="B37" s="143"/>
      <c r="C37" s="187"/>
      <c r="D37" s="57"/>
      <c r="E37" s="153"/>
      <c r="F37" s="57"/>
      <c r="G37" s="57"/>
      <c r="H37" s="58"/>
      <c r="I37" s="58"/>
      <c r="J37" s="157"/>
      <c r="K37" s="144"/>
      <c r="L37" s="2"/>
      <c r="M37" s="99"/>
      <c r="N37" s="143"/>
      <c r="O37" s="143"/>
      <c r="P37" s="143"/>
      <c r="Q37" s="143"/>
      <c r="R37" s="143"/>
    </row>
    <row r="38" spans="1:20" x14ac:dyDescent="0.2">
      <c r="A38" s="146"/>
      <c r="B38" s="143"/>
      <c r="C38" s="187"/>
      <c r="D38" s="57"/>
      <c r="E38" s="153"/>
      <c r="F38" s="57"/>
      <c r="G38" s="57"/>
      <c r="H38" s="58"/>
      <c r="I38" s="58"/>
      <c r="J38" s="157"/>
      <c r="K38" s="144"/>
      <c r="L38" s="2"/>
      <c r="M38" s="99"/>
      <c r="N38" s="143"/>
      <c r="O38" s="143"/>
      <c r="P38" s="143"/>
      <c r="Q38" s="143"/>
    </row>
    <row r="39" spans="1:20" x14ac:dyDescent="0.2">
      <c r="A39" s="146"/>
      <c r="B39" s="143"/>
      <c r="C39" s="187"/>
      <c r="D39" s="57"/>
      <c r="E39" s="153"/>
      <c r="F39" s="57"/>
      <c r="G39" s="57"/>
      <c r="H39" s="58"/>
      <c r="I39" s="58"/>
      <c r="J39" s="157"/>
      <c r="K39" s="144"/>
      <c r="L39" s="2"/>
      <c r="M39" s="99"/>
      <c r="N39" s="143"/>
      <c r="O39" s="143"/>
      <c r="P39" s="143"/>
      <c r="Q39" s="143"/>
    </row>
    <row r="40" spans="1:20" x14ac:dyDescent="0.2">
      <c r="A40" s="146"/>
      <c r="B40" s="143"/>
      <c r="C40" s="187"/>
      <c r="D40" s="57"/>
      <c r="E40" s="153"/>
      <c r="F40" s="57"/>
      <c r="G40" s="57"/>
      <c r="H40" s="58"/>
      <c r="I40" s="58"/>
      <c r="J40" s="157"/>
      <c r="K40" s="144"/>
      <c r="L40" s="2"/>
      <c r="M40" s="99"/>
      <c r="N40" s="143"/>
      <c r="O40" s="143"/>
      <c r="P40" s="143"/>
      <c r="Q40" s="143"/>
    </row>
    <row r="41" spans="1:20" x14ac:dyDescent="0.2">
      <c r="A41" s="146"/>
      <c r="B41" s="143"/>
      <c r="C41" s="187"/>
      <c r="D41" s="57"/>
      <c r="E41" s="153"/>
      <c r="F41" s="57"/>
      <c r="G41" s="57"/>
      <c r="H41" s="58"/>
      <c r="I41" s="58"/>
      <c r="J41" s="157"/>
      <c r="K41" s="144"/>
      <c r="L41" s="2"/>
      <c r="M41" s="99"/>
      <c r="N41" s="143"/>
      <c r="O41" s="143"/>
      <c r="P41" s="143"/>
      <c r="Q41" s="143"/>
    </row>
    <row r="42" spans="1:20" x14ac:dyDescent="0.2">
      <c r="A42" s="146"/>
      <c r="B42" s="143"/>
      <c r="C42" s="187"/>
      <c r="D42" s="57"/>
      <c r="E42" s="153"/>
      <c r="F42" s="57"/>
      <c r="G42" s="57"/>
      <c r="H42" s="58"/>
      <c r="I42" s="58"/>
      <c r="J42" s="157"/>
      <c r="K42" s="144"/>
      <c r="L42" s="2"/>
      <c r="M42" s="99"/>
      <c r="N42" s="143"/>
      <c r="O42" s="143"/>
      <c r="P42" s="143"/>
      <c r="Q42" s="143"/>
    </row>
    <row r="43" spans="1:20" x14ac:dyDescent="0.2">
      <c r="A43" s="146"/>
      <c r="B43" s="143"/>
      <c r="C43" s="187"/>
      <c r="D43" s="57"/>
      <c r="E43" s="153"/>
      <c r="F43" s="57"/>
      <c r="G43" s="57"/>
      <c r="H43" s="58"/>
      <c r="I43" s="58"/>
      <c r="J43" s="157"/>
      <c r="K43" s="144"/>
      <c r="L43" s="2"/>
      <c r="M43" s="99"/>
      <c r="N43" s="143"/>
      <c r="O43" s="143"/>
      <c r="P43" s="143"/>
      <c r="Q43" s="143"/>
    </row>
    <row r="44" spans="1:20" x14ac:dyDescent="0.2">
      <c r="A44" s="146"/>
      <c r="B44" s="143"/>
      <c r="C44" s="187"/>
      <c r="D44" s="57"/>
      <c r="E44" s="153"/>
      <c r="F44" s="57"/>
      <c r="G44" s="57"/>
      <c r="H44" s="58"/>
      <c r="I44" s="58"/>
      <c r="J44" s="157"/>
      <c r="K44" s="144"/>
      <c r="L44" s="2"/>
      <c r="M44" s="99"/>
      <c r="N44" s="143"/>
      <c r="O44" s="143"/>
      <c r="P44" s="143"/>
      <c r="Q44" s="143"/>
    </row>
    <row r="45" spans="1:20" x14ac:dyDescent="0.2">
      <c r="A45" s="146"/>
      <c r="B45" s="143"/>
      <c r="C45" s="187"/>
      <c r="D45" s="57"/>
      <c r="E45" s="153"/>
      <c r="F45" s="57"/>
      <c r="G45" s="57"/>
      <c r="H45" s="58"/>
      <c r="I45" s="58"/>
      <c r="J45" s="157"/>
      <c r="K45" s="144"/>
      <c r="L45" s="2"/>
      <c r="M45" s="99"/>
      <c r="N45" s="143"/>
      <c r="O45" s="143"/>
      <c r="P45" s="143"/>
      <c r="Q45" s="143"/>
    </row>
    <row r="46" spans="1:20" x14ac:dyDescent="0.2">
      <c r="A46" s="146"/>
      <c r="B46" s="143"/>
      <c r="C46" s="187"/>
      <c r="D46" s="57"/>
      <c r="E46" s="153"/>
      <c r="F46" s="57"/>
      <c r="G46" s="57"/>
      <c r="H46" s="58"/>
      <c r="I46" s="58"/>
      <c r="J46" s="157"/>
      <c r="K46" s="144"/>
      <c r="L46" s="2"/>
      <c r="M46" s="99"/>
      <c r="N46" s="143"/>
      <c r="O46" s="143"/>
      <c r="P46" s="143"/>
      <c r="Q46" s="143"/>
    </row>
    <row r="47" spans="1:20" x14ac:dyDescent="0.2">
      <c r="A47" s="146"/>
      <c r="B47" s="143"/>
      <c r="C47" s="187"/>
      <c r="D47" s="57"/>
      <c r="E47" s="153"/>
      <c r="F47" s="57"/>
      <c r="G47" s="57"/>
      <c r="H47" s="58"/>
      <c r="I47" s="58"/>
      <c r="J47" s="157"/>
      <c r="K47" s="144"/>
      <c r="L47" s="2"/>
      <c r="M47" s="99"/>
      <c r="N47" s="143"/>
      <c r="O47" s="143"/>
      <c r="P47" s="143"/>
      <c r="Q47" s="143"/>
    </row>
    <row r="48" spans="1:20" x14ac:dyDescent="0.2">
      <c r="A48" s="146"/>
      <c r="B48" s="143"/>
      <c r="C48" s="187"/>
      <c r="D48" s="57"/>
      <c r="E48" s="153"/>
      <c r="F48" s="57"/>
      <c r="G48" s="57"/>
      <c r="H48" s="58"/>
      <c r="I48" s="58"/>
      <c r="J48" s="157"/>
      <c r="K48" s="144"/>
      <c r="L48" s="2"/>
      <c r="M48" s="99"/>
      <c r="N48" s="143"/>
      <c r="O48" s="143"/>
      <c r="P48" s="143"/>
      <c r="Q48" s="143"/>
      <c r="T48" t="s">
        <v>31</v>
      </c>
    </row>
    <row r="49" spans="1:17" x14ac:dyDescent="0.2">
      <c r="A49" s="146"/>
      <c r="B49" s="143"/>
      <c r="C49" s="187"/>
      <c r="D49" s="57"/>
      <c r="E49" s="153"/>
      <c r="F49" s="57"/>
      <c r="G49" s="57"/>
      <c r="H49" s="58"/>
      <c r="I49" s="58"/>
      <c r="J49" s="157"/>
      <c r="K49" s="144"/>
      <c r="L49" s="2"/>
      <c r="M49" s="99"/>
      <c r="N49" s="143"/>
      <c r="O49" s="143"/>
      <c r="P49" s="143"/>
      <c r="Q49" s="143"/>
    </row>
    <row r="50" spans="1:17" x14ac:dyDescent="0.2">
      <c r="A50" s="146"/>
      <c r="B50" s="143"/>
      <c r="C50" s="187"/>
      <c r="D50" s="57"/>
      <c r="E50" s="153"/>
      <c r="F50" s="57"/>
      <c r="G50" s="57"/>
      <c r="H50" s="58"/>
      <c r="I50" s="58"/>
      <c r="J50" s="157"/>
      <c r="K50" s="144"/>
      <c r="L50" s="2"/>
      <c r="M50" s="99"/>
      <c r="N50" s="143"/>
      <c r="O50" s="143"/>
      <c r="P50" s="143"/>
      <c r="Q50" s="143"/>
    </row>
    <row r="51" spans="1:17" x14ac:dyDescent="0.2">
      <c r="A51" s="146"/>
      <c r="B51" s="143"/>
      <c r="C51" s="187"/>
      <c r="D51" s="57"/>
      <c r="E51" s="153"/>
      <c r="F51" s="57"/>
      <c r="G51" s="57"/>
      <c r="H51" s="58"/>
      <c r="I51" s="58"/>
      <c r="J51" s="157"/>
      <c r="K51" s="144"/>
      <c r="L51" s="2"/>
      <c r="M51" s="99"/>
      <c r="N51" s="143"/>
      <c r="O51" s="143"/>
      <c r="P51" s="143"/>
      <c r="Q51" s="143"/>
    </row>
    <row r="52" spans="1:17" x14ac:dyDescent="0.2">
      <c r="A52" s="146"/>
      <c r="B52" s="143"/>
      <c r="C52" s="187"/>
      <c r="D52" s="57"/>
      <c r="E52" s="153"/>
      <c r="F52" s="57"/>
      <c r="G52" s="57"/>
      <c r="H52" s="58"/>
      <c r="I52" s="58"/>
      <c r="J52" s="157"/>
      <c r="K52" s="144"/>
      <c r="L52" s="2"/>
      <c r="M52" s="99"/>
      <c r="N52" s="143"/>
      <c r="O52" s="143"/>
      <c r="P52" s="143"/>
      <c r="Q52" s="143"/>
    </row>
    <row r="53" spans="1:17" x14ac:dyDescent="0.2">
      <c r="A53" s="146"/>
      <c r="B53" s="143"/>
      <c r="C53" s="187"/>
      <c r="D53" s="57"/>
      <c r="E53" s="153"/>
      <c r="F53" s="57"/>
      <c r="G53" s="57"/>
      <c r="H53" s="58"/>
      <c r="I53" s="58"/>
      <c r="J53" s="157"/>
      <c r="K53" s="144"/>
      <c r="L53" s="2"/>
      <c r="M53" s="99"/>
      <c r="N53" s="143"/>
      <c r="O53" s="143"/>
      <c r="P53" s="143"/>
      <c r="Q53" s="143"/>
    </row>
    <row r="54" spans="1:17" x14ac:dyDescent="0.2">
      <c r="A54" s="146"/>
      <c r="B54" s="143"/>
      <c r="C54" s="187"/>
      <c r="D54" s="57"/>
      <c r="E54" s="153"/>
      <c r="F54" s="57"/>
      <c r="G54" s="57"/>
      <c r="H54" s="58"/>
      <c r="I54" s="58"/>
      <c r="J54" s="157"/>
      <c r="K54" s="144"/>
      <c r="L54" s="2"/>
      <c r="M54" s="99"/>
      <c r="N54" s="143"/>
      <c r="O54" s="143"/>
      <c r="P54" s="143"/>
      <c r="Q54" s="143"/>
    </row>
    <row r="55" spans="1:17" x14ac:dyDescent="0.2">
      <c r="A55" s="146"/>
      <c r="B55" s="143"/>
      <c r="C55" s="187"/>
      <c r="D55" s="57"/>
      <c r="E55" s="153"/>
      <c r="F55" s="57"/>
      <c r="G55" s="57"/>
      <c r="H55" s="58"/>
      <c r="I55" s="58"/>
      <c r="J55" s="157"/>
      <c r="K55" s="144"/>
      <c r="L55" s="2"/>
      <c r="M55" s="99"/>
      <c r="N55" s="143"/>
      <c r="O55" s="143"/>
      <c r="P55" s="143"/>
      <c r="Q55" s="143"/>
    </row>
    <row r="56" spans="1:17" x14ac:dyDescent="0.2">
      <c r="A56" s="146"/>
      <c r="B56" s="143"/>
      <c r="C56" s="187"/>
      <c r="D56" s="57"/>
      <c r="E56" s="153"/>
      <c r="F56" s="57"/>
      <c r="G56" s="57"/>
      <c r="H56" s="58"/>
      <c r="I56" s="58"/>
      <c r="J56" s="157"/>
      <c r="K56" s="144"/>
      <c r="L56" s="2"/>
      <c r="M56" s="99"/>
      <c r="N56" s="143"/>
      <c r="O56" s="143"/>
      <c r="P56" s="143"/>
      <c r="Q56" s="143"/>
    </row>
    <row r="57" spans="1:17" x14ac:dyDescent="0.2">
      <c r="A57" s="146"/>
      <c r="B57" s="143"/>
      <c r="C57" s="187"/>
      <c r="D57" s="57"/>
      <c r="E57" s="153"/>
      <c r="F57" s="57"/>
      <c r="G57" s="57"/>
      <c r="H57" s="58"/>
      <c r="I57" s="58"/>
      <c r="J57" s="157"/>
      <c r="K57" s="144"/>
      <c r="L57" s="2"/>
      <c r="M57" s="99"/>
      <c r="N57" s="143"/>
      <c r="O57" s="143"/>
      <c r="P57" s="143"/>
      <c r="Q57" s="143"/>
    </row>
    <row r="58" spans="1:17" x14ac:dyDescent="0.2">
      <c r="A58" s="146"/>
      <c r="B58" s="143"/>
      <c r="C58" s="187"/>
      <c r="D58" s="57"/>
      <c r="E58" s="153"/>
      <c r="F58" s="57"/>
      <c r="G58" s="57"/>
      <c r="H58" s="58"/>
      <c r="I58" s="58"/>
      <c r="J58" s="157"/>
      <c r="K58" s="144"/>
      <c r="L58" s="2"/>
      <c r="M58" s="99"/>
      <c r="N58" s="143"/>
      <c r="O58" s="143"/>
      <c r="P58" s="143"/>
      <c r="Q58" s="143"/>
    </row>
    <row r="59" spans="1:17" x14ac:dyDescent="0.2">
      <c r="A59" s="146"/>
      <c r="B59" s="143"/>
      <c r="C59" s="187"/>
      <c r="D59" s="57"/>
      <c r="E59" s="153"/>
      <c r="F59" s="57"/>
      <c r="G59" s="57"/>
      <c r="H59" s="58"/>
      <c r="I59" s="58"/>
      <c r="J59" s="157"/>
      <c r="K59" s="144"/>
      <c r="L59" s="2"/>
      <c r="M59" s="99"/>
      <c r="N59" s="143"/>
      <c r="O59" s="143"/>
      <c r="P59" s="143"/>
      <c r="Q59" s="143"/>
    </row>
    <row r="60" spans="1:17" ht="15" x14ac:dyDescent="0.25">
      <c r="A60" s="146"/>
      <c r="B60" s="143"/>
      <c r="C60" s="187"/>
      <c r="D60" s="57"/>
      <c r="E60" s="153"/>
      <c r="F60" s="57"/>
      <c r="G60" s="57"/>
      <c r="H60" s="58"/>
      <c r="I60" s="58"/>
      <c r="J60" s="157"/>
      <c r="K60" s="144"/>
      <c r="L60" s="2"/>
      <c r="M60" s="99"/>
      <c r="N60" s="189"/>
      <c r="O60" s="189"/>
      <c r="P60" s="189"/>
      <c r="Q60" s="189"/>
    </row>
    <row r="61" spans="1:17" ht="15" x14ac:dyDescent="0.25">
      <c r="A61" s="146"/>
      <c r="B61" s="143"/>
      <c r="C61" s="187"/>
      <c r="D61" s="57"/>
      <c r="E61" s="153"/>
      <c r="F61" s="57"/>
      <c r="G61" s="57"/>
      <c r="H61" s="58"/>
      <c r="I61" s="58"/>
      <c r="J61" s="157"/>
      <c r="K61" s="144"/>
      <c r="L61" s="2"/>
      <c r="M61" s="99"/>
      <c r="N61" s="189"/>
      <c r="O61" s="189"/>
      <c r="P61" s="189"/>
      <c r="Q61" s="189"/>
    </row>
    <row r="62" spans="1:17" ht="15" x14ac:dyDescent="0.25">
      <c r="A62" s="146"/>
      <c r="B62" s="143"/>
      <c r="C62" s="187"/>
      <c r="D62" s="57"/>
      <c r="E62" s="153"/>
      <c r="F62" s="57"/>
      <c r="G62" s="57"/>
      <c r="H62" s="58"/>
      <c r="I62" s="58"/>
      <c r="J62" s="157"/>
      <c r="K62" s="144"/>
      <c r="L62" s="2"/>
      <c r="M62" s="99"/>
      <c r="N62" s="189"/>
      <c r="O62" s="189"/>
      <c r="P62" s="189"/>
      <c r="Q62" s="189"/>
    </row>
    <row r="63" spans="1:17" ht="15" x14ac:dyDescent="0.25">
      <c r="A63" s="146"/>
      <c r="B63" s="143"/>
      <c r="C63" s="187"/>
      <c r="D63" s="57"/>
      <c r="E63" s="153"/>
      <c r="F63" s="57"/>
      <c r="G63" s="57"/>
      <c r="H63" s="58"/>
      <c r="I63" s="58"/>
      <c r="J63" s="157"/>
      <c r="K63" s="144"/>
      <c r="L63" s="2"/>
      <c r="M63" s="99"/>
      <c r="N63" s="189"/>
      <c r="O63" s="189"/>
      <c r="P63" s="189"/>
      <c r="Q63" s="189"/>
    </row>
    <row r="64" spans="1:17" ht="15" x14ac:dyDescent="0.25">
      <c r="A64" s="146"/>
      <c r="B64" s="143"/>
      <c r="C64" s="187"/>
      <c r="D64" s="57"/>
      <c r="E64" s="153"/>
      <c r="F64" s="57"/>
      <c r="G64" s="57"/>
      <c r="H64" s="58"/>
      <c r="I64" s="58"/>
      <c r="J64" s="157"/>
      <c r="K64" s="144"/>
      <c r="L64" s="2"/>
      <c r="M64" s="99"/>
      <c r="N64" s="189"/>
      <c r="O64" s="189"/>
      <c r="P64" s="189"/>
      <c r="Q64" s="189"/>
    </row>
    <row r="65" spans="1:17" ht="15" x14ac:dyDescent="0.25">
      <c r="A65" s="146"/>
      <c r="B65" s="143"/>
      <c r="C65" s="187"/>
      <c r="D65" s="57"/>
      <c r="E65" s="153"/>
      <c r="F65" s="57"/>
      <c r="G65" s="57"/>
      <c r="H65" s="58"/>
      <c r="I65" s="58"/>
      <c r="J65" s="157"/>
      <c r="K65" s="144"/>
      <c r="L65" s="2"/>
      <c r="M65" s="99"/>
      <c r="N65" s="189"/>
      <c r="O65" s="189"/>
      <c r="P65" s="189"/>
      <c r="Q65" s="189"/>
    </row>
    <row r="66" spans="1:17" ht="15" x14ac:dyDescent="0.25">
      <c r="A66" s="146"/>
      <c r="B66" s="143"/>
      <c r="C66" s="187"/>
      <c r="D66" s="57"/>
      <c r="E66" s="153"/>
      <c r="F66" s="57"/>
      <c r="G66" s="57"/>
      <c r="H66" s="58"/>
      <c r="I66" s="58"/>
      <c r="J66" s="157"/>
      <c r="K66" s="144"/>
      <c r="L66" s="2"/>
      <c r="M66" s="99"/>
      <c r="N66" s="189"/>
      <c r="O66" s="189"/>
      <c r="P66" s="189"/>
      <c r="Q66" s="189"/>
    </row>
    <row r="67" spans="1:17" x14ac:dyDescent="0.2">
      <c r="A67" s="146"/>
      <c r="B67" s="145"/>
      <c r="C67" s="60"/>
      <c r="D67" s="57"/>
      <c r="E67" s="153"/>
      <c r="F67" s="57"/>
      <c r="G67" s="57"/>
      <c r="H67" s="58"/>
      <c r="I67" s="58"/>
      <c r="J67" s="157"/>
      <c r="K67" s="144"/>
      <c r="L67" s="2"/>
      <c r="M67" s="99"/>
      <c r="N67" s="143"/>
      <c r="O67" s="143"/>
      <c r="P67" s="143"/>
      <c r="Q67" s="143"/>
    </row>
    <row r="68" spans="1:17" x14ac:dyDescent="0.2">
      <c r="A68" s="146"/>
      <c r="B68" s="145"/>
      <c r="C68" s="60"/>
      <c r="D68" s="57"/>
      <c r="E68" s="153"/>
      <c r="F68" s="57"/>
      <c r="G68" s="57"/>
      <c r="H68" s="58"/>
      <c r="I68" s="58"/>
      <c r="J68" s="157"/>
      <c r="K68" s="144"/>
      <c r="L68" s="2"/>
      <c r="M68" s="99"/>
      <c r="N68" s="143"/>
      <c r="O68" s="143"/>
      <c r="P68" s="143"/>
      <c r="Q68" s="143"/>
    </row>
    <row r="69" spans="1:17" x14ac:dyDescent="0.2">
      <c r="A69" s="146"/>
      <c r="B69" s="145"/>
      <c r="C69" s="60"/>
      <c r="D69" s="57"/>
      <c r="E69" s="153"/>
      <c r="F69" s="57"/>
      <c r="G69" s="57"/>
      <c r="H69" s="58"/>
      <c r="I69" s="58"/>
      <c r="J69" s="157"/>
      <c r="K69" s="144"/>
      <c r="L69" s="2"/>
      <c r="M69" s="99"/>
      <c r="N69" s="143"/>
      <c r="O69" s="143"/>
      <c r="P69" s="143"/>
      <c r="Q69" s="143"/>
    </row>
    <row r="70" spans="1:17" x14ac:dyDescent="0.2">
      <c r="A70" s="146"/>
      <c r="B70" s="145"/>
      <c r="C70" s="60"/>
      <c r="D70" s="57"/>
      <c r="E70" s="153"/>
      <c r="F70" s="57"/>
      <c r="G70" s="57"/>
      <c r="H70" s="58"/>
      <c r="I70" s="58"/>
      <c r="J70" s="157"/>
      <c r="K70" s="144"/>
      <c r="L70" s="2"/>
      <c r="M70" s="99"/>
      <c r="N70" s="143"/>
      <c r="O70" s="143"/>
      <c r="P70" s="143"/>
      <c r="Q70" s="143"/>
    </row>
    <row r="71" spans="1:17" x14ac:dyDescent="0.2">
      <c r="A71" s="146"/>
      <c r="B71" s="145"/>
      <c r="C71" s="60"/>
      <c r="D71" s="57"/>
      <c r="E71" s="153"/>
      <c r="F71" s="57"/>
      <c r="G71" s="57"/>
      <c r="H71" s="58"/>
      <c r="I71" s="58"/>
      <c r="J71" s="157"/>
      <c r="K71" s="144"/>
      <c r="L71" s="2"/>
      <c r="M71" s="99"/>
      <c r="N71" s="143"/>
      <c r="O71" s="143"/>
      <c r="P71" s="143"/>
      <c r="Q71" s="143"/>
    </row>
    <row r="72" spans="1:17" x14ac:dyDescent="0.2">
      <c r="A72" s="146"/>
      <c r="B72" s="145"/>
      <c r="C72" s="60"/>
      <c r="D72" s="57"/>
      <c r="E72" s="153"/>
      <c r="F72" s="57"/>
      <c r="G72" s="57"/>
      <c r="H72" s="58"/>
      <c r="I72" s="58"/>
      <c r="J72" s="157"/>
      <c r="K72" s="144"/>
      <c r="L72" s="2"/>
      <c r="M72" s="99"/>
      <c r="N72" s="143"/>
      <c r="O72" s="143"/>
      <c r="P72" s="143"/>
      <c r="Q72" s="143"/>
    </row>
    <row r="73" spans="1:17" x14ac:dyDescent="0.2">
      <c r="A73" s="146"/>
      <c r="B73" s="145"/>
      <c r="C73" s="60"/>
      <c r="D73" s="57"/>
      <c r="E73" s="153"/>
      <c r="F73" s="57"/>
      <c r="G73" s="57"/>
      <c r="H73" s="58"/>
      <c r="I73" s="58"/>
      <c r="J73" s="157"/>
      <c r="K73" s="144"/>
      <c r="L73" s="2"/>
      <c r="M73" s="99"/>
      <c r="N73" s="143"/>
      <c r="O73" s="143"/>
      <c r="P73" s="143"/>
      <c r="Q73" s="143"/>
    </row>
    <row r="74" spans="1:17" x14ac:dyDescent="0.2">
      <c r="A74" s="146"/>
      <c r="B74" s="145"/>
      <c r="C74" s="60"/>
      <c r="D74" s="57"/>
      <c r="E74" s="153"/>
      <c r="F74" s="57"/>
      <c r="G74" s="57"/>
      <c r="H74" s="58"/>
      <c r="I74" s="58"/>
      <c r="J74" s="157"/>
      <c r="K74" s="144"/>
      <c r="L74" s="2"/>
      <c r="M74" s="99"/>
      <c r="N74" s="143"/>
      <c r="O74" s="143"/>
      <c r="P74" s="143"/>
      <c r="Q74" s="143"/>
    </row>
    <row r="75" spans="1:17" x14ac:dyDescent="0.2">
      <c r="A75" s="146"/>
      <c r="B75" s="145"/>
      <c r="C75" s="60"/>
      <c r="D75" s="57"/>
      <c r="E75" s="153"/>
      <c r="F75" s="57"/>
      <c r="G75" s="57"/>
      <c r="H75" s="58"/>
      <c r="I75" s="58"/>
      <c r="J75" s="157"/>
      <c r="K75" s="144"/>
      <c r="L75" s="2"/>
      <c r="M75" s="99"/>
      <c r="N75" s="143"/>
      <c r="O75" s="143"/>
      <c r="P75" s="143"/>
      <c r="Q75" s="143"/>
    </row>
    <row r="76" spans="1:17" x14ac:dyDescent="0.2">
      <c r="A76" s="146"/>
      <c r="B76" s="145"/>
      <c r="C76" s="60"/>
      <c r="D76" s="57"/>
      <c r="E76" s="153"/>
      <c r="F76" s="57"/>
      <c r="G76" s="57"/>
      <c r="H76" s="58"/>
      <c r="I76" s="58"/>
      <c r="J76" s="157"/>
      <c r="K76" s="144"/>
      <c r="L76" s="2"/>
      <c r="M76" s="99"/>
      <c r="N76" s="143"/>
      <c r="O76" s="143"/>
      <c r="P76" s="143"/>
      <c r="Q76" s="143"/>
    </row>
    <row r="77" spans="1:17" x14ac:dyDescent="0.2">
      <c r="A77" s="146"/>
      <c r="B77" s="145"/>
      <c r="C77" s="60"/>
      <c r="D77" s="57"/>
      <c r="E77" s="153"/>
      <c r="F77" s="57"/>
      <c r="G77" s="57"/>
      <c r="H77" s="58"/>
      <c r="I77" s="58"/>
      <c r="J77" s="157"/>
      <c r="K77" s="144"/>
      <c r="L77" s="2"/>
      <c r="M77" s="99"/>
      <c r="N77" s="143"/>
      <c r="O77" s="143"/>
      <c r="P77" s="143"/>
      <c r="Q77" s="143"/>
    </row>
    <row r="78" spans="1:17" x14ac:dyDescent="0.2">
      <c r="A78" s="146"/>
      <c r="B78" s="145"/>
      <c r="C78" s="60"/>
      <c r="D78" s="57"/>
      <c r="E78" s="153"/>
      <c r="F78" s="57"/>
      <c r="G78" s="57"/>
      <c r="H78" s="58"/>
      <c r="I78" s="58"/>
      <c r="J78" s="157"/>
      <c r="K78" s="144"/>
      <c r="L78" s="2"/>
      <c r="M78" s="99"/>
      <c r="N78" s="143"/>
      <c r="O78" s="143"/>
      <c r="P78" s="143"/>
      <c r="Q78" s="143"/>
    </row>
    <row r="79" spans="1:17" x14ac:dyDescent="0.2">
      <c r="A79" s="146"/>
      <c r="B79" s="145"/>
      <c r="C79" s="60"/>
      <c r="D79" s="57"/>
      <c r="E79" s="153"/>
      <c r="F79" s="57"/>
      <c r="G79" s="57"/>
      <c r="H79" s="58"/>
      <c r="I79" s="58"/>
      <c r="J79" s="157"/>
      <c r="K79" s="144"/>
      <c r="L79" s="2"/>
      <c r="M79" s="99"/>
      <c r="N79" s="143"/>
      <c r="O79" s="143"/>
      <c r="P79" s="143"/>
      <c r="Q79" s="143"/>
    </row>
    <row r="80" spans="1:17" x14ac:dyDescent="0.2">
      <c r="A80" s="146"/>
      <c r="B80" s="145"/>
      <c r="C80" s="60"/>
      <c r="D80" s="57"/>
      <c r="E80" s="153"/>
      <c r="F80" s="57"/>
      <c r="G80" s="57"/>
      <c r="H80" s="58"/>
      <c r="I80" s="58"/>
      <c r="J80" s="157"/>
      <c r="K80" s="144"/>
      <c r="L80" s="2"/>
      <c r="M80" s="99"/>
      <c r="N80" s="143"/>
      <c r="O80" s="143"/>
      <c r="P80" s="143"/>
      <c r="Q80" s="143"/>
    </row>
    <row r="81" spans="1:17" x14ac:dyDescent="0.2">
      <c r="A81" s="146"/>
      <c r="B81" s="145"/>
      <c r="C81" s="60"/>
      <c r="D81" s="57"/>
      <c r="E81" s="153"/>
      <c r="F81" s="57"/>
      <c r="G81" s="57"/>
      <c r="H81" s="58"/>
      <c r="I81" s="58"/>
      <c r="J81" s="157"/>
      <c r="K81" s="144"/>
      <c r="L81" s="2"/>
      <c r="M81" s="99"/>
      <c r="N81" s="143"/>
      <c r="O81" s="143"/>
      <c r="P81" s="143"/>
      <c r="Q81" s="143"/>
    </row>
    <row r="82" spans="1:17" x14ac:dyDescent="0.2">
      <c r="A82" s="146"/>
      <c r="B82" s="145"/>
      <c r="C82" s="60"/>
      <c r="D82" s="57"/>
      <c r="E82" s="153"/>
      <c r="F82" s="57"/>
      <c r="G82" s="57"/>
      <c r="H82" s="58"/>
      <c r="I82" s="58"/>
      <c r="J82" s="157"/>
      <c r="K82" s="144"/>
      <c r="L82" s="2"/>
      <c r="M82" s="99"/>
      <c r="N82" s="143"/>
      <c r="O82" s="143"/>
      <c r="P82" s="143"/>
      <c r="Q82" s="143"/>
    </row>
    <row r="83" spans="1:17" x14ac:dyDescent="0.2">
      <c r="A83" s="146"/>
      <c r="B83" s="145"/>
      <c r="C83" s="60"/>
      <c r="D83" s="57"/>
      <c r="E83" s="153"/>
      <c r="F83" s="57"/>
      <c r="G83" s="57"/>
      <c r="H83" s="58"/>
      <c r="I83" s="58"/>
      <c r="J83" s="157"/>
      <c r="K83" s="144"/>
      <c r="L83" s="2"/>
      <c r="M83" s="99"/>
      <c r="N83" s="143"/>
      <c r="O83" s="143"/>
      <c r="P83" s="143"/>
      <c r="Q83" s="143"/>
    </row>
    <row r="84" spans="1:17" x14ac:dyDescent="0.2">
      <c r="A84" s="146"/>
      <c r="B84" s="145"/>
      <c r="C84" s="60"/>
      <c r="D84" s="57"/>
      <c r="E84" s="153"/>
      <c r="F84" s="57"/>
      <c r="G84" s="57"/>
      <c r="H84" s="58"/>
      <c r="I84" s="58"/>
      <c r="J84" s="157"/>
      <c r="K84" s="144"/>
      <c r="L84" s="2"/>
      <c r="M84" s="99"/>
      <c r="N84" s="143"/>
      <c r="O84" s="143"/>
      <c r="P84" s="143"/>
      <c r="Q84" s="143"/>
    </row>
    <row r="85" spans="1:17" x14ac:dyDescent="0.2">
      <c r="A85" s="146"/>
      <c r="B85" s="145"/>
      <c r="C85" s="60"/>
      <c r="D85" s="57"/>
      <c r="E85" s="153"/>
      <c r="F85" s="57"/>
      <c r="G85" s="57"/>
      <c r="H85" s="58"/>
      <c r="I85" s="58"/>
      <c r="J85" s="157"/>
      <c r="K85" s="144"/>
      <c r="L85" s="2"/>
      <c r="M85" s="99"/>
      <c r="N85" s="143"/>
      <c r="O85" s="143"/>
      <c r="P85" s="143"/>
      <c r="Q85" s="143"/>
    </row>
    <row r="86" spans="1:17" x14ac:dyDescent="0.2">
      <c r="A86" s="146"/>
      <c r="B86" s="145"/>
      <c r="C86" s="60"/>
      <c r="D86" s="57"/>
      <c r="E86" s="153"/>
      <c r="F86" s="57"/>
      <c r="G86" s="57"/>
      <c r="H86" s="58"/>
      <c r="I86" s="58"/>
      <c r="J86" s="157"/>
      <c r="K86" s="144"/>
      <c r="L86" s="2"/>
      <c r="M86" s="99"/>
      <c r="N86" s="143"/>
      <c r="O86" s="143"/>
      <c r="P86" s="143"/>
      <c r="Q86" s="143"/>
    </row>
    <row r="87" spans="1:17" x14ac:dyDescent="0.2">
      <c r="A87" s="146"/>
      <c r="B87" s="145"/>
      <c r="C87" s="60"/>
      <c r="D87" s="57"/>
      <c r="E87" s="153"/>
      <c r="F87" s="57"/>
      <c r="G87" s="57"/>
      <c r="H87" s="58"/>
      <c r="I87" s="58"/>
      <c r="J87" s="157"/>
      <c r="K87" s="144"/>
      <c r="L87" s="2"/>
      <c r="M87" s="99"/>
      <c r="N87" s="143"/>
      <c r="O87" s="143"/>
      <c r="P87" s="143"/>
      <c r="Q87" s="143"/>
    </row>
    <row r="88" spans="1:17" x14ac:dyDescent="0.2">
      <c r="A88" s="146"/>
      <c r="B88" s="145"/>
      <c r="C88" s="60"/>
      <c r="D88" s="57"/>
      <c r="E88" s="153"/>
      <c r="F88" s="57"/>
      <c r="G88" s="57"/>
      <c r="H88" s="58"/>
      <c r="I88" s="58"/>
      <c r="J88" s="157"/>
      <c r="K88" s="144"/>
      <c r="L88" s="2"/>
      <c r="M88" s="99"/>
      <c r="N88" s="143"/>
      <c r="O88" s="143"/>
      <c r="P88" s="143"/>
      <c r="Q88" s="143"/>
    </row>
    <row r="89" spans="1:17" x14ac:dyDescent="0.2">
      <c r="A89" s="146"/>
      <c r="B89" s="145"/>
      <c r="C89" s="60"/>
      <c r="D89" s="57"/>
      <c r="E89" s="153"/>
      <c r="F89" s="57"/>
      <c r="G89" s="57"/>
      <c r="H89" s="58"/>
      <c r="I89" s="58"/>
      <c r="J89" s="157"/>
      <c r="K89" s="144"/>
      <c r="L89" s="2"/>
      <c r="M89" s="99"/>
      <c r="N89" s="143"/>
      <c r="O89" s="143"/>
      <c r="P89" s="143"/>
      <c r="Q89" s="143"/>
    </row>
    <row r="90" spans="1:17" x14ac:dyDescent="0.2">
      <c r="A90" s="146"/>
      <c r="B90" s="145"/>
      <c r="C90" s="60"/>
      <c r="D90" s="57"/>
      <c r="E90" s="153"/>
      <c r="F90" s="57"/>
      <c r="G90" s="57"/>
      <c r="H90" s="58"/>
      <c r="I90" s="58"/>
      <c r="J90" s="157"/>
      <c r="K90" s="144"/>
      <c r="L90" s="2"/>
      <c r="M90" s="99"/>
      <c r="N90" s="143"/>
      <c r="O90" s="143"/>
      <c r="P90" s="143"/>
      <c r="Q90" s="143"/>
    </row>
    <row r="91" spans="1:17" x14ac:dyDescent="0.2">
      <c r="A91" s="146"/>
      <c r="B91" s="145"/>
      <c r="C91" s="60"/>
      <c r="D91" s="57"/>
      <c r="E91" s="153"/>
      <c r="F91" s="57"/>
      <c r="G91" s="57"/>
      <c r="H91" s="58"/>
      <c r="I91" s="58"/>
      <c r="J91" s="157"/>
      <c r="K91" s="144"/>
      <c r="L91" s="2"/>
      <c r="M91" s="99"/>
      <c r="N91" s="143"/>
      <c r="O91" s="143"/>
      <c r="P91" s="143"/>
      <c r="Q91" s="143"/>
    </row>
    <row r="92" spans="1:17" x14ac:dyDescent="0.2">
      <c r="A92" s="146"/>
      <c r="B92" s="145"/>
      <c r="C92" s="60"/>
      <c r="D92" s="57"/>
      <c r="E92" s="153"/>
      <c r="F92" s="57"/>
      <c r="G92" s="57"/>
      <c r="H92" s="58"/>
      <c r="I92" s="58"/>
      <c r="J92" s="157"/>
      <c r="K92" s="144"/>
      <c r="L92" s="2"/>
      <c r="M92" s="99"/>
      <c r="N92" s="143"/>
      <c r="O92" s="143"/>
      <c r="P92" s="143"/>
      <c r="Q92" s="143"/>
    </row>
    <row r="93" spans="1:17" x14ac:dyDescent="0.2">
      <c r="A93" s="146"/>
      <c r="B93" s="145"/>
      <c r="C93" s="60"/>
      <c r="D93" s="57"/>
      <c r="E93" s="153"/>
      <c r="F93" s="57"/>
      <c r="G93" s="57"/>
      <c r="H93" s="58"/>
      <c r="I93" s="58"/>
      <c r="J93" s="157"/>
      <c r="K93" s="144"/>
      <c r="L93" s="2"/>
      <c r="M93" s="99"/>
      <c r="N93" s="143"/>
      <c r="O93" s="143"/>
      <c r="P93" s="143"/>
      <c r="Q93" s="143"/>
    </row>
    <row r="94" spans="1:17" x14ac:dyDescent="0.2">
      <c r="A94" s="146"/>
      <c r="B94" s="145"/>
      <c r="C94" s="60"/>
      <c r="D94" s="57"/>
      <c r="E94" s="153"/>
      <c r="F94" s="57"/>
      <c r="G94" s="57"/>
      <c r="H94" s="58"/>
      <c r="I94" s="58"/>
      <c r="J94" s="157"/>
      <c r="K94" s="144"/>
      <c r="L94" s="2"/>
      <c r="M94" s="99"/>
      <c r="N94" s="143"/>
      <c r="O94" s="143"/>
      <c r="P94" s="143"/>
      <c r="Q94" s="143"/>
    </row>
    <row r="95" spans="1:17" x14ac:dyDescent="0.2">
      <c r="A95" s="146"/>
      <c r="B95" s="145"/>
      <c r="C95" s="60"/>
      <c r="D95" s="57"/>
      <c r="E95" s="153"/>
      <c r="F95" s="57"/>
      <c r="G95" s="57"/>
      <c r="H95" s="58"/>
      <c r="I95" s="58"/>
      <c r="J95" s="157"/>
      <c r="K95" s="144"/>
      <c r="L95" s="2"/>
      <c r="M95" s="99"/>
      <c r="N95" s="143"/>
      <c r="O95" s="143"/>
      <c r="P95" s="143"/>
      <c r="Q95" s="143"/>
    </row>
    <row r="96" spans="1:17" x14ac:dyDescent="0.2">
      <c r="A96" s="146"/>
      <c r="B96" s="145"/>
      <c r="C96" s="60"/>
      <c r="D96" s="57"/>
      <c r="E96" s="153"/>
      <c r="F96" s="57"/>
      <c r="G96" s="57"/>
      <c r="H96" s="58"/>
      <c r="I96" s="58"/>
      <c r="J96" s="157"/>
      <c r="K96" s="144"/>
      <c r="L96" s="2"/>
      <c r="M96" s="99"/>
      <c r="N96" s="143"/>
      <c r="O96" s="143"/>
      <c r="P96" s="143"/>
      <c r="Q96" s="143"/>
    </row>
    <row r="97" spans="1:17" x14ac:dyDescent="0.2">
      <c r="A97" s="146"/>
      <c r="B97" s="145"/>
      <c r="C97" s="60"/>
      <c r="D97" s="57"/>
      <c r="E97" s="153"/>
      <c r="F97" s="57"/>
      <c r="G97" s="57"/>
      <c r="H97" s="58"/>
      <c r="I97" s="58"/>
      <c r="J97" s="157"/>
      <c r="K97" s="144"/>
      <c r="L97" s="2"/>
      <c r="M97" s="99"/>
      <c r="N97" s="143"/>
      <c r="O97" s="143"/>
      <c r="P97" s="143"/>
      <c r="Q97" s="143"/>
    </row>
    <row r="98" spans="1:17" x14ac:dyDescent="0.2">
      <c r="A98" s="146"/>
      <c r="B98" s="145"/>
      <c r="C98" s="60"/>
      <c r="D98" s="57"/>
      <c r="E98" s="153"/>
      <c r="F98" s="57"/>
      <c r="G98" s="57"/>
      <c r="H98" s="58"/>
      <c r="I98" s="58"/>
      <c r="J98" s="157"/>
      <c r="K98" s="144"/>
      <c r="L98" s="2"/>
      <c r="M98" s="99"/>
      <c r="N98" s="143"/>
      <c r="O98" s="143"/>
      <c r="P98" s="143"/>
      <c r="Q98" s="143"/>
    </row>
    <row r="99" spans="1:17" x14ac:dyDescent="0.2">
      <c r="A99" s="146"/>
      <c r="B99" s="145"/>
      <c r="C99" s="60"/>
      <c r="D99" s="57"/>
      <c r="E99" s="153"/>
      <c r="F99" s="57"/>
      <c r="G99" s="57"/>
      <c r="H99" s="58"/>
      <c r="I99" s="58"/>
      <c r="J99" s="157"/>
      <c r="K99" s="144"/>
      <c r="L99" s="2"/>
      <c r="M99" s="99"/>
      <c r="N99" s="143"/>
      <c r="O99" s="143"/>
      <c r="P99" s="143"/>
      <c r="Q99" s="143"/>
    </row>
    <row r="100" spans="1:17" x14ac:dyDescent="0.2">
      <c r="A100" s="146"/>
      <c r="B100" s="145"/>
      <c r="C100" s="60"/>
      <c r="D100" s="57"/>
      <c r="E100" s="153"/>
      <c r="F100" s="57"/>
      <c r="G100" s="57"/>
      <c r="H100" s="58"/>
      <c r="I100" s="58"/>
      <c r="J100" s="157"/>
      <c r="K100" s="144"/>
      <c r="L100" s="2"/>
      <c r="M100" s="99"/>
      <c r="N100" s="143"/>
      <c r="O100" s="143"/>
      <c r="P100" s="143"/>
      <c r="Q100" s="143"/>
    </row>
    <row r="101" spans="1:17" x14ac:dyDescent="0.2">
      <c r="A101" s="146"/>
      <c r="B101" s="145"/>
      <c r="C101" s="60"/>
      <c r="D101" s="57"/>
      <c r="E101" s="153"/>
      <c r="F101" s="57"/>
      <c r="G101" s="57"/>
      <c r="H101" s="58"/>
      <c r="I101" s="58"/>
      <c r="J101" s="157"/>
      <c r="K101" s="144"/>
      <c r="L101" s="2"/>
      <c r="M101" s="99"/>
      <c r="N101" s="143"/>
      <c r="O101" s="143"/>
      <c r="P101" s="143"/>
      <c r="Q101" s="143"/>
    </row>
    <row r="102" spans="1:17" x14ac:dyDescent="0.2">
      <c r="A102" s="146"/>
      <c r="B102" s="145"/>
      <c r="C102" s="60"/>
      <c r="D102" s="57"/>
      <c r="E102" s="153"/>
      <c r="F102" s="57"/>
      <c r="G102" s="57"/>
      <c r="H102" s="58"/>
      <c r="I102" s="58"/>
      <c r="J102" s="157"/>
      <c r="K102" s="144"/>
      <c r="L102" s="2"/>
      <c r="M102" s="99"/>
      <c r="N102" s="143"/>
      <c r="O102" s="143"/>
      <c r="P102" s="143"/>
      <c r="Q102" s="143"/>
    </row>
    <row r="103" spans="1:17" x14ac:dyDescent="0.2">
      <c r="A103" s="146"/>
      <c r="B103" s="145"/>
      <c r="C103" s="60"/>
      <c r="D103" s="57"/>
      <c r="E103" s="153"/>
      <c r="F103" s="57"/>
      <c r="G103" s="57"/>
      <c r="H103" s="58"/>
      <c r="I103" s="58"/>
      <c r="J103" s="157"/>
      <c r="K103" s="144"/>
      <c r="L103" s="2"/>
      <c r="M103" s="99"/>
      <c r="N103" s="143"/>
      <c r="O103" s="143"/>
      <c r="P103" s="143"/>
      <c r="Q103" s="143"/>
    </row>
    <row r="104" spans="1:17" x14ac:dyDescent="0.2">
      <c r="A104" s="146"/>
      <c r="B104" s="145"/>
      <c r="C104" s="60"/>
      <c r="D104" s="57"/>
      <c r="E104" s="153"/>
      <c r="F104" s="57"/>
      <c r="G104" s="57"/>
      <c r="H104" s="58"/>
      <c r="I104" s="58"/>
      <c r="J104" s="157"/>
      <c r="K104" s="144"/>
      <c r="L104" s="2"/>
      <c r="M104" s="99"/>
      <c r="N104" s="143"/>
      <c r="O104" s="143"/>
      <c r="P104" s="143"/>
      <c r="Q104" s="143"/>
    </row>
    <row r="105" spans="1:17" x14ac:dyDescent="0.2">
      <c r="A105" s="146"/>
      <c r="B105" s="145"/>
      <c r="C105" s="60"/>
      <c r="D105" s="57"/>
      <c r="E105" s="153"/>
      <c r="F105" s="57"/>
      <c r="G105" s="57"/>
      <c r="H105" s="58"/>
      <c r="I105" s="58"/>
      <c r="J105" s="157"/>
      <c r="K105" s="144"/>
      <c r="L105" s="2"/>
      <c r="M105" s="99"/>
      <c r="N105" s="143"/>
      <c r="O105" s="143"/>
      <c r="P105" s="143"/>
      <c r="Q105" s="143"/>
    </row>
    <row r="106" spans="1:17" x14ac:dyDescent="0.2">
      <c r="A106" s="146"/>
      <c r="B106" s="145"/>
      <c r="C106" s="60"/>
      <c r="D106" s="57"/>
      <c r="E106" s="153"/>
      <c r="F106" s="57"/>
      <c r="G106" s="57"/>
      <c r="H106" s="58"/>
      <c r="I106" s="58"/>
      <c r="J106" s="157"/>
      <c r="K106" s="144"/>
      <c r="L106" s="2"/>
      <c r="M106" s="99"/>
      <c r="N106" s="143"/>
      <c r="O106" s="143"/>
      <c r="P106" s="143"/>
      <c r="Q106" s="143"/>
    </row>
    <row r="107" spans="1:17" x14ac:dyDescent="0.2">
      <c r="A107" s="146"/>
      <c r="B107" s="145"/>
      <c r="C107" s="60"/>
      <c r="D107" s="57"/>
      <c r="E107" s="153"/>
      <c r="F107" s="57"/>
      <c r="G107" s="57"/>
      <c r="H107" s="58"/>
      <c r="I107" s="58"/>
      <c r="J107" s="157"/>
      <c r="K107" s="144"/>
      <c r="L107" s="2"/>
      <c r="M107" s="99"/>
      <c r="N107" s="143"/>
      <c r="O107" s="143"/>
      <c r="P107" s="143"/>
      <c r="Q107" s="143"/>
    </row>
    <row r="108" spans="1:17" x14ac:dyDescent="0.2">
      <c r="A108" s="146"/>
      <c r="B108" s="145"/>
      <c r="C108" s="60"/>
      <c r="D108" s="57"/>
      <c r="E108" s="153"/>
      <c r="F108" s="57"/>
      <c r="G108" s="57"/>
      <c r="H108" s="58"/>
      <c r="I108" s="58"/>
      <c r="J108" s="157"/>
      <c r="K108" s="144"/>
      <c r="L108" s="2"/>
      <c r="M108" s="99"/>
      <c r="N108" s="143"/>
      <c r="O108" s="143"/>
      <c r="P108" s="143"/>
      <c r="Q108" s="143"/>
    </row>
    <row r="109" spans="1:17" x14ac:dyDescent="0.2">
      <c r="A109" s="146"/>
      <c r="B109" s="145"/>
      <c r="C109" s="60"/>
      <c r="D109" s="57"/>
      <c r="E109" s="153"/>
      <c r="F109" s="57"/>
      <c r="G109" s="57"/>
      <c r="H109" s="58"/>
      <c r="I109" s="58"/>
      <c r="J109" s="157"/>
      <c r="K109" s="144"/>
      <c r="L109" s="2"/>
      <c r="M109" s="99"/>
      <c r="N109" s="143"/>
      <c r="O109" s="143"/>
      <c r="P109" s="143"/>
      <c r="Q109" s="143"/>
    </row>
    <row r="110" spans="1:17" x14ac:dyDescent="0.2">
      <c r="A110" s="146"/>
      <c r="B110" s="145"/>
      <c r="C110" s="60"/>
      <c r="D110" s="57"/>
      <c r="E110" s="153"/>
      <c r="F110" s="57"/>
      <c r="G110" s="57"/>
      <c r="H110" s="58"/>
      <c r="I110" s="58"/>
      <c r="J110" s="157"/>
      <c r="K110" s="144"/>
      <c r="L110" s="2"/>
      <c r="M110" s="99"/>
      <c r="N110" s="143"/>
      <c r="O110" s="143"/>
      <c r="P110" s="143"/>
      <c r="Q110" s="143"/>
    </row>
    <row r="111" spans="1:17" x14ac:dyDescent="0.2">
      <c r="A111" s="146"/>
      <c r="B111" s="145"/>
      <c r="C111" s="60"/>
      <c r="D111" s="57"/>
      <c r="E111" s="153"/>
      <c r="F111" s="57"/>
      <c r="G111" s="57"/>
      <c r="H111" s="58"/>
      <c r="I111" s="58"/>
      <c r="J111" s="157"/>
      <c r="K111" s="144"/>
      <c r="L111" s="2"/>
      <c r="M111" s="99"/>
      <c r="N111" s="143"/>
      <c r="O111" s="143"/>
      <c r="P111" s="143"/>
      <c r="Q111" s="143"/>
    </row>
    <row r="112" spans="1:17" x14ac:dyDescent="0.2">
      <c r="A112" s="146"/>
      <c r="B112" s="145"/>
      <c r="C112" s="60"/>
      <c r="D112" s="57"/>
      <c r="E112" s="153"/>
      <c r="F112" s="57"/>
      <c r="G112" s="57"/>
      <c r="H112" s="58"/>
      <c r="I112" s="58"/>
      <c r="J112" s="157"/>
      <c r="K112" s="144"/>
      <c r="L112" s="2"/>
      <c r="M112" s="99"/>
      <c r="N112" s="143"/>
      <c r="O112" s="143"/>
      <c r="P112" s="143"/>
      <c r="Q112" s="143"/>
    </row>
    <row r="113" spans="1:17" x14ac:dyDescent="0.2">
      <c r="A113" s="146"/>
      <c r="B113" s="145"/>
      <c r="C113" s="60"/>
      <c r="D113" s="57"/>
      <c r="E113" s="153"/>
      <c r="F113" s="57"/>
      <c r="G113" s="57"/>
      <c r="H113" s="58"/>
      <c r="I113" s="58"/>
      <c r="J113" s="157"/>
      <c r="K113" s="144"/>
      <c r="L113" s="2"/>
      <c r="M113" s="99"/>
      <c r="N113" s="143"/>
      <c r="O113" s="143"/>
      <c r="P113" s="143"/>
      <c r="Q113" s="143"/>
    </row>
    <row r="114" spans="1:17" x14ac:dyDescent="0.2">
      <c r="A114" s="146"/>
      <c r="B114" s="145"/>
      <c r="C114" s="60"/>
      <c r="D114" s="57"/>
      <c r="E114" s="153"/>
      <c r="F114" s="57"/>
      <c r="G114" s="57"/>
      <c r="H114" s="58"/>
      <c r="I114" s="58"/>
      <c r="J114" s="157"/>
      <c r="K114" s="144"/>
      <c r="L114" s="2"/>
      <c r="M114" s="99"/>
      <c r="N114" s="143"/>
      <c r="O114" s="143"/>
      <c r="P114" s="143"/>
      <c r="Q114" s="143"/>
    </row>
    <row r="115" spans="1:17" x14ac:dyDescent="0.2">
      <c r="A115" s="146"/>
      <c r="B115" s="145"/>
      <c r="C115" s="60"/>
      <c r="D115" s="57"/>
      <c r="E115" s="153"/>
      <c r="F115" s="57"/>
      <c r="G115" s="57"/>
      <c r="H115" s="58"/>
      <c r="I115" s="58"/>
      <c r="J115" s="157"/>
      <c r="K115" s="144"/>
      <c r="L115" s="2"/>
      <c r="M115" s="99"/>
      <c r="N115" s="143"/>
      <c r="O115" s="143"/>
      <c r="P115" s="143"/>
      <c r="Q115" s="143"/>
    </row>
    <row r="116" spans="1:17" x14ac:dyDescent="0.2">
      <c r="A116" s="146"/>
      <c r="B116" s="145"/>
      <c r="C116" s="60"/>
      <c r="D116" s="57"/>
      <c r="E116" s="153"/>
      <c r="F116" s="57"/>
      <c r="G116" s="57"/>
      <c r="H116" s="58"/>
      <c r="I116" s="58"/>
      <c r="J116" s="157"/>
      <c r="K116" s="144"/>
      <c r="L116" s="2"/>
      <c r="M116" s="99"/>
      <c r="N116" s="143"/>
      <c r="O116" s="143"/>
      <c r="P116" s="143"/>
      <c r="Q116" s="143"/>
    </row>
    <row r="117" spans="1:17" x14ac:dyDescent="0.2">
      <c r="A117" s="146"/>
      <c r="B117" s="145"/>
      <c r="C117" s="60"/>
      <c r="D117" s="57"/>
      <c r="E117" s="153"/>
      <c r="F117" s="57"/>
      <c r="G117" s="57"/>
      <c r="H117" s="58"/>
      <c r="I117" s="58"/>
      <c r="J117" s="157"/>
      <c r="K117" s="144"/>
      <c r="L117" s="2"/>
      <c r="M117" s="99"/>
      <c r="N117" s="143"/>
      <c r="O117" s="143"/>
      <c r="P117" s="143"/>
      <c r="Q117" s="143"/>
    </row>
    <row r="118" spans="1:17" x14ac:dyDescent="0.2">
      <c r="A118" s="146"/>
      <c r="B118" s="145"/>
      <c r="C118" s="60"/>
      <c r="D118" s="57"/>
      <c r="E118" s="153"/>
      <c r="F118" s="57"/>
      <c r="G118" s="57"/>
      <c r="H118" s="58"/>
      <c r="I118" s="58"/>
      <c r="J118" s="157"/>
      <c r="K118" s="144"/>
      <c r="L118" s="2"/>
      <c r="M118" s="99"/>
      <c r="N118" s="143"/>
      <c r="O118" s="143"/>
      <c r="P118" s="143"/>
      <c r="Q118" s="143"/>
    </row>
    <row r="119" spans="1:17" x14ac:dyDescent="0.2">
      <c r="A119" s="146"/>
      <c r="B119" s="145"/>
      <c r="C119" s="60"/>
      <c r="D119" s="57"/>
      <c r="E119" s="153"/>
      <c r="F119" s="57"/>
      <c r="G119" s="57"/>
      <c r="H119" s="58"/>
      <c r="I119" s="58"/>
      <c r="J119" s="157"/>
      <c r="K119" s="144"/>
      <c r="L119" s="2"/>
      <c r="M119" s="99"/>
      <c r="N119" s="143"/>
      <c r="O119" s="143"/>
      <c r="P119" s="143"/>
      <c r="Q119" s="143"/>
    </row>
    <row r="120" spans="1:17" x14ac:dyDescent="0.2">
      <c r="A120" s="146"/>
      <c r="B120" s="145"/>
      <c r="C120" s="60"/>
      <c r="D120" s="57"/>
      <c r="E120" s="153"/>
      <c r="F120" s="57"/>
      <c r="G120" s="57"/>
      <c r="H120" s="58"/>
      <c r="I120" s="58"/>
      <c r="J120" s="157"/>
      <c r="K120" s="144"/>
      <c r="L120" s="2"/>
      <c r="M120" s="99"/>
      <c r="N120" s="143"/>
      <c r="O120" s="143"/>
      <c r="P120" s="143"/>
      <c r="Q120" s="143"/>
    </row>
    <row r="121" spans="1:17" x14ac:dyDescent="0.2">
      <c r="A121" s="146"/>
      <c r="B121" s="145"/>
      <c r="C121" s="60"/>
      <c r="D121" s="57"/>
      <c r="E121" s="153"/>
      <c r="F121" s="57"/>
      <c r="G121" s="57"/>
      <c r="H121" s="58"/>
      <c r="I121" s="58"/>
      <c r="J121" s="157"/>
      <c r="K121" s="144"/>
      <c r="L121" s="2"/>
      <c r="M121" s="99"/>
      <c r="N121" s="143"/>
      <c r="O121" s="143"/>
      <c r="P121" s="143"/>
      <c r="Q121" s="143"/>
    </row>
    <row r="122" spans="1:17" x14ac:dyDescent="0.2">
      <c r="A122" s="146"/>
      <c r="B122" s="145"/>
      <c r="C122" s="60"/>
      <c r="D122" s="57"/>
      <c r="E122" s="153"/>
      <c r="F122" s="57"/>
      <c r="G122" s="57"/>
      <c r="H122" s="58"/>
      <c r="I122" s="58"/>
      <c r="J122" s="157"/>
      <c r="K122" s="144"/>
      <c r="L122" s="2"/>
      <c r="M122" s="99"/>
      <c r="N122" s="143"/>
      <c r="O122" s="143"/>
      <c r="P122" s="143"/>
      <c r="Q122" s="143"/>
    </row>
    <row r="123" spans="1:17" x14ac:dyDescent="0.2">
      <c r="A123" s="146"/>
      <c r="B123" s="145"/>
      <c r="C123" s="60"/>
      <c r="D123" s="57"/>
      <c r="E123" s="153"/>
      <c r="F123" s="57"/>
      <c r="G123" s="57"/>
      <c r="H123" s="58"/>
      <c r="I123" s="58"/>
      <c r="J123" s="157"/>
      <c r="K123" s="144"/>
      <c r="L123" s="2"/>
      <c r="M123" s="99"/>
      <c r="N123" s="143"/>
      <c r="O123" s="143"/>
      <c r="P123" s="143"/>
      <c r="Q123" s="143"/>
    </row>
    <row r="124" spans="1:17" x14ac:dyDescent="0.2">
      <c r="A124" s="146"/>
      <c r="B124" s="145"/>
      <c r="C124" s="60"/>
      <c r="D124" s="57"/>
      <c r="E124" s="153"/>
      <c r="F124" s="57"/>
      <c r="G124" s="57"/>
      <c r="H124" s="58"/>
      <c r="I124" s="58"/>
      <c r="J124" s="157"/>
      <c r="K124" s="144"/>
      <c r="L124" s="2"/>
      <c r="M124" s="99"/>
      <c r="N124" s="143"/>
      <c r="O124" s="143"/>
      <c r="P124" s="143"/>
      <c r="Q124" s="143"/>
    </row>
    <row r="125" spans="1:17" x14ac:dyDescent="0.2">
      <c r="A125" s="146"/>
      <c r="B125" s="145"/>
      <c r="C125" s="60"/>
      <c r="D125" s="57"/>
      <c r="E125" s="153"/>
      <c r="F125" s="57"/>
      <c r="G125" s="57"/>
      <c r="H125" s="58"/>
      <c r="I125" s="58"/>
      <c r="J125" s="157"/>
      <c r="K125" s="144"/>
      <c r="L125" s="2"/>
      <c r="M125" s="99"/>
      <c r="N125" s="143"/>
      <c r="O125" s="143"/>
      <c r="P125" s="143"/>
      <c r="Q125" s="143"/>
    </row>
    <row r="126" spans="1:17" x14ac:dyDescent="0.2">
      <c r="A126" s="146"/>
      <c r="B126" s="145"/>
      <c r="C126" s="60"/>
      <c r="D126" s="57"/>
      <c r="E126" s="153"/>
      <c r="F126" s="57"/>
      <c r="G126" s="57"/>
      <c r="H126" s="58"/>
      <c r="I126" s="58"/>
      <c r="J126" s="157"/>
      <c r="K126" s="144"/>
      <c r="L126" s="2"/>
      <c r="M126" s="99"/>
      <c r="N126" s="143"/>
      <c r="O126" s="143"/>
      <c r="P126" s="143"/>
      <c r="Q126" s="143"/>
    </row>
    <row r="127" spans="1:17" x14ac:dyDescent="0.2">
      <c r="A127" s="146"/>
      <c r="B127" s="145"/>
      <c r="C127" s="60"/>
      <c r="D127" s="57"/>
      <c r="E127" s="153"/>
      <c r="F127" s="57"/>
      <c r="G127" s="57"/>
      <c r="H127" s="58"/>
      <c r="I127" s="58"/>
      <c r="J127" s="157"/>
      <c r="K127" s="144"/>
      <c r="L127" s="2"/>
      <c r="M127" s="99"/>
      <c r="N127" s="143"/>
      <c r="O127" s="143"/>
      <c r="P127" s="143"/>
      <c r="Q127" s="143"/>
    </row>
    <row r="128" spans="1:17" x14ac:dyDescent="0.2">
      <c r="A128" s="146"/>
      <c r="B128" s="145"/>
      <c r="C128" s="60"/>
      <c r="D128" s="57"/>
      <c r="E128" s="153"/>
      <c r="F128" s="57"/>
      <c r="G128" s="57"/>
      <c r="H128" s="58"/>
      <c r="I128" s="58"/>
      <c r="J128" s="157"/>
      <c r="K128" s="144"/>
      <c r="L128" s="2"/>
      <c r="M128" s="99"/>
      <c r="N128" s="143"/>
      <c r="O128" s="143"/>
      <c r="P128" s="143"/>
      <c r="Q128" s="143"/>
    </row>
    <row r="129" spans="1:17" x14ac:dyDescent="0.2">
      <c r="A129" s="146"/>
      <c r="B129" s="145"/>
      <c r="C129" s="60"/>
      <c r="D129" s="57"/>
      <c r="E129" s="153"/>
      <c r="F129" s="57"/>
      <c r="G129" s="57"/>
      <c r="H129" s="58"/>
      <c r="I129" s="58"/>
      <c r="J129" s="157"/>
      <c r="K129" s="144"/>
      <c r="L129" s="2"/>
      <c r="M129" s="99"/>
      <c r="N129" s="143"/>
      <c r="O129" s="143"/>
      <c r="P129" s="143"/>
      <c r="Q129" s="143"/>
    </row>
    <row r="130" spans="1:17" x14ac:dyDescent="0.2">
      <c r="A130" s="146"/>
      <c r="B130" s="145"/>
      <c r="C130" s="60"/>
      <c r="D130" s="57"/>
      <c r="E130" s="153"/>
      <c r="F130" s="57"/>
      <c r="G130" s="57"/>
      <c r="H130" s="58"/>
      <c r="I130" s="58"/>
      <c r="J130" s="157"/>
      <c r="K130" s="144"/>
      <c r="L130" s="2"/>
      <c r="M130" s="99"/>
      <c r="N130" s="143"/>
      <c r="O130" s="143"/>
      <c r="P130" s="143"/>
      <c r="Q130" s="143"/>
    </row>
    <row r="131" spans="1:17" x14ac:dyDescent="0.2">
      <c r="A131" s="146"/>
      <c r="B131" s="145"/>
      <c r="C131" s="60"/>
      <c r="D131" s="57"/>
      <c r="E131" s="153"/>
      <c r="F131" s="57"/>
      <c r="G131" s="57"/>
      <c r="H131" s="58"/>
      <c r="I131" s="58"/>
      <c r="J131" s="157"/>
      <c r="K131" s="144"/>
      <c r="L131" s="2"/>
      <c r="M131" s="99"/>
      <c r="N131" s="143"/>
      <c r="O131" s="143"/>
      <c r="P131" s="143"/>
      <c r="Q131" s="143"/>
    </row>
    <row r="132" spans="1:17" x14ac:dyDescent="0.2">
      <c r="A132" s="146"/>
      <c r="B132" s="145"/>
      <c r="C132" s="60"/>
      <c r="D132" s="57"/>
      <c r="E132" s="153"/>
      <c r="F132" s="57"/>
      <c r="G132" s="57"/>
      <c r="H132" s="58"/>
      <c r="I132" s="58"/>
      <c r="J132" s="157"/>
      <c r="K132" s="144"/>
      <c r="L132" s="2"/>
      <c r="M132" s="99"/>
      <c r="N132" s="143"/>
      <c r="O132" s="143"/>
      <c r="P132" s="143"/>
      <c r="Q132" s="143"/>
    </row>
    <row r="133" spans="1:17" x14ac:dyDescent="0.2">
      <c r="A133" s="146"/>
      <c r="B133" s="145"/>
      <c r="C133" s="60"/>
      <c r="D133" s="57"/>
      <c r="E133" s="153"/>
      <c r="F133" s="57"/>
      <c r="G133" s="57"/>
      <c r="H133" s="58"/>
      <c r="I133" s="58"/>
      <c r="J133" s="157"/>
      <c r="K133" s="144"/>
      <c r="L133" s="2"/>
      <c r="M133" s="99"/>
      <c r="N133" s="143"/>
      <c r="O133" s="143"/>
      <c r="P133" s="143"/>
      <c r="Q133" s="143"/>
    </row>
    <row r="134" spans="1:17" x14ac:dyDescent="0.2">
      <c r="A134" s="146"/>
      <c r="B134" s="145"/>
      <c r="C134" s="60"/>
      <c r="D134" s="57"/>
      <c r="E134" s="153"/>
      <c r="F134" s="57"/>
      <c r="G134" s="57"/>
      <c r="H134" s="58"/>
      <c r="I134" s="58"/>
      <c r="J134" s="157"/>
      <c r="K134" s="144"/>
      <c r="L134" s="2"/>
      <c r="M134" s="99"/>
      <c r="N134" s="143"/>
      <c r="O134" s="143"/>
      <c r="P134" s="143"/>
      <c r="Q134" s="143"/>
    </row>
    <row r="135" spans="1:17" x14ac:dyDescent="0.2">
      <c r="A135" s="146"/>
      <c r="B135" s="145"/>
      <c r="C135" s="60"/>
      <c r="D135" s="57"/>
      <c r="E135" s="153"/>
      <c r="F135" s="57"/>
      <c r="G135" s="57"/>
      <c r="H135" s="58"/>
      <c r="I135" s="58"/>
      <c r="J135" s="157"/>
      <c r="K135" s="144"/>
      <c r="L135" s="2"/>
      <c r="M135" s="99"/>
      <c r="N135" s="143"/>
      <c r="O135" s="143"/>
      <c r="P135" s="143"/>
      <c r="Q135" s="143"/>
    </row>
    <row r="136" spans="1:17" x14ac:dyDescent="0.2">
      <c r="A136" s="146"/>
      <c r="B136" s="145"/>
      <c r="C136" s="60"/>
      <c r="D136" s="57"/>
      <c r="E136" s="153"/>
      <c r="F136" s="57"/>
      <c r="G136" s="57"/>
      <c r="H136" s="58"/>
      <c r="I136" s="58"/>
      <c r="J136" s="157"/>
      <c r="K136" s="144"/>
      <c r="L136" s="2"/>
      <c r="M136" s="99"/>
      <c r="N136" s="143"/>
      <c r="O136" s="143"/>
      <c r="P136" s="143"/>
      <c r="Q136" s="143"/>
    </row>
    <row r="137" spans="1:17" x14ac:dyDescent="0.2">
      <c r="A137" s="146"/>
      <c r="B137" s="145"/>
      <c r="C137" s="60"/>
      <c r="D137" s="57"/>
      <c r="E137" s="153"/>
      <c r="F137" s="57"/>
      <c r="G137" s="57"/>
      <c r="H137" s="58"/>
      <c r="I137" s="58"/>
      <c r="J137" s="157"/>
      <c r="K137" s="144"/>
      <c r="L137" s="2"/>
      <c r="M137" s="99"/>
      <c r="N137" s="143"/>
      <c r="O137" s="143"/>
      <c r="P137" s="143"/>
      <c r="Q137" s="143"/>
    </row>
    <row r="138" spans="1:17" x14ac:dyDescent="0.2">
      <c r="A138" s="146"/>
      <c r="B138" s="145"/>
      <c r="C138" s="60"/>
      <c r="D138" s="57"/>
      <c r="E138" s="153"/>
      <c r="F138" s="57"/>
      <c r="G138" s="57"/>
      <c r="H138" s="58"/>
      <c r="I138" s="58"/>
      <c r="J138" s="157"/>
      <c r="K138" s="144"/>
      <c r="L138" s="2"/>
      <c r="M138" s="99"/>
      <c r="N138" s="143"/>
      <c r="O138" s="143"/>
      <c r="P138" s="143"/>
      <c r="Q138" s="143"/>
    </row>
    <row r="139" spans="1:17" x14ac:dyDescent="0.2">
      <c r="A139" s="146"/>
      <c r="B139" s="145"/>
      <c r="C139" s="60"/>
      <c r="D139" s="57"/>
      <c r="E139" s="153"/>
      <c r="F139" s="57"/>
      <c r="G139" s="57"/>
      <c r="H139" s="58"/>
      <c r="I139" s="58"/>
      <c r="J139" s="157"/>
      <c r="K139" s="144"/>
      <c r="L139" s="2"/>
      <c r="M139" s="99"/>
      <c r="N139" s="143"/>
      <c r="O139" s="143"/>
      <c r="P139" s="143"/>
      <c r="Q139" s="143"/>
    </row>
    <row r="140" spans="1:17" x14ac:dyDescent="0.2">
      <c r="A140" s="146"/>
      <c r="B140" s="145"/>
      <c r="C140" s="60"/>
      <c r="D140" s="57"/>
      <c r="E140" s="153"/>
      <c r="F140" s="57"/>
      <c r="G140" s="57"/>
      <c r="H140" s="58"/>
      <c r="I140" s="58"/>
      <c r="J140" s="157"/>
      <c r="K140" s="144"/>
      <c r="L140" s="2"/>
      <c r="M140" s="99"/>
      <c r="N140" s="143"/>
      <c r="O140" s="143"/>
      <c r="P140" s="143"/>
      <c r="Q140" s="143"/>
    </row>
    <row r="141" spans="1:17" x14ac:dyDescent="0.2">
      <c r="A141" s="146"/>
      <c r="B141" s="145"/>
      <c r="C141" s="60"/>
      <c r="D141" s="57"/>
      <c r="E141" s="153"/>
      <c r="F141" s="57"/>
      <c r="G141" s="57"/>
      <c r="H141" s="58"/>
      <c r="I141" s="58"/>
      <c r="J141" s="157"/>
      <c r="K141" s="144"/>
      <c r="L141" s="2"/>
      <c r="M141" s="99"/>
      <c r="N141" s="143"/>
      <c r="O141" s="143"/>
      <c r="P141" s="143"/>
      <c r="Q141" s="143"/>
    </row>
    <row r="142" spans="1:17" x14ac:dyDescent="0.2">
      <c r="A142" s="146"/>
      <c r="B142" s="145"/>
      <c r="C142" s="60"/>
      <c r="D142" s="57"/>
      <c r="E142" s="153"/>
      <c r="F142" s="57"/>
      <c r="G142" s="57"/>
      <c r="H142" s="58"/>
      <c r="I142" s="58"/>
      <c r="J142" s="157"/>
      <c r="K142" s="144"/>
      <c r="L142" s="2"/>
      <c r="M142" s="99"/>
      <c r="N142" s="143"/>
      <c r="O142" s="143"/>
      <c r="P142" s="143"/>
      <c r="Q142" s="143"/>
    </row>
    <row r="143" spans="1:17" x14ac:dyDescent="0.2">
      <c r="A143" s="146"/>
      <c r="B143" s="145"/>
      <c r="C143" s="60"/>
      <c r="D143" s="57"/>
      <c r="E143" s="153"/>
      <c r="F143" s="57"/>
      <c r="G143" s="57"/>
      <c r="H143" s="58"/>
      <c r="I143" s="58"/>
      <c r="J143" s="157"/>
      <c r="K143" s="144"/>
      <c r="L143" s="2"/>
      <c r="M143" s="99"/>
      <c r="N143" s="143"/>
      <c r="O143" s="143"/>
      <c r="P143" s="143"/>
      <c r="Q143" s="143"/>
    </row>
    <row r="144" spans="1:17" x14ac:dyDescent="0.2">
      <c r="A144" s="146"/>
      <c r="B144" s="145"/>
      <c r="C144" s="60"/>
      <c r="D144" s="57"/>
      <c r="E144" s="153"/>
      <c r="F144" s="57"/>
      <c r="G144" s="57"/>
      <c r="H144" s="58"/>
      <c r="I144" s="58"/>
      <c r="J144" s="157"/>
      <c r="K144" s="144"/>
      <c r="L144" s="2"/>
      <c r="M144" s="99"/>
      <c r="N144" s="143"/>
      <c r="O144" s="143"/>
      <c r="P144" s="143"/>
      <c r="Q144" s="143"/>
    </row>
    <row r="145" spans="1:17" x14ac:dyDescent="0.2">
      <c r="A145" s="146"/>
      <c r="B145" s="145"/>
      <c r="C145" s="60"/>
      <c r="D145" s="57"/>
      <c r="E145" s="153"/>
      <c r="F145" s="57"/>
      <c r="G145" s="57"/>
      <c r="H145" s="58"/>
      <c r="I145" s="58"/>
      <c r="J145" s="157"/>
      <c r="K145" s="144"/>
      <c r="L145" s="2"/>
      <c r="M145" s="99"/>
      <c r="N145" s="143"/>
      <c r="O145" s="143"/>
      <c r="P145" s="143"/>
      <c r="Q145" s="143"/>
    </row>
    <row r="146" spans="1:17" x14ac:dyDescent="0.2">
      <c r="A146" s="146"/>
      <c r="B146" s="145"/>
      <c r="C146" s="60"/>
      <c r="D146" s="57"/>
      <c r="E146" s="153"/>
      <c r="F146" s="57"/>
      <c r="G146" s="57"/>
      <c r="H146" s="58"/>
      <c r="I146" s="58"/>
      <c r="J146" s="157"/>
      <c r="K146" s="144"/>
      <c r="L146" s="2"/>
      <c r="M146" s="99"/>
      <c r="N146" s="143"/>
      <c r="O146" s="143"/>
      <c r="P146" s="143"/>
      <c r="Q146" s="143"/>
    </row>
    <row r="147" spans="1:17" x14ac:dyDescent="0.2">
      <c r="A147" s="146"/>
      <c r="B147" s="145"/>
      <c r="C147" s="60"/>
      <c r="D147" s="57"/>
      <c r="E147" s="153"/>
      <c r="F147" s="57"/>
      <c r="G147" s="57"/>
      <c r="H147" s="58"/>
      <c r="I147" s="58"/>
      <c r="J147" s="157"/>
      <c r="K147" s="144"/>
      <c r="L147" s="2"/>
      <c r="M147" s="99"/>
      <c r="N147" s="143"/>
      <c r="O147" s="143"/>
      <c r="P147" s="143"/>
      <c r="Q147" s="143"/>
    </row>
    <row r="148" spans="1:17" x14ac:dyDescent="0.2">
      <c r="A148" s="146"/>
      <c r="B148" s="145"/>
      <c r="C148" s="60"/>
      <c r="D148" s="57"/>
      <c r="E148" s="153"/>
      <c r="F148" s="57"/>
      <c r="G148" s="57"/>
      <c r="H148" s="58"/>
      <c r="I148" s="58"/>
      <c r="J148" s="157"/>
      <c r="K148" s="144"/>
      <c r="L148" s="2"/>
      <c r="M148" s="99"/>
      <c r="N148" s="143"/>
      <c r="O148" s="143"/>
      <c r="P148" s="143"/>
      <c r="Q148" s="143"/>
    </row>
    <row r="149" spans="1:17" x14ac:dyDescent="0.2">
      <c r="A149" s="146"/>
      <c r="B149" s="145"/>
      <c r="C149" s="60"/>
      <c r="D149" s="57"/>
      <c r="E149" s="153"/>
      <c r="F149" s="57"/>
      <c r="G149" s="57"/>
      <c r="H149" s="58"/>
      <c r="I149" s="58"/>
      <c r="J149" s="157"/>
      <c r="K149" s="144"/>
      <c r="L149" s="2"/>
      <c r="M149" s="44"/>
      <c r="N149" s="143"/>
      <c r="O149" s="143"/>
      <c r="P149" s="143"/>
      <c r="Q149" s="143"/>
    </row>
    <row r="150" spans="1:17" x14ac:dyDescent="0.2">
      <c r="A150" s="146"/>
      <c r="B150" s="145"/>
      <c r="C150" s="60"/>
      <c r="D150" s="57"/>
      <c r="E150" s="153"/>
      <c r="F150" s="57"/>
      <c r="G150" s="57"/>
      <c r="H150" s="58"/>
      <c r="I150" s="58"/>
      <c r="J150" s="157"/>
      <c r="K150" s="144"/>
      <c r="L150" s="2"/>
      <c r="M150" s="44"/>
      <c r="N150" s="143"/>
      <c r="O150" s="143"/>
      <c r="P150" s="143"/>
      <c r="Q150" s="143"/>
    </row>
    <row r="151" spans="1:17" x14ac:dyDescent="0.2">
      <c r="A151" s="146"/>
      <c r="B151" s="145"/>
      <c r="C151" s="60"/>
      <c r="D151" s="57"/>
      <c r="E151" s="153"/>
      <c r="F151" s="57"/>
      <c r="G151" s="57"/>
      <c r="H151" s="58"/>
      <c r="I151" s="58"/>
      <c r="J151" s="157"/>
      <c r="K151" s="144"/>
      <c r="L151" s="2"/>
      <c r="M151" s="44"/>
      <c r="N151" s="143"/>
      <c r="O151" s="143"/>
      <c r="P151" s="143"/>
      <c r="Q151" s="143"/>
    </row>
    <row r="152" spans="1:17" x14ac:dyDescent="0.2">
      <c r="A152" s="146"/>
      <c r="B152" s="145"/>
      <c r="C152" s="60"/>
      <c r="D152" s="57"/>
      <c r="E152" s="153"/>
      <c r="F152" s="57"/>
      <c r="G152" s="57"/>
      <c r="H152" s="58"/>
      <c r="I152" s="58"/>
      <c r="J152" s="157"/>
      <c r="K152" s="144"/>
      <c r="L152" s="2"/>
      <c r="M152" s="44"/>
      <c r="N152" s="143"/>
      <c r="O152" s="143"/>
      <c r="P152" s="143"/>
      <c r="Q152" s="143"/>
    </row>
    <row r="153" spans="1:17" x14ac:dyDescent="0.2">
      <c r="A153" s="146"/>
      <c r="B153" s="145"/>
      <c r="C153" s="60"/>
      <c r="D153" s="57"/>
      <c r="E153" s="153"/>
      <c r="F153" s="57"/>
      <c r="G153" s="57"/>
      <c r="H153" s="58"/>
      <c r="I153" s="58"/>
      <c r="J153" s="157"/>
      <c r="K153" s="144"/>
      <c r="L153" s="2"/>
      <c r="M153" s="44"/>
      <c r="N153" s="143"/>
      <c r="O153" s="143"/>
      <c r="P153" s="143"/>
      <c r="Q153" s="143"/>
    </row>
    <row r="154" spans="1:17" x14ac:dyDescent="0.2">
      <c r="A154" s="146"/>
      <c r="B154" s="145"/>
      <c r="C154" s="60"/>
      <c r="D154" s="57"/>
      <c r="E154" s="153"/>
      <c r="F154" s="57"/>
      <c r="G154" s="57"/>
      <c r="H154" s="58"/>
      <c r="I154" s="58"/>
      <c r="J154" s="157"/>
      <c r="K154" s="144"/>
      <c r="L154" s="2"/>
      <c r="M154" s="44"/>
      <c r="N154" s="143"/>
      <c r="O154" s="143"/>
      <c r="P154" s="143"/>
      <c r="Q154" s="143"/>
    </row>
    <row r="155" spans="1:17" x14ac:dyDescent="0.2">
      <c r="A155" s="146"/>
      <c r="B155" s="145"/>
      <c r="C155" s="60"/>
      <c r="D155" s="57"/>
      <c r="E155" s="153"/>
      <c r="F155" s="57"/>
      <c r="G155" s="57"/>
      <c r="H155" s="58"/>
      <c r="I155" s="58"/>
      <c r="J155" s="157"/>
      <c r="K155" s="144"/>
      <c r="L155" s="2"/>
      <c r="M155" s="44"/>
      <c r="N155" s="143"/>
      <c r="O155" s="143"/>
      <c r="P155" s="143"/>
      <c r="Q155" s="143"/>
    </row>
    <row r="156" spans="1:17" x14ac:dyDescent="0.2">
      <c r="A156" s="146"/>
      <c r="B156" s="145"/>
      <c r="C156" s="60"/>
      <c r="D156" s="57"/>
      <c r="E156" s="153"/>
      <c r="F156" s="57"/>
      <c r="G156" s="57"/>
      <c r="H156" s="58"/>
      <c r="I156" s="58"/>
      <c r="J156" s="157"/>
      <c r="K156" s="144"/>
      <c r="L156" s="2"/>
      <c r="M156" s="44"/>
      <c r="N156" s="143"/>
      <c r="O156" s="143"/>
      <c r="P156" s="143"/>
      <c r="Q156" s="143"/>
    </row>
    <row r="157" spans="1:17" x14ac:dyDescent="0.2">
      <c r="A157" s="146"/>
      <c r="B157" s="145"/>
      <c r="C157" s="60"/>
      <c r="D157" s="57"/>
      <c r="E157" s="153"/>
      <c r="F157" s="57"/>
      <c r="G157" s="57"/>
      <c r="H157" s="58"/>
      <c r="I157" s="58"/>
      <c r="J157" s="157"/>
      <c r="K157" s="144"/>
      <c r="L157" s="2"/>
      <c r="M157" s="44"/>
      <c r="N157" s="143"/>
      <c r="O157" s="143"/>
      <c r="P157" s="143"/>
      <c r="Q157" s="143"/>
    </row>
    <row r="158" spans="1:17" x14ac:dyDescent="0.2">
      <c r="A158" s="146"/>
      <c r="B158" s="145"/>
      <c r="C158" s="60"/>
      <c r="D158" s="57"/>
      <c r="E158" s="153"/>
      <c r="F158" s="57"/>
      <c r="G158" s="57"/>
      <c r="H158" s="58"/>
      <c r="I158" s="58"/>
      <c r="J158" s="157"/>
      <c r="K158" s="144"/>
      <c r="L158" s="2"/>
      <c r="M158" s="44"/>
      <c r="N158" s="143"/>
      <c r="O158" s="143"/>
      <c r="P158" s="143"/>
      <c r="Q158" s="143"/>
    </row>
    <row r="159" spans="1:17" x14ac:dyDescent="0.2">
      <c r="A159" s="146"/>
      <c r="B159" s="145"/>
      <c r="C159" s="60"/>
      <c r="D159" s="57"/>
      <c r="E159" s="153"/>
      <c r="F159" s="57"/>
      <c r="G159" s="57"/>
      <c r="H159" s="58"/>
      <c r="I159" s="58"/>
      <c r="J159" s="157"/>
      <c r="K159" s="144"/>
      <c r="L159" s="2"/>
      <c r="M159" s="44"/>
      <c r="N159" s="143"/>
      <c r="O159" s="143"/>
      <c r="P159" s="143"/>
      <c r="Q159" s="143"/>
    </row>
    <row r="160" spans="1:17" x14ac:dyDescent="0.2">
      <c r="A160" s="146"/>
      <c r="B160" s="145"/>
      <c r="C160" s="60"/>
      <c r="D160" s="57"/>
      <c r="E160" s="153"/>
      <c r="F160" s="57"/>
      <c r="G160" s="57"/>
      <c r="H160" s="58"/>
      <c r="I160" s="58"/>
      <c r="J160" s="157"/>
      <c r="K160" s="144"/>
      <c r="L160" s="2"/>
      <c r="M160" s="44"/>
      <c r="N160" s="143"/>
      <c r="O160" s="143"/>
      <c r="P160" s="143"/>
      <c r="Q160" s="143"/>
    </row>
    <row r="161" spans="1:17" x14ac:dyDescent="0.2">
      <c r="A161" s="146"/>
      <c r="B161" s="145"/>
      <c r="C161" s="60"/>
      <c r="D161" s="57"/>
      <c r="E161" s="153"/>
      <c r="F161" s="57"/>
      <c r="G161" s="57"/>
      <c r="H161" s="58"/>
      <c r="I161" s="58"/>
      <c r="J161" s="157"/>
      <c r="K161" s="144"/>
      <c r="L161" s="2"/>
      <c r="M161" s="44"/>
      <c r="N161" s="143"/>
      <c r="O161" s="143"/>
      <c r="P161" s="143"/>
      <c r="Q161" s="143"/>
    </row>
    <row r="162" spans="1:17" x14ac:dyDescent="0.2">
      <c r="A162" s="146"/>
      <c r="B162" s="145"/>
      <c r="C162" s="60"/>
      <c r="D162" s="57"/>
      <c r="E162" s="153"/>
      <c r="F162" s="57"/>
      <c r="G162" s="57"/>
      <c r="H162" s="58"/>
      <c r="I162" s="58"/>
      <c r="J162" s="157"/>
      <c r="K162" s="144"/>
      <c r="L162" s="2"/>
      <c r="M162" s="44"/>
      <c r="N162" s="143"/>
      <c r="O162" s="143"/>
      <c r="P162" s="143"/>
      <c r="Q162" s="143"/>
    </row>
    <row r="163" spans="1:17" x14ac:dyDescent="0.2">
      <c r="A163" s="146"/>
      <c r="B163" s="145"/>
      <c r="C163" s="60"/>
      <c r="D163" s="57"/>
      <c r="E163" s="153"/>
      <c r="F163" s="57"/>
      <c r="G163" s="57"/>
      <c r="H163" s="58"/>
      <c r="I163" s="58"/>
      <c r="J163" s="157"/>
      <c r="K163" s="144"/>
      <c r="L163" s="2"/>
      <c r="M163" s="44"/>
      <c r="N163" s="143"/>
      <c r="O163" s="143"/>
      <c r="P163" s="143"/>
      <c r="Q163" s="143"/>
    </row>
    <row r="164" spans="1:17" x14ac:dyDescent="0.2">
      <c r="A164" s="146"/>
      <c r="B164" s="145"/>
      <c r="C164" s="60"/>
      <c r="D164" s="57"/>
      <c r="E164" s="153"/>
      <c r="F164" s="57"/>
      <c r="G164" s="57"/>
      <c r="H164" s="58"/>
      <c r="I164" s="58"/>
      <c r="J164" s="157"/>
      <c r="K164" s="144"/>
      <c r="L164" s="2"/>
      <c r="M164" s="44"/>
      <c r="N164" s="143"/>
      <c r="O164" s="143"/>
      <c r="P164" s="143"/>
      <c r="Q164" s="143"/>
    </row>
    <row r="165" spans="1:17" x14ac:dyDescent="0.2">
      <c r="A165" s="146"/>
      <c r="B165" s="145"/>
      <c r="C165" s="60"/>
      <c r="D165" s="57"/>
      <c r="E165" s="153"/>
      <c r="F165" s="57"/>
      <c r="G165" s="57"/>
      <c r="H165" s="58"/>
      <c r="I165" s="58"/>
      <c r="J165" s="157"/>
      <c r="K165" s="144"/>
      <c r="L165" s="2"/>
      <c r="M165" s="44"/>
      <c r="N165" s="143"/>
      <c r="O165" s="143"/>
      <c r="P165" s="143"/>
      <c r="Q165" s="143"/>
    </row>
    <row r="166" spans="1:17" x14ac:dyDescent="0.2">
      <c r="A166" s="146"/>
      <c r="B166" s="145"/>
      <c r="C166" s="60"/>
      <c r="D166" s="57"/>
      <c r="E166" s="153"/>
      <c r="F166" s="57"/>
      <c r="G166" s="57"/>
      <c r="H166" s="58"/>
      <c r="I166" s="58"/>
      <c r="J166" s="157"/>
      <c r="K166" s="144"/>
      <c r="L166" s="2"/>
      <c r="M166" s="44"/>
      <c r="N166" s="143"/>
      <c r="O166" s="143"/>
      <c r="P166" s="143"/>
      <c r="Q166" s="143"/>
    </row>
    <row r="167" spans="1:17" x14ac:dyDescent="0.2">
      <c r="A167" s="146"/>
      <c r="B167" s="145"/>
      <c r="C167" s="60"/>
      <c r="D167" s="57"/>
      <c r="E167" s="153"/>
      <c r="F167" s="57"/>
      <c r="G167" s="57"/>
      <c r="H167" s="58"/>
      <c r="I167" s="58"/>
      <c r="J167" s="157"/>
      <c r="K167" s="144"/>
      <c r="L167" s="2"/>
      <c r="M167" s="44"/>
      <c r="N167" s="143"/>
      <c r="O167" s="143"/>
      <c r="P167" s="143"/>
      <c r="Q167" s="143"/>
    </row>
    <row r="168" spans="1:17" x14ac:dyDescent="0.2">
      <c r="A168" s="146"/>
      <c r="B168" s="145"/>
      <c r="C168" s="60"/>
      <c r="D168" s="57"/>
      <c r="E168" s="153"/>
      <c r="F168" s="57"/>
      <c r="G168" s="57"/>
      <c r="H168" s="58"/>
      <c r="I168" s="58"/>
      <c r="J168" s="157"/>
      <c r="K168" s="144"/>
      <c r="L168" s="2"/>
      <c r="M168" s="44"/>
      <c r="N168" s="143"/>
      <c r="O168" s="143"/>
      <c r="P168" s="143"/>
      <c r="Q168" s="143"/>
    </row>
    <row r="169" spans="1:17" x14ac:dyDescent="0.2">
      <c r="A169" s="146"/>
      <c r="B169" s="145"/>
      <c r="C169" s="60"/>
      <c r="D169" s="57"/>
      <c r="E169" s="153"/>
      <c r="F169" s="57"/>
      <c r="G169" s="57"/>
      <c r="H169" s="58"/>
      <c r="I169" s="58"/>
      <c r="J169" s="157"/>
      <c r="K169" s="144"/>
      <c r="L169" s="2"/>
      <c r="M169" s="44"/>
      <c r="N169" s="159"/>
      <c r="O169" s="159"/>
      <c r="P169" s="159"/>
      <c r="Q169" s="159"/>
    </row>
    <row r="170" spans="1:17" x14ac:dyDescent="0.2">
      <c r="A170" s="146"/>
      <c r="B170" s="145"/>
      <c r="C170" s="60"/>
      <c r="D170" s="57"/>
      <c r="E170" s="153"/>
      <c r="F170" s="57"/>
      <c r="G170" s="57"/>
      <c r="H170" s="58"/>
      <c r="I170" s="58"/>
      <c r="J170" s="157"/>
      <c r="K170" s="144"/>
      <c r="L170" s="2"/>
      <c r="M170" s="44"/>
      <c r="N170" s="159"/>
      <c r="O170" s="159"/>
      <c r="P170" s="159"/>
      <c r="Q170" s="159"/>
    </row>
    <row r="171" spans="1:17" x14ac:dyDescent="0.2">
      <c r="A171" s="146"/>
      <c r="B171" s="145"/>
      <c r="C171" s="60"/>
      <c r="D171" s="57"/>
      <c r="E171" s="153"/>
      <c r="F171" s="57"/>
      <c r="G171" s="57"/>
      <c r="H171" s="58"/>
      <c r="I171" s="58"/>
      <c r="J171" s="157"/>
      <c r="K171" s="144"/>
      <c r="L171" s="2"/>
      <c r="M171" s="44"/>
      <c r="N171" s="143"/>
      <c r="O171" s="143"/>
      <c r="P171" s="143"/>
      <c r="Q171" s="143"/>
    </row>
    <row r="172" spans="1:17" x14ac:dyDescent="0.2">
      <c r="A172" s="146"/>
      <c r="B172" s="145"/>
      <c r="C172" s="60"/>
      <c r="D172" s="57"/>
      <c r="E172" s="153"/>
      <c r="F172" s="57"/>
      <c r="G172" s="57"/>
      <c r="H172" s="58"/>
      <c r="I172" s="58"/>
      <c r="J172" s="157"/>
      <c r="K172" s="144"/>
      <c r="L172" s="2"/>
      <c r="M172" s="44"/>
      <c r="N172" s="143"/>
      <c r="O172" s="143"/>
      <c r="P172" s="143"/>
      <c r="Q172" s="143"/>
    </row>
    <row r="173" spans="1:17" x14ac:dyDescent="0.2">
      <c r="A173" s="146"/>
      <c r="B173" s="145"/>
      <c r="C173" s="60"/>
      <c r="D173" s="57"/>
      <c r="E173" s="153"/>
      <c r="F173" s="57"/>
      <c r="G173" s="57"/>
      <c r="H173" s="58"/>
      <c r="I173" s="58"/>
      <c r="J173" s="157"/>
      <c r="K173" s="144"/>
      <c r="L173" s="2"/>
      <c r="M173" s="44"/>
      <c r="N173" s="143"/>
      <c r="O173" s="143"/>
      <c r="P173" s="143"/>
      <c r="Q173" s="143"/>
    </row>
    <row r="174" spans="1:17" x14ac:dyDescent="0.2">
      <c r="A174" s="146"/>
      <c r="B174" s="145"/>
      <c r="C174" s="60"/>
      <c r="D174" s="57"/>
      <c r="E174" s="153"/>
      <c r="F174" s="57"/>
      <c r="G174" s="57"/>
      <c r="H174" s="58"/>
      <c r="I174" s="58"/>
      <c r="J174" s="157"/>
      <c r="K174" s="144"/>
      <c r="L174" s="2"/>
      <c r="M174" s="44"/>
      <c r="N174" s="143"/>
      <c r="O174" s="143"/>
      <c r="P174" s="143"/>
      <c r="Q174" s="143"/>
    </row>
    <row r="175" spans="1:17" x14ac:dyDescent="0.2">
      <c r="A175" s="146"/>
      <c r="B175" s="145"/>
      <c r="C175" s="60"/>
      <c r="D175" s="57"/>
      <c r="E175" s="153"/>
      <c r="F175" s="57"/>
      <c r="G175" s="57"/>
      <c r="H175" s="58"/>
      <c r="I175" s="58"/>
      <c r="J175" s="157"/>
      <c r="K175" s="144"/>
      <c r="L175" s="2"/>
      <c r="M175" s="44"/>
      <c r="N175" s="143"/>
      <c r="O175" s="143"/>
      <c r="P175" s="143"/>
      <c r="Q175" s="143"/>
    </row>
    <row r="176" spans="1:17" x14ac:dyDescent="0.2">
      <c r="A176" s="146"/>
      <c r="B176" s="145"/>
      <c r="C176" s="60"/>
      <c r="D176" s="57"/>
      <c r="E176" s="153"/>
      <c r="F176" s="57"/>
      <c r="G176" s="57"/>
      <c r="H176" s="58"/>
      <c r="I176" s="58"/>
      <c r="J176" s="157"/>
      <c r="K176" s="144"/>
      <c r="L176" s="2"/>
      <c r="M176" s="44"/>
      <c r="N176" s="143"/>
      <c r="O176" s="143"/>
      <c r="P176" s="143"/>
      <c r="Q176" s="143"/>
    </row>
    <row r="177" spans="1:17" x14ac:dyDescent="0.2">
      <c r="A177" s="146"/>
      <c r="B177" s="145"/>
      <c r="C177" s="60"/>
      <c r="D177" s="57"/>
      <c r="E177" s="153"/>
      <c r="F177" s="57"/>
      <c r="G177" s="57"/>
      <c r="H177" s="58"/>
      <c r="I177" s="58"/>
      <c r="J177" s="157"/>
      <c r="K177" s="144"/>
      <c r="L177" s="2"/>
      <c r="M177" s="44"/>
      <c r="N177" s="143"/>
      <c r="O177" s="143"/>
      <c r="P177" s="143"/>
      <c r="Q177" s="143"/>
    </row>
    <row r="178" spans="1:17" x14ac:dyDescent="0.2">
      <c r="A178" s="146"/>
      <c r="B178" s="145"/>
      <c r="C178" s="60"/>
      <c r="D178" s="57"/>
      <c r="E178" s="153"/>
      <c r="F178" s="57"/>
      <c r="G178" s="57"/>
      <c r="H178" s="58"/>
      <c r="I178" s="58"/>
      <c r="J178" s="157"/>
      <c r="K178" s="144"/>
      <c r="L178" s="2"/>
      <c r="M178" s="44"/>
      <c r="N178" s="143"/>
      <c r="O178" s="143"/>
      <c r="P178" s="143"/>
      <c r="Q178" s="143"/>
    </row>
    <row r="179" spans="1:17" x14ac:dyDescent="0.2">
      <c r="A179" s="146"/>
      <c r="B179" s="145"/>
      <c r="C179" s="60"/>
      <c r="D179" s="57"/>
      <c r="E179" s="153"/>
      <c r="F179" s="57"/>
      <c r="G179" s="57"/>
      <c r="H179" s="58"/>
      <c r="I179" s="58"/>
      <c r="J179" s="157"/>
      <c r="K179" s="144"/>
      <c r="L179" s="2"/>
      <c r="M179" s="44"/>
      <c r="N179" s="143"/>
      <c r="O179" s="143"/>
      <c r="P179" s="143"/>
      <c r="Q179" s="143"/>
    </row>
    <row r="180" spans="1:17" x14ac:dyDescent="0.2">
      <c r="A180" s="66"/>
      <c r="B180" s="59"/>
      <c r="C180" s="60"/>
      <c r="D180" s="57"/>
      <c r="E180" s="153"/>
      <c r="F180" s="57"/>
      <c r="G180" s="57"/>
      <c r="H180" s="58"/>
      <c r="I180" s="58"/>
      <c r="J180" s="157"/>
      <c r="K180" s="24"/>
      <c r="L180" s="2"/>
      <c r="M180" s="44"/>
      <c r="N180" s="143"/>
      <c r="O180"/>
    </row>
    <row r="181" spans="1:17" x14ac:dyDescent="0.2">
      <c r="A181" s="66"/>
      <c r="B181" s="59"/>
      <c r="C181" s="60"/>
      <c r="D181" s="57"/>
      <c r="E181" s="153"/>
      <c r="F181" s="57"/>
      <c r="G181" s="57"/>
      <c r="H181" s="58"/>
      <c r="I181" s="58"/>
      <c r="J181" s="157"/>
      <c r="K181" s="24"/>
      <c r="L181" s="2"/>
      <c r="M181" s="44"/>
      <c r="N181" s="143"/>
      <c r="O181"/>
    </row>
    <row r="182" spans="1:17" x14ac:dyDescent="0.2">
      <c r="A182" s="66"/>
      <c r="B182" s="59"/>
      <c r="C182" s="60"/>
      <c r="D182" s="57"/>
      <c r="E182" s="153"/>
      <c r="F182" s="57"/>
      <c r="G182" s="57"/>
      <c r="H182" s="58"/>
      <c r="I182" s="58"/>
      <c r="J182" s="157"/>
      <c r="K182" s="24"/>
      <c r="L182" s="2"/>
      <c r="M182" s="44"/>
      <c r="N182" s="143"/>
      <c r="O182"/>
    </row>
    <row r="183" spans="1:17" x14ac:dyDescent="0.2">
      <c r="A183" s="66"/>
      <c r="B183" s="59"/>
      <c r="C183" s="60"/>
      <c r="D183" s="57"/>
      <c r="E183" s="153"/>
      <c r="F183" s="57"/>
      <c r="G183" s="57"/>
      <c r="H183" s="58"/>
      <c r="I183" s="58"/>
      <c r="J183" s="157"/>
      <c r="K183" s="24"/>
      <c r="L183" s="2"/>
      <c r="M183" s="44"/>
      <c r="N183" s="143"/>
      <c r="O183"/>
    </row>
    <row r="184" spans="1:17" x14ac:dyDescent="0.2">
      <c r="A184" s="66"/>
      <c r="B184" s="59"/>
      <c r="C184" s="60"/>
      <c r="D184" s="57"/>
      <c r="E184" s="153"/>
      <c r="F184" s="57"/>
      <c r="G184" s="57"/>
      <c r="H184" s="58"/>
      <c r="I184" s="58"/>
      <c r="J184" s="157"/>
      <c r="K184" s="24"/>
      <c r="L184" s="2"/>
      <c r="M184" s="44"/>
      <c r="N184" s="143"/>
      <c r="O184"/>
    </row>
    <row r="185" spans="1:17" x14ac:dyDescent="0.2">
      <c r="A185" s="66"/>
      <c r="B185" s="59"/>
      <c r="C185" s="60"/>
      <c r="D185" s="57"/>
      <c r="E185" s="153"/>
      <c r="F185" s="57"/>
      <c r="G185" s="57"/>
      <c r="H185" s="58"/>
      <c r="I185" s="58"/>
      <c r="J185" s="157"/>
      <c r="K185" s="24"/>
      <c r="L185" s="2"/>
      <c r="M185" s="44"/>
      <c r="N185" s="143"/>
      <c r="O185"/>
    </row>
    <row r="186" spans="1:17" x14ac:dyDescent="0.2">
      <c r="A186" s="66"/>
      <c r="B186" s="59"/>
      <c r="C186" s="60"/>
      <c r="D186" s="57"/>
      <c r="E186" s="153"/>
      <c r="F186" s="57"/>
      <c r="G186" s="57"/>
      <c r="H186" s="58"/>
      <c r="I186" s="58"/>
      <c r="J186" s="157"/>
      <c r="K186" s="24"/>
      <c r="L186" s="2"/>
      <c r="M186" s="44"/>
      <c r="N186" s="143"/>
      <c r="O186"/>
    </row>
    <row r="187" spans="1:17" x14ac:dyDescent="0.2">
      <c r="A187" s="66"/>
      <c r="B187" s="59"/>
      <c r="C187" s="60"/>
      <c r="D187" s="57"/>
      <c r="E187" s="153"/>
      <c r="F187" s="57"/>
      <c r="G187" s="57"/>
      <c r="H187" s="58"/>
      <c r="I187" s="58"/>
      <c r="J187" s="157"/>
      <c r="K187" s="24"/>
      <c r="L187" s="2"/>
      <c r="M187" s="44"/>
      <c r="N187" s="143"/>
      <c r="O187"/>
    </row>
    <row r="188" spans="1:17" x14ac:dyDescent="0.2">
      <c r="A188" s="66"/>
      <c r="B188" s="59"/>
      <c r="C188" s="60"/>
      <c r="D188" s="57"/>
      <c r="E188" s="153"/>
      <c r="F188" s="57"/>
      <c r="G188" s="57"/>
      <c r="H188" s="58"/>
      <c r="I188" s="58"/>
      <c r="J188" s="157"/>
      <c r="K188" s="24"/>
      <c r="L188" s="2"/>
      <c r="M188" s="44"/>
      <c r="N188" s="143"/>
      <c r="O188"/>
    </row>
    <row r="189" spans="1:17" x14ac:dyDescent="0.2">
      <c r="A189" s="66"/>
      <c r="B189" s="59"/>
      <c r="C189" s="60"/>
      <c r="D189" s="57"/>
      <c r="E189" s="153"/>
      <c r="F189" s="57"/>
      <c r="G189" s="57"/>
      <c r="H189" s="58"/>
      <c r="I189" s="58"/>
      <c r="J189" s="157"/>
      <c r="K189" s="24"/>
      <c r="L189" s="2"/>
      <c r="M189" s="44"/>
      <c r="N189" s="143"/>
      <c r="O189"/>
    </row>
    <row r="190" spans="1:17" x14ac:dyDescent="0.2">
      <c r="A190" s="66"/>
      <c r="B190" s="59"/>
      <c r="C190" s="60"/>
      <c r="D190" s="57"/>
      <c r="E190" s="153"/>
      <c r="F190" s="57"/>
      <c r="G190" s="57"/>
      <c r="H190" s="58"/>
      <c r="I190" s="58"/>
      <c r="J190" s="157"/>
      <c r="K190" s="24"/>
      <c r="L190" s="2"/>
      <c r="M190" s="44"/>
      <c r="N190" s="143"/>
      <c r="O190"/>
    </row>
    <row r="191" spans="1:17" x14ac:dyDescent="0.2">
      <c r="A191" s="66"/>
      <c r="B191" s="59"/>
      <c r="C191" s="60"/>
      <c r="D191" s="57"/>
      <c r="E191" s="153"/>
      <c r="F191" s="57"/>
      <c r="G191" s="57"/>
      <c r="H191" s="58"/>
      <c r="I191" s="58"/>
      <c r="J191" s="157"/>
      <c r="K191" s="24"/>
      <c r="L191" s="2"/>
      <c r="M191" s="44"/>
      <c r="N191" s="143"/>
      <c r="O191"/>
    </row>
    <row r="192" spans="1:17" x14ac:dyDescent="0.2">
      <c r="A192" s="66"/>
      <c r="B192" s="59"/>
      <c r="C192" s="60"/>
      <c r="D192" s="57"/>
      <c r="E192" s="153"/>
      <c r="F192" s="57"/>
      <c r="G192" s="57"/>
      <c r="H192" s="58"/>
      <c r="I192" s="58"/>
      <c r="J192" s="157"/>
      <c r="K192" s="24"/>
      <c r="L192" s="2"/>
      <c r="M192" s="44"/>
      <c r="N192" s="143"/>
      <c r="O192"/>
    </row>
    <row r="193" spans="1:15" x14ac:dyDescent="0.2">
      <c r="A193" s="66"/>
      <c r="B193" s="59"/>
      <c r="C193" s="60"/>
      <c r="D193" s="57"/>
      <c r="E193" s="153"/>
      <c r="F193" s="57"/>
      <c r="G193" s="57"/>
      <c r="H193" s="58"/>
      <c r="I193" s="58"/>
      <c r="J193" s="157"/>
      <c r="K193" s="24"/>
      <c r="L193" s="2"/>
      <c r="M193" s="44"/>
      <c r="N193" s="143"/>
      <c r="O193"/>
    </row>
    <row r="194" spans="1:15" x14ac:dyDescent="0.2">
      <c r="A194" s="66"/>
      <c r="B194" s="59"/>
      <c r="C194" s="60"/>
      <c r="D194" s="57"/>
      <c r="E194" s="153"/>
      <c r="F194" s="57"/>
      <c r="G194" s="57"/>
      <c r="H194" s="58"/>
      <c r="I194" s="58"/>
      <c r="J194" s="157"/>
      <c r="K194" s="24"/>
      <c r="L194" s="2"/>
      <c r="M194" s="44"/>
      <c r="N194" s="143"/>
      <c r="O194"/>
    </row>
    <row r="195" spans="1:15" x14ac:dyDescent="0.2">
      <c r="A195" s="66"/>
      <c r="B195" s="59"/>
      <c r="C195" s="60"/>
      <c r="D195" s="57"/>
      <c r="E195" s="153"/>
      <c r="F195" s="57"/>
      <c r="G195" s="57"/>
      <c r="H195" s="58"/>
      <c r="I195" s="58"/>
      <c r="J195" s="157"/>
      <c r="K195" s="24"/>
      <c r="L195" s="2"/>
      <c r="M195" s="44"/>
      <c r="N195" s="143"/>
      <c r="O195"/>
    </row>
    <row r="196" spans="1:15" x14ac:dyDescent="0.2">
      <c r="A196" s="66"/>
      <c r="B196" s="59"/>
      <c r="C196" s="60"/>
      <c r="D196" s="57"/>
      <c r="E196" s="153"/>
      <c r="F196" s="57"/>
      <c r="G196" s="57"/>
      <c r="H196" s="58"/>
      <c r="I196" s="58"/>
      <c r="J196" s="157"/>
      <c r="K196" s="24"/>
      <c r="L196" s="2"/>
      <c r="M196" s="44"/>
      <c r="N196" s="143"/>
      <c r="O196"/>
    </row>
    <row r="197" spans="1:15" x14ac:dyDescent="0.2">
      <c r="A197" s="66"/>
      <c r="B197" s="59"/>
      <c r="C197" s="60"/>
      <c r="D197" s="57"/>
      <c r="E197" s="153"/>
      <c r="F197" s="57"/>
      <c r="G197" s="57"/>
      <c r="H197" s="58"/>
      <c r="I197" s="58"/>
      <c r="J197" s="157"/>
      <c r="K197" s="24"/>
      <c r="L197" s="2"/>
      <c r="M197" s="44"/>
      <c r="N197" s="143"/>
      <c r="O197"/>
    </row>
    <row r="198" spans="1:15" x14ac:dyDescent="0.2">
      <c r="A198" s="66"/>
      <c r="B198" s="59"/>
      <c r="C198" s="60"/>
      <c r="D198" s="57"/>
      <c r="E198" s="153"/>
      <c r="F198" s="57"/>
      <c r="G198" s="57"/>
      <c r="H198" s="58"/>
      <c r="I198" s="58"/>
      <c r="J198" s="157"/>
      <c r="K198" s="24"/>
      <c r="L198" s="2"/>
      <c r="M198" s="44"/>
      <c r="N198" s="143"/>
      <c r="O198"/>
    </row>
    <row r="199" spans="1:15" x14ac:dyDescent="0.2">
      <c r="A199" s="66"/>
      <c r="B199" s="59"/>
      <c r="C199" s="60"/>
      <c r="D199" s="57"/>
      <c r="E199" s="153"/>
      <c r="F199" s="57"/>
      <c r="G199" s="57"/>
      <c r="H199" s="58"/>
      <c r="I199" s="58"/>
      <c r="J199" s="157"/>
      <c r="K199" s="24"/>
      <c r="L199" s="2"/>
      <c r="M199" s="44"/>
      <c r="N199" s="143"/>
      <c r="O199"/>
    </row>
    <row r="200" spans="1:15" x14ac:dyDescent="0.2">
      <c r="A200" s="66"/>
      <c r="B200" s="59"/>
      <c r="C200" s="60"/>
      <c r="D200" s="57"/>
      <c r="E200" s="153"/>
      <c r="F200" s="57"/>
      <c r="G200" s="57"/>
      <c r="H200" s="58"/>
      <c r="I200" s="58"/>
      <c r="J200" s="157"/>
      <c r="K200" s="24"/>
      <c r="L200" s="2"/>
      <c r="M200" s="44"/>
      <c r="N200" s="143"/>
      <c r="O200"/>
    </row>
    <row r="201" spans="1:15" x14ac:dyDescent="0.2">
      <c r="A201" s="66"/>
      <c r="B201" s="59"/>
      <c r="C201" s="60"/>
      <c r="D201" s="57"/>
      <c r="E201" s="153"/>
      <c r="F201" s="57"/>
      <c r="G201" s="57"/>
      <c r="H201" s="58"/>
      <c r="I201" s="58"/>
      <c r="J201" s="157"/>
      <c r="K201" s="24"/>
      <c r="L201" s="2"/>
      <c r="M201" s="44"/>
      <c r="N201" s="143"/>
      <c r="O201"/>
    </row>
    <row r="202" spans="1:15" x14ac:dyDescent="0.2">
      <c r="A202" s="66"/>
      <c r="B202" s="59"/>
      <c r="C202" s="60"/>
      <c r="D202" s="57"/>
      <c r="E202" s="153"/>
      <c r="F202" s="57"/>
      <c r="G202" s="57"/>
      <c r="H202" s="58"/>
      <c r="I202" s="58"/>
      <c r="J202" s="157"/>
      <c r="K202" s="24"/>
      <c r="L202" s="2"/>
      <c r="M202" s="44"/>
      <c r="N202" s="143"/>
      <c r="O202"/>
    </row>
    <row r="203" spans="1:15" x14ac:dyDescent="0.2">
      <c r="A203" s="66"/>
      <c r="B203" s="59"/>
      <c r="C203" s="60"/>
      <c r="D203" s="57"/>
      <c r="E203" s="153"/>
      <c r="F203" s="57"/>
      <c r="G203" s="57"/>
      <c r="H203" s="58"/>
      <c r="I203" s="58"/>
      <c r="J203" s="157"/>
      <c r="K203" s="24"/>
      <c r="L203" s="2"/>
      <c r="M203" s="44"/>
      <c r="N203" s="143"/>
      <c r="O203"/>
    </row>
    <row r="204" spans="1:15" x14ac:dyDescent="0.2">
      <c r="A204" s="66"/>
      <c r="B204" s="59"/>
      <c r="C204" s="60"/>
      <c r="D204" s="57"/>
      <c r="E204" s="153"/>
      <c r="F204" s="57"/>
      <c r="G204" s="57"/>
      <c r="H204" s="58"/>
      <c r="I204" s="58"/>
      <c r="J204" s="157"/>
      <c r="K204" s="24"/>
      <c r="L204" s="2"/>
      <c r="M204" s="44"/>
      <c r="N204" s="143"/>
      <c r="O204"/>
    </row>
    <row r="205" spans="1:15" x14ac:dyDescent="0.2">
      <c r="A205" s="66"/>
      <c r="B205" s="59"/>
      <c r="C205" s="60"/>
      <c r="D205" s="57"/>
      <c r="E205" s="153"/>
      <c r="F205" s="57"/>
      <c r="G205" s="57"/>
      <c r="H205" s="58"/>
      <c r="I205" s="58"/>
      <c r="J205" s="157"/>
      <c r="K205" s="24"/>
      <c r="L205" s="2"/>
      <c r="M205" s="44"/>
      <c r="N205" s="143"/>
      <c r="O205"/>
    </row>
    <row r="206" spans="1:15" x14ac:dyDescent="0.2">
      <c r="A206" s="66"/>
      <c r="B206" s="59"/>
      <c r="C206" s="60"/>
      <c r="D206" s="57"/>
      <c r="E206" s="153"/>
      <c r="F206" s="57"/>
      <c r="G206" s="57"/>
      <c r="H206" s="58"/>
      <c r="I206" s="58"/>
      <c r="J206" s="157"/>
      <c r="K206" s="24"/>
      <c r="L206" s="2"/>
      <c r="M206" s="44"/>
      <c r="N206" s="143"/>
      <c r="O206"/>
    </row>
    <row r="207" spans="1:15" x14ac:dyDescent="0.2">
      <c r="A207" s="66"/>
      <c r="B207" s="59"/>
      <c r="C207" s="60"/>
      <c r="D207" s="57"/>
      <c r="E207" s="153"/>
      <c r="F207" s="57"/>
      <c r="G207" s="57"/>
      <c r="H207" s="58"/>
      <c r="I207" s="58"/>
      <c r="J207" s="157"/>
      <c r="K207" s="24"/>
      <c r="L207" s="2"/>
      <c r="M207" s="44"/>
      <c r="N207" s="143"/>
      <c r="O207"/>
    </row>
    <row r="208" spans="1:15" x14ac:dyDescent="0.2">
      <c r="A208" s="66"/>
      <c r="B208" s="59"/>
      <c r="C208" s="60"/>
      <c r="D208" s="57"/>
      <c r="E208" s="153"/>
      <c r="F208" s="57"/>
      <c r="G208" s="57"/>
      <c r="H208" s="58"/>
      <c r="I208" s="58"/>
      <c r="J208" s="157"/>
      <c r="K208" s="24"/>
      <c r="L208" s="2"/>
      <c r="M208" s="44"/>
      <c r="N208" s="143"/>
      <c r="O208"/>
    </row>
    <row r="209" spans="1:15" x14ac:dyDescent="0.2">
      <c r="A209" s="66"/>
      <c r="B209" s="59"/>
      <c r="C209" s="60">
        <f t="shared" ref="C209:C266" si="26">O209-90</f>
        <v>-90</v>
      </c>
      <c r="D209" s="57"/>
      <c r="E209" s="153"/>
      <c r="F209" s="57"/>
      <c r="G209" s="57"/>
      <c r="H209" s="58"/>
      <c r="I209" s="58"/>
      <c r="J209" s="157"/>
      <c r="K209" s="24"/>
      <c r="L209" s="2"/>
      <c r="M209" s="44"/>
      <c r="N209" s="143"/>
      <c r="O209"/>
    </row>
    <row r="210" spans="1:15" x14ac:dyDescent="0.2">
      <c r="A210" s="66"/>
      <c r="B210" s="59"/>
      <c r="C210" s="60">
        <f t="shared" si="26"/>
        <v>-90</v>
      </c>
      <c r="D210" s="57"/>
      <c r="E210" s="153"/>
      <c r="F210" s="57"/>
      <c r="G210" s="57"/>
      <c r="H210" s="58"/>
      <c r="I210" s="58"/>
      <c r="J210" s="157"/>
      <c r="K210" s="24"/>
      <c r="L210" s="2"/>
      <c r="M210" s="44"/>
      <c r="N210" s="143"/>
      <c r="O210"/>
    </row>
    <row r="211" spans="1:15" x14ac:dyDescent="0.2">
      <c r="A211" s="66"/>
      <c r="B211" s="59"/>
      <c r="C211" s="60">
        <f t="shared" si="26"/>
        <v>-90</v>
      </c>
      <c r="D211" s="57"/>
      <c r="E211" s="153"/>
      <c r="F211" s="57"/>
      <c r="G211" s="57"/>
      <c r="H211" s="58"/>
      <c r="I211" s="58"/>
      <c r="J211" s="157"/>
      <c r="K211" s="24"/>
      <c r="L211" s="2"/>
      <c r="M211" s="44"/>
      <c r="N211" s="143"/>
      <c r="O211"/>
    </row>
    <row r="212" spans="1:15" x14ac:dyDescent="0.2">
      <c r="A212" s="66"/>
      <c r="B212" s="59"/>
      <c r="C212" s="60">
        <f t="shared" si="26"/>
        <v>-90</v>
      </c>
      <c r="D212" s="57"/>
      <c r="E212" s="153"/>
      <c r="F212" s="57"/>
      <c r="G212" s="57"/>
      <c r="H212" s="58"/>
      <c r="I212" s="58"/>
      <c r="J212" s="157"/>
      <c r="K212" s="24"/>
      <c r="L212" s="2"/>
      <c r="M212" s="44"/>
      <c r="N212" s="143"/>
      <c r="O212"/>
    </row>
    <row r="213" spans="1:15" x14ac:dyDescent="0.2">
      <c r="A213" s="66"/>
      <c r="B213" s="59"/>
      <c r="C213" s="60">
        <f t="shared" si="26"/>
        <v>-90</v>
      </c>
      <c r="D213" s="57"/>
      <c r="E213" s="153"/>
      <c r="F213" s="57"/>
      <c r="G213" s="57"/>
      <c r="H213" s="58"/>
      <c r="I213" s="58"/>
      <c r="J213" s="157"/>
      <c r="K213" s="24"/>
      <c r="L213" s="2"/>
      <c r="M213" s="44"/>
      <c r="N213" s="143"/>
      <c r="O213"/>
    </row>
    <row r="214" spans="1:15" x14ac:dyDescent="0.2">
      <c r="A214" s="66"/>
      <c r="B214" s="59"/>
      <c r="C214" s="60">
        <f t="shared" si="26"/>
        <v>-90</v>
      </c>
      <c r="D214" s="57"/>
      <c r="E214" s="153"/>
      <c r="F214" s="57"/>
      <c r="G214" s="57"/>
      <c r="H214" s="58"/>
      <c r="I214" s="58"/>
      <c r="J214" s="157"/>
      <c r="K214" s="24"/>
      <c r="L214" s="2"/>
      <c r="M214" s="44"/>
      <c r="N214" s="143"/>
      <c r="O214"/>
    </row>
    <row r="215" spans="1:15" x14ac:dyDescent="0.2">
      <c r="A215" s="66"/>
      <c r="B215" s="59"/>
      <c r="C215" s="60">
        <f t="shared" si="26"/>
        <v>-90</v>
      </c>
      <c r="D215" s="57"/>
      <c r="E215" s="153"/>
      <c r="F215" s="57"/>
      <c r="G215" s="57"/>
      <c r="H215" s="58"/>
      <c r="I215" s="58"/>
      <c r="J215" s="157"/>
      <c r="K215" s="24"/>
      <c r="L215" s="2"/>
      <c r="M215" s="44"/>
      <c r="N215" s="143"/>
      <c r="O215"/>
    </row>
    <row r="216" spans="1:15" x14ac:dyDescent="0.2">
      <c r="A216" s="66"/>
      <c r="B216" s="59"/>
      <c r="C216" s="60">
        <f t="shared" si="26"/>
        <v>-90</v>
      </c>
      <c r="D216" s="57"/>
      <c r="E216" s="153"/>
      <c r="F216" s="57"/>
      <c r="G216" s="57"/>
      <c r="H216" s="58"/>
      <c r="I216" s="58"/>
      <c r="J216" s="157"/>
      <c r="K216" s="24"/>
      <c r="L216" s="2"/>
      <c r="M216" s="44"/>
      <c r="N216" s="143"/>
      <c r="O216"/>
    </row>
    <row r="217" spans="1:15" x14ac:dyDescent="0.2">
      <c r="A217" s="66"/>
      <c r="B217" s="59"/>
      <c r="C217" s="60">
        <f t="shared" si="26"/>
        <v>-90</v>
      </c>
      <c r="D217" s="57"/>
      <c r="E217" s="153"/>
      <c r="F217" s="57"/>
      <c r="G217" s="57"/>
      <c r="H217" s="58"/>
      <c r="I217" s="58"/>
      <c r="J217" s="157"/>
      <c r="K217" s="24"/>
      <c r="L217" s="2"/>
      <c r="N217" s="143"/>
      <c r="O217"/>
    </row>
    <row r="218" spans="1:15" x14ac:dyDescent="0.2">
      <c r="A218" s="66"/>
      <c r="B218" s="59"/>
      <c r="C218" s="60">
        <f t="shared" si="26"/>
        <v>-90</v>
      </c>
      <c r="D218" s="57"/>
      <c r="E218" s="153"/>
      <c r="F218" s="57"/>
      <c r="G218" s="57"/>
      <c r="H218" s="58"/>
      <c r="I218" s="58"/>
      <c r="J218" s="157"/>
      <c r="K218" s="24"/>
      <c r="L218" s="2"/>
      <c r="N218" s="143"/>
      <c r="O218"/>
    </row>
    <row r="219" spans="1:15" x14ac:dyDescent="0.2">
      <c r="A219" s="66"/>
      <c r="B219" s="59"/>
      <c r="C219" s="60">
        <f t="shared" si="26"/>
        <v>-90</v>
      </c>
      <c r="D219" s="57"/>
      <c r="E219" s="153"/>
      <c r="F219" s="57"/>
      <c r="G219" s="57"/>
      <c r="H219" s="58"/>
      <c r="I219" s="58"/>
      <c r="J219" s="157"/>
      <c r="K219" s="24"/>
      <c r="L219" s="2"/>
      <c r="N219" s="143"/>
      <c r="O219"/>
    </row>
    <row r="220" spans="1:15" x14ac:dyDescent="0.2">
      <c r="A220" s="66"/>
      <c r="B220" s="59"/>
      <c r="C220" s="60">
        <f t="shared" si="26"/>
        <v>-90</v>
      </c>
      <c r="D220" s="57"/>
      <c r="E220" s="153"/>
      <c r="F220" s="57"/>
      <c r="G220" s="57"/>
      <c r="H220" s="58"/>
      <c r="I220" s="58"/>
      <c r="J220" s="157"/>
      <c r="K220" s="24"/>
      <c r="L220" s="2"/>
      <c r="N220" s="143"/>
      <c r="O220"/>
    </row>
    <row r="221" spans="1:15" x14ac:dyDescent="0.2">
      <c r="A221" s="66"/>
      <c r="B221" s="59"/>
      <c r="C221" s="60">
        <f t="shared" si="26"/>
        <v>-90</v>
      </c>
      <c r="D221" s="57"/>
      <c r="E221" s="153"/>
      <c r="F221" s="57"/>
      <c r="G221" s="57"/>
      <c r="H221" s="58"/>
      <c r="I221" s="58"/>
      <c r="J221" s="157"/>
      <c r="K221" s="24"/>
      <c r="L221" s="2"/>
      <c r="N221" s="143"/>
      <c r="O221"/>
    </row>
    <row r="222" spans="1:15" x14ac:dyDescent="0.2">
      <c r="A222" s="66"/>
      <c r="B222" s="59"/>
      <c r="C222" s="60">
        <f t="shared" si="26"/>
        <v>-90</v>
      </c>
      <c r="D222" s="57"/>
      <c r="E222" s="153"/>
      <c r="F222" s="57"/>
      <c r="G222" s="57"/>
      <c r="H222" s="58"/>
      <c r="I222" s="58"/>
      <c r="J222" s="157"/>
      <c r="K222" s="24"/>
      <c r="L222" s="2"/>
      <c r="N222" s="143"/>
      <c r="O222"/>
    </row>
    <row r="223" spans="1:15" x14ac:dyDescent="0.2">
      <c r="A223" s="66"/>
      <c r="B223" s="59"/>
      <c r="C223" s="60">
        <f t="shared" si="26"/>
        <v>-90</v>
      </c>
      <c r="D223" s="57"/>
      <c r="E223" s="153"/>
      <c r="F223" s="57"/>
      <c r="G223" s="57"/>
      <c r="H223" s="58"/>
      <c r="I223" s="58"/>
      <c r="J223" s="157"/>
      <c r="K223" s="24"/>
      <c r="L223" s="2"/>
      <c r="N223" s="143"/>
      <c r="O223"/>
    </row>
    <row r="224" spans="1:15" x14ac:dyDescent="0.2">
      <c r="A224" s="66"/>
      <c r="B224" s="59"/>
      <c r="C224" s="60">
        <f t="shared" si="26"/>
        <v>-90</v>
      </c>
      <c r="D224" s="57"/>
      <c r="E224" s="153"/>
      <c r="F224" s="57"/>
      <c r="G224" s="57"/>
      <c r="H224" s="58"/>
      <c r="I224" s="58"/>
      <c r="J224" s="157"/>
      <c r="K224" s="24"/>
      <c r="L224" s="2"/>
      <c r="N224" s="143"/>
      <c r="O224"/>
    </row>
    <row r="225" spans="1:15" x14ac:dyDescent="0.2">
      <c r="A225" s="66"/>
      <c r="B225" s="59"/>
      <c r="C225" s="60">
        <f t="shared" si="26"/>
        <v>-90</v>
      </c>
      <c r="D225" s="57"/>
      <c r="E225" s="153"/>
      <c r="F225" s="57"/>
      <c r="G225" s="57"/>
      <c r="H225" s="58"/>
      <c r="I225" s="58"/>
      <c r="J225" s="157"/>
      <c r="K225" s="24"/>
      <c r="L225" s="2"/>
      <c r="N225" s="143"/>
      <c r="O225"/>
    </row>
    <row r="226" spans="1:15" x14ac:dyDescent="0.2">
      <c r="A226" s="66"/>
      <c r="B226" s="59"/>
      <c r="C226" s="60">
        <f t="shared" si="26"/>
        <v>-90</v>
      </c>
      <c r="D226" s="57"/>
      <c r="E226" s="153"/>
      <c r="F226" s="57"/>
      <c r="G226" s="57"/>
      <c r="H226" s="58"/>
      <c r="I226" s="58"/>
      <c r="J226" s="157"/>
      <c r="K226" s="24"/>
      <c r="L226" s="2"/>
      <c r="N226" s="143"/>
      <c r="O226"/>
    </row>
    <row r="227" spans="1:15" x14ac:dyDescent="0.2">
      <c r="A227" s="66"/>
      <c r="B227" s="59"/>
      <c r="C227" s="60">
        <f t="shared" si="26"/>
        <v>-90</v>
      </c>
      <c r="D227" s="57"/>
      <c r="E227" s="153"/>
      <c r="F227" s="57"/>
      <c r="G227" s="57"/>
      <c r="H227" s="58"/>
      <c r="I227" s="58"/>
      <c r="J227" s="157"/>
      <c r="K227" s="24"/>
      <c r="L227" s="2"/>
      <c r="N227" s="143"/>
      <c r="O227"/>
    </row>
    <row r="228" spans="1:15" x14ac:dyDescent="0.2">
      <c r="A228" s="66"/>
      <c r="B228" s="59"/>
      <c r="C228" s="60">
        <f t="shared" si="26"/>
        <v>-90</v>
      </c>
      <c r="D228" s="57"/>
      <c r="E228" s="153"/>
      <c r="F228" s="57"/>
      <c r="G228" s="57"/>
      <c r="H228" s="58"/>
      <c r="I228" s="58"/>
      <c r="J228" s="157"/>
      <c r="K228" s="24"/>
      <c r="L228" s="2"/>
      <c r="N228" s="143"/>
      <c r="O228"/>
    </row>
    <row r="229" spans="1:15" x14ac:dyDescent="0.2">
      <c r="A229" s="66"/>
      <c r="B229" s="59"/>
      <c r="C229" s="60">
        <f t="shared" si="26"/>
        <v>-90</v>
      </c>
      <c r="D229" s="57"/>
      <c r="E229" s="153"/>
      <c r="F229" s="57"/>
      <c r="G229" s="57"/>
      <c r="H229" s="58"/>
      <c r="I229" s="58"/>
      <c r="J229" s="157"/>
      <c r="K229" s="24"/>
      <c r="L229" s="2"/>
      <c r="N229" s="143"/>
      <c r="O229"/>
    </row>
    <row r="230" spans="1:15" x14ac:dyDescent="0.2">
      <c r="A230" s="66"/>
      <c r="B230" s="59"/>
      <c r="C230" s="60">
        <f t="shared" si="26"/>
        <v>-90</v>
      </c>
      <c r="D230" s="57"/>
      <c r="E230" s="153"/>
      <c r="F230" s="57"/>
      <c r="G230" s="57"/>
      <c r="H230" s="58"/>
      <c r="I230" s="58"/>
      <c r="J230" s="157"/>
      <c r="K230" s="24"/>
      <c r="L230" s="2"/>
      <c r="N230" s="143"/>
      <c r="O230"/>
    </row>
    <row r="231" spans="1:15" x14ac:dyDescent="0.2">
      <c r="A231" s="66"/>
      <c r="B231" s="59"/>
      <c r="C231" s="60">
        <f t="shared" si="26"/>
        <v>-90</v>
      </c>
      <c r="D231" s="57"/>
      <c r="E231" s="153"/>
      <c r="F231" s="57"/>
      <c r="G231" s="57"/>
      <c r="H231" s="58"/>
      <c r="I231" s="58"/>
      <c r="J231" s="157"/>
      <c r="K231" s="24"/>
      <c r="L231" s="2"/>
      <c r="N231" s="143"/>
      <c r="O231"/>
    </row>
    <row r="232" spans="1:15" x14ac:dyDescent="0.2">
      <c r="A232" s="66"/>
      <c r="B232" s="59"/>
      <c r="C232" s="60">
        <f t="shared" si="26"/>
        <v>-90</v>
      </c>
      <c r="D232" s="57"/>
      <c r="E232" s="153"/>
      <c r="F232" s="57"/>
      <c r="G232" s="57"/>
      <c r="H232" s="58"/>
      <c r="I232" s="58"/>
      <c r="J232" s="157"/>
      <c r="K232" s="24"/>
      <c r="L232" s="2"/>
      <c r="N232" s="143"/>
      <c r="O232"/>
    </row>
    <row r="233" spans="1:15" x14ac:dyDescent="0.2">
      <c r="A233" s="66"/>
      <c r="B233" s="59"/>
      <c r="C233" s="60">
        <f t="shared" si="26"/>
        <v>-90</v>
      </c>
      <c r="D233" s="57"/>
      <c r="E233" s="153"/>
      <c r="F233" s="57"/>
      <c r="G233" s="57"/>
      <c r="H233" s="58"/>
      <c r="I233" s="58"/>
      <c r="J233" s="157"/>
      <c r="K233" s="24"/>
      <c r="L233" s="2"/>
      <c r="N233" s="143"/>
      <c r="O233"/>
    </row>
    <row r="234" spans="1:15" x14ac:dyDescent="0.2">
      <c r="A234" s="66"/>
      <c r="B234" s="59"/>
      <c r="C234" s="60">
        <f t="shared" si="26"/>
        <v>-90</v>
      </c>
      <c r="D234" s="57"/>
      <c r="E234" s="153"/>
      <c r="F234" s="57"/>
      <c r="G234" s="57"/>
      <c r="H234" s="58"/>
      <c r="I234" s="58"/>
      <c r="J234" s="157"/>
      <c r="K234" s="24"/>
      <c r="L234" s="2"/>
      <c r="N234" s="143"/>
      <c r="O234"/>
    </row>
    <row r="235" spans="1:15" x14ac:dyDescent="0.2">
      <c r="A235" s="66"/>
      <c r="B235" s="59"/>
      <c r="C235" s="60">
        <f t="shared" si="26"/>
        <v>-90</v>
      </c>
      <c r="D235" s="57"/>
      <c r="E235" s="153"/>
      <c r="F235" s="57"/>
      <c r="G235" s="57"/>
      <c r="H235" s="58"/>
      <c r="I235" s="58"/>
      <c r="J235" s="157"/>
      <c r="K235" s="24"/>
      <c r="L235" s="2"/>
      <c r="N235" s="143"/>
      <c r="O235"/>
    </row>
    <row r="236" spans="1:15" x14ac:dyDescent="0.2">
      <c r="A236" s="66"/>
      <c r="B236" s="59"/>
      <c r="C236" s="60">
        <f t="shared" si="26"/>
        <v>-90</v>
      </c>
      <c r="D236" s="57"/>
      <c r="E236" s="153"/>
      <c r="F236" s="57"/>
      <c r="G236" s="57"/>
      <c r="H236" s="58"/>
      <c r="I236" s="58"/>
      <c r="J236" s="157"/>
      <c r="K236" s="24"/>
      <c r="L236" s="2"/>
      <c r="N236" s="143"/>
      <c r="O236"/>
    </row>
    <row r="237" spans="1:15" x14ac:dyDescent="0.2">
      <c r="A237" s="66"/>
      <c r="B237" s="59"/>
      <c r="C237" s="60">
        <f t="shared" si="26"/>
        <v>-90</v>
      </c>
      <c r="D237" s="57"/>
      <c r="E237" s="153"/>
      <c r="F237" s="57"/>
      <c r="G237" s="57"/>
      <c r="H237" s="58"/>
      <c r="I237" s="58"/>
      <c r="J237" s="157"/>
      <c r="K237" s="24"/>
      <c r="L237" s="2"/>
      <c r="N237" s="143"/>
      <c r="O237"/>
    </row>
    <row r="238" spans="1:15" x14ac:dyDescent="0.2">
      <c r="A238" s="66"/>
      <c r="B238" s="59"/>
      <c r="C238" s="60">
        <f t="shared" si="26"/>
        <v>-90</v>
      </c>
      <c r="D238" s="57"/>
      <c r="E238" s="153"/>
      <c r="F238" s="57"/>
      <c r="G238" s="57"/>
      <c r="H238" s="58"/>
      <c r="I238" s="58"/>
      <c r="J238" s="157"/>
      <c r="K238" s="24"/>
      <c r="L238" s="2"/>
      <c r="N238" s="143"/>
      <c r="O238"/>
    </row>
    <row r="239" spans="1:15" x14ac:dyDescent="0.2">
      <c r="A239" s="66"/>
      <c r="B239" s="59"/>
      <c r="C239" s="60">
        <f t="shared" si="26"/>
        <v>-90</v>
      </c>
      <c r="D239" s="57"/>
      <c r="E239" s="153"/>
      <c r="F239" s="57"/>
      <c r="G239" s="57"/>
      <c r="H239" s="58"/>
      <c r="I239" s="58"/>
      <c r="J239" s="157"/>
      <c r="K239" s="24"/>
      <c r="L239" s="2"/>
      <c r="N239" s="143"/>
      <c r="O239"/>
    </row>
    <row r="240" spans="1:15" x14ac:dyDescent="0.2">
      <c r="A240" s="66"/>
      <c r="B240" s="59"/>
      <c r="C240" s="60">
        <f t="shared" si="26"/>
        <v>-90</v>
      </c>
      <c r="D240" s="57"/>
      <c r="E240" s="153"/>
      <c r="F240" s="57"/>
      <c r="G240" s="57"/>
      <c r="H240" s="58"/>
      <c r="I240" s="58"/>
      <c r="J240" s="157"/>
      <c r="K240" s="24"/>
      <c r="L240" s="2"/>
      <c r="N240" s="143"/>
      <c r="O240"/>
    </row>
    <row r="241" spans="1:15" x14ac:dyDescent="0.2">
      <c r="A241" s="66"/>
      <c r="B241" s="59"/>
      <c r="C241" s="60">
        <f t="shared" si="26"/>
        <v>-90</v>
      </c>
      <c r="D241" s="57"/>
      <c r="E241" s="153"/>
      <c r="F241" s="57"/>
      <c r="G241" s="57"/>
      <c r="H241" s="58"/>
      <c r="I241" s="58"/>
      <c r="J241" s="157"/>
      <c r="K241" s="24"/>
      <c r="L241" s="2"/>
      <c r="O241"/>
    </row>
    <row r="242" spans="1:15" x14ac:dyDescent="0.2">
      <c r="A242" s="66"/>
      <c r="B242" s="59"/>
      <c r="C242" s="60">
        <f t="shared" si="26"/>
        <v>-90</v>
      </c>
      <c r="D242" s="57"/>
      <c r="E242" s="153"/>
      <c r="F242" s="57"/>
      <c r="G242" s="57"/>
      <c r="H242" s="58"/>
      <c r="I242" s="58"/>
      <c r="J242" s="157"/>
      <c r="K242" s="24"/>
      <c r="L242" s="2"/>
      <c r="N242" s="142"/>
      <c r="O242"/>
    </row>
    <row r="243" spans="1:15" x14ac:dyDescent="0.2">
      <c r="A243" s="66"/>
      <c r="B243" s="59"/>
      <c r="C243" s="60">
        <f t="shared" si="26"/>
        <v>-90</v>
      </c>
      <c r="D243" s="57"/>
      <c r="E243" s="153"/>
      <c r="F243" s="57"/>
      <c r="G243" s="57"/>
      <c r="H243" s="58"/>
      <c r="I243" s="58"/>
      <c r="J243" s="157"/>
      <c r="K243" s="24"/>
      <c r="L243" s="2"/>
      <c r="O243"/>
    </row>
    <row r="244" spans="1:15" x14ac:dyDescent="0.2">
      <c r="A244" s="66"/>
      <c r="B244" s="59"/>
      <c r="C244" s="60">
        <f t="shared" si="26"/>
        <v>-90</v>
      </c>
      <c r="D244" s="57"/>
      <c r="E244" s="153"/>
      <c r="F244" s="57"/>
      <c r="G244" s="57"/>
      <c r="H244" s="58"/>
      <c r="I244" s="58"/>
      <c r="J244" s="157"/>
      <c r="K244" s="24"/>
      <c r="L244" s="2"/>
      <c r="O244"/>
    </row>
    <row r="245" spans="1:15" x14ac:dyDescent="0.2">
      <c r="A245" s="66"/>
      <c r="B245" s="59"/>
      <c r="C245" s="60">
        <f t="shared" si="26"/>
        <v>-90</v>
      </c>
      <c r="D245" s="57"/>
      <c r="E245" s="153"/>
      <c r="F245" s="57"/>
      <c r="G245" s="57"/>
      <c r="H245" s="58"/>
      <c r="I245" s="58"/>
      <c r="J245" s="157"/>
      <c r="K245" s="24"/>
      <c r="L245" s="2"/>
      <c r="O245"/>
    </row>
    <row r="246" spans="1:15" x14ac:dyDescent="0.2">
      <c r="A246" s="66"/>
      <c r="B246" s="59"/>
      <c r="C246" s="60">
        <f t="shared" si="26"/>
        <v>-90</v>
      </c>
      <c r="D246" s="57"/>
      <c r="E246" s="153"/>
      <c r="F246" s="57"/>
      <c r="G246" s="57"/>
      <c r="H246" s="58"/>
      <c r="I246" s="58"/>
      <c r="J246" s="157"/>
      <c r="K246" s="24"/>
      <c r="L246" s="2"/>
      <c r="O246"/>
    </row>
    <row r="247" spans="1:15" x14ac:dyDescent="0.2">
      <c r="A247" s="66"/>
      <c r="B247" s="59"/>
      <c r="C247" s="60">
        <f t="shared" si="26"/>
        <v>-90</v>
      </c>
      <c r="D247" s="57"/>
      <c r="E247" s="153"/>
      <c r="F247" s="57"/>
      <c r="G247" s="57"/>
      <c r="H247" s="58"/>
      <c r="I247" s="58"/>
      <c r="J247" s="157"/>
      <c r="K247" s="24"/>
      <c r="L247" s="2"/>
      <c r="O247"/>
    </row>
    <row r="248" spans="1:15" x14ac:dyDescent="0.2">
      <c r="A248" s="66"/>
      <c r="B248" s="59"/>
      <c r="C248" s="60">
        <f t="shared" si="26"/>
        <v>-90</v>
      </c>
      <c r="D248" s="57"/>
      <c r="E248" s="153"/>
      <c r="F248" s="57"/>
      <c r="G248" s="57"/>
      <c r="H248" s="58"/>
      <c r="I248" s="58"/>
      <c r="J248" s="157"/>
      <c r="K248" s="24"/>
      <c r="L248" s="2"/>
      <c r="O248"/>
    </row>
    <row r="249" spans="1:15" x14ac:dyDescent="0.2">
      <c r="A249" s="66"/>
      <c r="B249" s="59"/>
      <c r="C249" s="60">
        <f t="shared" si="26"/>
        <v>-90</v>
      </c>
      <c r="D249" s="57"/>
      <c r="E249" s="153"/>
      <c r="F249" s="57"/>
      <c r="G249" s="57"/>
      <c r="H249" s="58"/>
      <c r="I249" s="58"/>
      <c r="J249" s="157"/>
      <c r="K249" s="24"/>
      <c r="L249" s="2"/>
      <c r="O249"/>
    </row>
    <row r="250" spans="1:15" x14ac:dyDescent="0.2">
      <c r="A250" s="66"/>
      <c r="B250" s="59"/>
      <c r="C250" s="60">
        <f t="shared" si="26"/>
        <v>-90</v>
      </c>
      <c r="D250" s="57"/>
      <c r="E250" s="153"/>
      <c r="F250" s="57"/>
      <c r="G250" s="57"/>
      <c r="H250" s="58"/>
      <c r="I250" s="58"/>
      <c r="J250" s="157"/>
      <c r="K250" s="24"/>
      <c r="L250" s="2"/>
      <c r="O250"/>
    </row>
    <row r="251" spans="1:15" x14ac:dyDescent="0.2">
      <c r="A251" s="66"/>
      <c r="B251" s="59"/>
      <c r="C251" s="60">
        <f t="shared" si="26"/>
        <v>-90</v>
      </c>
      <c r="D251" s="57"/>
      <c r="E251" s="153"/>
      <c r="F251" s="57"/>
      <c r="G251" s="57"/>
      <c r="H251" s="58"/>
      <c r="I251" s="58"/>
      <c r="J251" s="157"/>
      <c r="K251" s="24"/>
      <c r="L251" s="2"/>
      <c r="O251"/>
    </row>
    <row r="252" spans="1:15" x14ac:dyDescent="0.2">
      <c r="A252" s="66"/>
      <c r="B252" s="59"/>
      <c r="C252" s="60">
        <f t="shared" si="26"/>
        <v>-90</v>
      </c>
      <c r="D252" s="57"/>
      <c r="E252" s="153"/>
      <c r="F252" s="57"/>
      <c r="G252" s="57"/>
      <c r="H252" s="58"/>
      <c r="I252" s="58"/>
      <c r="J252" s="157"/>
      <c r="K252" s="24"/>
      <c r="L252" s="2"/>
      <c r="O252"/>
    </row>
    <row r="253" spans="1:15" x14ac:dyDescent="0.2">
      <c r="A253" s="66"/>
      <c r="B253" s="59"/>
      <c r="C253" s="60">
        <f t="shared" si="26"/>
        <v>-90</v>
      </c>
      <c r="D253" s="57"/>
      <c r="E253" s="153"/>
      <c r="F253" s="57"/>
      <c r="G253" s="57"/>
      <c r="H253" s="58"/>
      <c r="I253" s="58"/>
      <c r="J253" s="157"/>
      <c r="K253" s="24"/>
      <c r="L253" s="2"/>
      <c r="O253"/>
    </row>
    <row r="254" spans="1:15" x14ac:dyDescent="0.2">
      <c r="A254" s="66"/>
      <c r="B254" s="59"/>
      <c r="C254" s="60">
        <f t="shared" si="26"/>
        <v>-90</v>
      </c>
      <c r="D254" s="57"/>
      <c r="E254" s="153"/>
      <c r="F254" s="57"/>
      <c r="G254" s="57"/>
      <c r="H254" s="58"/>
      <c r="I254" s="58"/>
      <c r="J254" s="157"/>
      <c r="K254" s="24"/>
      <c r="L254" s="2"/>
      <c r="O254"/>
    </row>
    <row r="255" spans="1:15" x14ac:dyDescent="0.2">
      <c r="A255" s="66"/>
      <c r="B255" s="59"/>
      <c r="C255" s="60">
        <f t="shared" si="26"/>
        <v>-90</v>
      </c>
      <c r="D255" s="57"/>
      <c r="E255" s="153"/>
      <c r="F255" s="57"/>
      <c r="G255" s="57"/>
      <c r="H255" s="58"/>
      <c r="I255" s="58"/>
      <c r="J255" s="157"/>
      <c r="K255" s="24"/>
      <c r="L255" s="2"/>
      <c r="O255"/>
    </row>
    <row r="256" spans="1:15" x14ac:dyDescent="0.2">
      <c r="A256" s="66"/>
      <c r="B256" s="59"/>
      <c r="C256" s="60">
        <f t="shared" si="26"/>
        <v>-90</v>
      </c>
      <c r="D256" s="57"/>
      <c r="E256" s="153"/>
      <c r="F256" s="57"/>
      <c r="G256" s="57"/>
      <c r="H256" s="58"/>
      <c r="I256" s="58"/>
      <c r="J256" s="157"/>
      <c r="K256" s="24"/>
      <c r="L256" s="2"/>
      <c r="O256"/>
    </row>
    <row r="257" spans="1:15" x14ac:dyDescent="0.2">
      <c r="A257" s="66"/>
      <c r="B257" s="59"/>
      <c r="C257" s="60">
        <f t="shared" si="26"/>
        <v>-90</v>
      </c>
      <c r="D257" s="57"/>
      <c r="E257" s="153"/>
      <c r="F257" s="57"/>
      <c r="G257" s="57"/>
      <c r="H257" s="58"/>
      <c r="I257" s="58"/>
      <c r="J257" s="157"/>
      <c r="K257" s="24"/>
      <c r="L257" s="2"/>
      <c r="O257"/>
    </row>
    <row r="258" spans="1:15" x14ac:dyDescent="0.2">
      <c r="A258" s="66"/>
      <c r="B258" s="59"/>
      <c r="C258" s="60">
        <f t="shared" si="26"/>
        <v>-90</v>
      </c>
      <c r="D258" s="57"/>
      <c r="E258" s="153"/>
      <c r="F258" s="57"/>
      <c r="G258" s="57"/>
      <c r="H258" s="58"/>
      <c r="I258" s="58"/>
      <c r="J258" s="157"/>
      <c r="K258" s="24"/>
      <c r="L258" s="2"/>
      <c r="O258"/>
    </row>
    <row r="259" spans="1:15" x14ac:dyDescent="0.2">
      <c r="A259" s="66"/>
      <c r="B259" s="59"/>
      <c r="C259" s="60">
        <f t="shared" si="26"/>
        <v>-90</v>
      </c>
      <c r="D259" s="57"/>
      <c r="E259" s="153"/>
      <c r="F259" s="57"/>
      <c r="G259" s="57"/>
      <c r="H259" s="58"/>
      <c r="I259" s="58"/>
      <c r="J259" s="157"/>
      <c r="K259" s="24"/>
      <c r="L259" s="2"/>
      <c r="O259"/>
    </row>
    <row r="260" spans="1:15" x14ac:dyDescent="0.2">
      <c r="A260" s="66"/>
      <c r="B260" s="59"/>
      <c r="C260" s="60">
        <f t="shared" si="26"/>
        <v>-90</v>
      </c>
      <c r="D260" s="57"/>
      <c r="E260" s="153"/>
      <c r="F260" s="57"/>
      <c r="G260" s="57"/>
      <c r="H260" s="58"/>
      <c r="I260" s="58"/>
      <c r="J260" s="157"/>
      <c r="K260" s="24"/>
      <c r="L260" s="2"/>
      <c r="O260"/>
    </row>
    <row r="261" spans="1:15" x14ac:dyDescent="0.2">
      <c r="A261" s="66"/>
      <c r="B261" s="59"/>
      <c r="C261" s="60">
        <f t="shared" si="26"/>
        <v>-90</v>
      </c>
      <c r="D261" s="57"/>
      <c r="E261" s="153"/>
      <c r="F261" s="57"/>
      <c r="G261" s="57"/>
      <c r="H261" s="58"/>
      <c r="I261" s="58"/>
      <c r="J261" s="157"/>
      <c r="K261" s="24"/>
      <c r="L261" s="2"/>
      <c r="O261"/>
    </row>
    <row r="262" spans="1:15" x14ac:dyDescent="0.2">
      <c r="A262" s="66"/>
      <c r="B262" s="59"/>
      <c r="C262" s="60">
        <f t="shared" si="26"/>
        <v>-90</v>
      </c>
      <c r="D262" s="57"/>
      <c r="E262" s="153"/>
      <c r="F262" s="57"/>
      <c r="G262" s="57"/>
      <c r="H262" s="58"/>
      <c r="I262" s="58"/>
      <c r="J262" s="157"/>
      <c r="K262" s="24"/>
      <c r="L262" s="2"/>
      <c r="O262"/>
    </row>
    <row r="263" spans="1:15" x14ac:dyDescent="0.2">
      <c r="A263" s="66"/>
      <c r="B263" s="59"/>
      <c r="C263" s="60">
        <f t="shared" si="26"/>
        <v>-90</v>
      </c>
      <c r="D263" s="57"/>
      <c r="E263" s="153"/>
      <c r="F263" s="57"/>
      <c r="G263" s="57"/>
      <c r="H263" s="58"/>
      <c r="I263" s="58"/>
      <c r="J263" s="157"/>
      <c r="K263" s="24"/>
      <c r="L263" s="2"/>
      <c r="O263"/>
    </row>
    <row r="264" spans="1:15" x14ac:dyDescent="0.2">
      <c r="A264" s="66"/>
      <c r="B264" s="59"/>
      <c r="C264" s="60">
        <f t="shared" si="26"/>
        <v>-90</v>
      </c>
      <c r="D264" s="57"/>
      <c r="E264" s="153"/>
      <c r="F264" s="57"/>
      <c r="G264" s="57"/>
      <c r="H264" s="58"/>
      <c r="I264" s="58"/>
      <c r="J264" s="157"/>
      <c r="K264" s="24"/>
      <c r="L264" s="2"/>
      <c r="O264"/>
    </row>
    <row r="265" spans="1:15" x14ac:dyDescent="0.2">
      <c r="A265" s="66"/>
      <c r="B265" s="59"/>
      <c r="C265" s="60">
        <f t="shared" si="26"/>
        <v>-90</v>
      </c>
      <c r="D265" s="57"/>
      <c r="E265" s="153"/>
      <c r="F265" s="57"/>
      <c r="G265" s="57"/>
      <c r="H265" s="58"/>
      <c r="I265" s="58"/>
      <c r="J265" s="157"/>
      <c r="K265" s="24"/>
      <c r="L265" s="2"/>
      <c r="O265"/>
    </row>
    <row r="266" spans="1:15" x14ac:dyDescent="0.2">
      <c r="A266" s="66"/>
      <c r="B266" s="59"/>
      <c r="C266" s="60">
        <f t="shared" si="26"/>
        <v>-90</v>
      </c>
      <c r="D266" s="57"/>
      <c r="E266" s="153"/>
      <c r="F266" s="57"/>
      <c r="G266" s="57"/>
      <c r="H266" s="58"/>
      <c r="I266" s="58"/>
      <c r="J266" s="157"/>
      <c r="K266" s="24"/>
      <c r="L266" s="2"/>
      <c r="O266"/>
    </row>
    <row r="267" spans="1:15" x14ac:dyDescent="0.2">
      <c r="A267" s="66"/>
      <c r="B267" s="59"/>
      <c r="C267" s="60">
        <f t="shared" ref="C267:C330" si="27">O267-90</f>
        <v>-90</v>
      </c>
      <c r="D267" s="57"/>
      <c r="E267" s="153"/>
      <c r="F267" s="57"/>
      <c r="G267" s="57"/>
      <c r="H267" s="58"/>
      <c r="I267" s="58"/>
      <c r="J267" s="157"/>
      <c r="K267" s="24"/>
      <c r="L267" s="2"/>
      <c r="O267"/>
    </row>
    <row r="268" spans="1:15" x14ac:dyDescent="0.2">
      <c r="A268" s="66"/>
      <c r="B268" s="59"/>
      <c r="C268" s="60">
        <f t="shared" si="27"/>
        <v>-90</v>
      </c>
      <c r="D268" s="57"/>
      <c r="E268" s="153"/>
      <c r="F268" s="57"/>
      <c r="G268" s="57"/>
      <c r="H268" s="58"/>
      <c r="I268" s="58"/>
      <c r="J268" s="157"/>
      <c r="K268" s="24"/>
      <c r="L268" s="2"/>
      <c r="O268"/>
    </row>
    <row r="269" spans="1:15" x14ac:dyDescent="0.2">
      <c r="A269" s="66"/>
      <c r="B269" s="59"/>
      <c r="C269" s="60">
        <f t="shared" si="27"/>
        <v>-90</v>
      </c>
      <c r="D269" s="57"/>
      <c r="E269" s="153"/>
      <c r="F269" s="57"/>
      <c r="G269" s="57"/>
      <c r="H269" s="58"/>
      <c r="I269" s="58"/>
      <c r="J269" s="157"/>
      <c r="K269" s="24"/>
      <c r="L269" s="2"/>
      <c r="O269"/>
    </row>
    <row r="270" spans="1:15" x14ac:dyDescent="0.2">
      <c r="A270" s="66"/>
      <c r="B270" s="59"/>
      <c r="C270" s="60">
        <f t="shared" si="27"/>
        <v>-90</v>
      </c>
      <c r="D270" s="57"/>
      <c r="E270" s="153"/>
      <c r="F270" s="57"/>
      <c r="G270" s="57"/>
      <c r="H270" s="58"/>
      <c r="I270" s="58"/>
      <c r="J270" s="157"/>
      <c r="K270" s="24"/>
      <c r="L270" s="2"/>
      <c r="O270"/>
    </row>
    <row r="271" spans="1:15" x14ac:dyDescent="0.2">
      <c r="A271" s="66"/>
      <c r="B271" s="59"/>
      <c r="C271" s="60">
        <f t="shared" si="27"/>
        <v>-90</v>
      </c>
      <c r="D271" s="57"/>
      <c r="E271" s="153"/>
      <c r="F271" s="57"/>
      <c r="G271" s="57"/>
      <c r="H271" s="58"/>
      <c r="I271" s="58"/>
      <c r="J271" s="157"/>
      <c r="K271" s="24"/>
      <c r="L271" s="2"/>
      <c r="O271"/>
    </row>
    <row r="272" spans="1:15" x14ac:dyDescent="0.2">
      <c r="A272" s="66"/>
      <c r="B272" s="59"/>
      <c r="C272" s="60">
        <f t="shared" si="27"/>
        <v>-90</v>
      </c>
      <c r="D272" s="57"/>
      <c r="E272" s="153"/>
      <c r="F272" s="57"/>
      <c r="G272" s="57"/>
      <c r="H272" s="58"/>
      <c r="I272" s="58"/>
      <c r="J272" s="157"/>
      <c r="K272" s="24"/>
      <c r="L272" s="2"/>
      <c r="O272"/>
    </row>
    <row r="273" spans="1:15" x14ac:dyDescent="0.2">
      <c r="A273" s="66"/>
      <c r="B273" s="59"/>
      <c r="C273" s="60">
        <f t="shared" si="27"/>
        <v>-90</v>
      </c>
      <c r="D273" s="57"/>
      <c r="E273" s="153"/>
      <c r="F273" s="57"/>
      <c r="G273" s="57"/>
      <c r="H273" s="58"/>
      <c r="I273" s="58"/>
      <c r="J273" s="157"/>
      <c r="K273" s="24"/>
      <c r="L273" s="2"/>
      <c r="O273"/>
    </row>
    <row r="274" spans="1:15" x14ac:dyDescent="0.2">
      <c r="A274" s="66"/>
      <c r="B274" s="59"/>
      <c r="C274" s="60">
        <f t="shared" si="27"/>
        <v>-90</v>
      </c>
      <c r="D274" s="57"/>
      <c r="E274" s="153"/>
      <c r="F274" s="57"/>
      <c r="G274" s="57"/>
      <c r="H274" s="58"/>
      <c r="I274" s="58"/>
      <c r="J274" s="157"/>
      <c r="K274" s="24"/>
      <c r="L274" s="2"/>
      <c r="O274"/>
    </row>
    <row r="275" spans="1:15" x14ac:dyDescent="0.2">
      <c r="A275" s="66"/>
      <c r="B275" s="59"/>
      <c r="C275" s="60">
        <f t="shared" si="27"/>
        <v>-90</v>
      </c>
      <c r="D275" s="57"/>
      <c r="E275" s="153"/>
      <c r="F275" s="57"/>
      <c r="G275" s="57"/>
      <c r="H275" s="58"/>
      <c r="I275" s="58"/>
      <c r="J275" s="157"/>
      <c r="K275" s="24"/>
      <c r="L275" s="2"/>
      <c r="O275"/>
    </row>
    <row r="276" spans="1:15" x14ac:dyDescent="0.2">
      <c r="A276" s="66"/>
      <c r="B276" s="59"/>
      <c r="C276" s="60">
        <f t="shared" si="27"/>
        <v>-90</v>
      </c>
      <c r="D276" s="57"/>
      <c r="E276" s="153"/>
      <c r="F276" s="57"/>
      <c r="G276" s="57"/>
      <c r="H276" s="58"/>
      <c r="I276" s="58"/>
      <c r="J276" s="157"/>
      <c r="K276" s="24"/>
      <c r="L276" s="2"/>
      <c r="O276"/>
    </row>
    <row r="277" spans="1:15" x14ac:dyDescent="0.2">
      <c r="A277" s="66"/>
      <c r="B277" s="59"/>
      <c r="C277" s="60">
        <f t="shared" si="27"/>
        <v>-90</v>
      </c>
      <c r="D277" s="57"/>
      <c r="E277" s="153"/>
      <c r="F277" s="57"/>
      <c r="G277" s="57"/>
      <c r="H277" s="58"/>
      <c r="I277" s="58"/>
      <c r="J277" s="157"/>
      <c r="K277" s="24"/>
      <c r="L277" s="2"/>
      <c r="O277"/>
    </row>
    <row r="278" spans="1:15" x14ac:dyDescent="0.2">
      <c r="A278" s="66"/>
      <c r="B278" s="59"/>
      <c r="C278" s="60">
        <f t="shared" si="27"/>
        <v>-90</v>
      </c>
      <c r="D278" s="57"/>
      <c r="E278" s="153"/>
      <c r="F278" s="57"/>
      <c r="G278" s="57"/>
      <c r="H278" s="58"/>
      <c r="I278" s="58"/>
      <c r="J278" s="157"/>
      <c r="K278" s="24"/>
      <c r="L278" s="2"/>
      <c r="O278"/>
    </row>
    <row r="279" spans="1:15" x14ac:dyDescent="0.2">
      <c r="A279" s="66"/>
      <c r="B279" s="59"/>
      <c r="C279" s="60">
        <f t="shared" si="27"/>
        <v>-90</v>
      </c>
      <c r="D279" s="57"/>
      <c r="E279" s="153"/>
      <c r="F279" s="57"/>
      <c r="G279" s="57"/>
      <c r="H279" s="58"/>
      <c r="I279" s="58"/>
      <c r="J279" s="157"/>
      <c r="K279" s="24"/>
      <c r="L279" s="2"/>
      <c r="O279"/>
    </row>
    <row r="280" spans="1:15" x14ac:dyDescent="0.2">
      <c r="A280" s="66"/>
      <c r="B280" s="59"/>
      <c r="C280" s="60">
        <f t="shared" si="27"/>
        <v>-90</v>
      </c>
      <c r="D280" s="57"/>
      <c r="E280" s="153"/>
      <c r="F280" s="57"/>
      <c r="G280" s="57"/>
      <c r="H280" s="58"/>
      <c r="I280" s="58"/>
      <c r="J280" s="157"/>
      <c r="K280" s="24"/>
      <c r="L280" s="2"/>
      <c r="O280"/>
    </row>
    <row r="281" spans="1:15" x14ac:dyDescent="0.2">
      <c r="A281" s="66"/>
      <c r="B281" s="59"/>
      <c r="C281" s="60">
        <f t="shared" si="27"/>
        <v>-90</v>
      </c>
      <c r="D281" s="57"/>
      <c r="E281" s="153"/>
      <c r="F281" s="57"/>
      <c r="G281" s="57"/>
      <c r="H281" s="58"/>
      <c r="I281" s="58"/>
      <c r="J281" s="157"/>
      <c r="K281" s="24"/>
      <c r="L281" s="2"/>
      <c r="O281"/>
    </row>
    <row r="282" spans="1:15" x14ac:dyDescent="0.2">
      <c r="A282" s="66"/>
      <c r="B282" s="59"/>
      <c r="C282" s="60">
        <f t="shared" si="27"/>
        <v>-90</v>
      </c>
      <c r="D282" s="57"/>
      <c r="E282" s="153"/>
      <c r="F282" s="57"/>
      <c r="G282" s="57"/>
      <c r="H282" s="58"/>
      <c r="I282" s="58"/>
      <c r="J282" s="157"/>
      <c r="K282" s="24"/>
      <c r="L282" s="2"/>
      <c r="O282"/>
    </row>
    <row r="283" spans="1:15" x14ac:dyDescent="0.2">
      <c r="A283" s="66"/>
      <c r="B283" s="59"/>
      <c r="C283" s="60">
        <f t="shared" si="27"/>
        <v>-90</v>
      </c>
      <c r="D283" s="57"/>
      <c r="E283" s="153"/>
      <c r="F283" s="57"/>
      <c r="G283" s="57"/>
      <c r="H283" s="58"/>
      <c r="I283" s="58"/>
      <c r="J283" s="157"/>
      <c r="K283" s="24"/>
      <c r="L283" s="2"/>
      <c r="O283"/>
    </row>
    <row r="284" spans="1:15" x14ac:dyDescent="0.2">
      <c r="A284" s="66"/>
      <c r="B284" s="59"/>
      <c r="C284" s="60">
        <f t="shared" si="27"/>
        <v>-90</v>
      </c>
      <c r="D284" s="57"/>
      <c r="E284" s="153"/>
      <c r="F284" s="57"/>
      <c r="G284" s="57"/>
      <c r="H284" s="58"/>
      <c r="I284" s="58"/>
      <c r="J284" s="157"/>
      <c r="K284" s="24"/>
      <c r="L284" s="2"/>
      <c r="O284"/>
    </row>
    <row r="285" spans="1:15" x14ac:dyDescent="0.2">
      <c r="A285" s="66"/>
      <c r="B285" s="59"/>
      <c r="C285" s="60">
        <f t="shared" si="27"/>
        <v>-90</v>
      </c>
      <c r="D285" s="57"/>
      <c r="E285" s="153"/>
      <c r="F285" s="57"/>
      <c r="G285" s="57"/>
      <c r="H285" s="58"/>
      <c r="I285" s="58"/>
      <c r="J285" s="157"/>
      <c r="K285" s="24"/>
      <c r="L285" s="2"/>
      <c r="O285"/>
    </row>
    <row r="286" spans="1:15" x14ac:dyDescent="0.2">
      <c r="A286" s="66"/>
      <c r="B286" s="59"/>
      <c r="C286" s="60">
        <f t="shared" si="27"/>
        <v>-90</v>
      </c>
      <c r="D286" s="57"/>
      <c r="E286" s="153"/>
      <c r="F286" s="57"/>
      <c r="G286" s="57"/>
      <c r="H286" s="58"/>
      <c r="I286" s="58"/>
      <c r="J286" s="157"/>
      <c r="K286" s="24"/>
      <c r="L286" s="2"/>
      <c r="O286"/>
    </row>
    <row r="287" spans="1:15" x14ac:dyDescent="0.2">
      <c r="A287" s="66"/>
      <c r="B287" s="59"/>
      <c r="C287" s="60">
        <f t="shared" si="27"/>
        <v>-90</v>
      </c>
      <c r="D287" s="57"/>
      <c r="E287" s="153"/>
      <c r="F287" s="57"/>
      <c r="G287" s="57"/>
      <c r="H287" s="58"/>
      <c r="I287" s="58"/>
      <c r="J287" s="157"/>
      <c r="K287" s="24"/>
      <c r="L287" s="2"/>
      <c r="O287"/>
    </row>
    <row r="288" spans="1:15" x14ac:dyDescent="0.2">
      <c r="A288" s="66"/>
      <c r="B288" s="59"/>
      <c r="C288" s="60">
        <f t="shared" si="27"/>
        <v>-90</v>
      </c>
      <c r="D288" s="57"/>
      <c r="E288" s="153"/>
      <c r="F288" s="57"/>
      <c r="G288" s="57"/>
      <c r="H288" s="58"/>
      <c r="I288" s="58"/>
      <c r="J288" s="157"/>
      <c r="K288" s="24"/>
      <c r="L288" s="2"/>
      <c r="O288"/>
    </row>
    <row r="289" spans="1:15" x14ac:dyDescent="0.2">
      <c r="A289" s="66"/>
      <c r="B289" s="59"/>
      <c r="C289" s="60">
        <f t="shared" si="27"/>
        <v>-90</v>
      </c>
      <c r="D289" s="57"/>
      <c r="E289" s="153"/>
      <c r="F289" s="57"/>
      <c r="G289" s="57"/>
      <c r="H289" s="58"/>
      <c r="I289" s="58"/>
      <c r="J289" s="157"/>
      <c r="K289" s="24"/>
      <c r="L289" s="2"/>
      <c r="O289"/>
    </row>
    <row r="290" spans="1:15" x14ac:dyDescent="0.2">
      <c r="A290" s="66"/>
      <c r="B290" s="59"/>
      <c r="C290" s="60">
        <f t="shared" si="27"/>
        <v>-90</v>
      </c>
      <c r="D290" s="57"/>
      <c r="E290" s="153"/>
      <c r="F290" s="57"/>
      <c r="G290" s="57"/>
      <c r="H290" s="58"/>
      <c r="I290" s="58"/>
      <c r="J290" s="157"/>
      <c r="K290" s="24"/>
      <c r="L290" s="2"/>
      <c r="O290"/>
    </row>
    <row r="291" spans="1:15" x14ac:dyDescent="0.2">
      <c r="A291" s="66"/>
      <c r="B291" s="59"/>
      <c r="C291" s="60">
        <f t="shared" si="27"/>
        <v>-90</v>
      </c>
      <c r="D291" s="57"/>
      <c r="E291" s="153"/>
      <c r="F291" s="57"/>
      <c r="G291" s="57"/>
      <c r="H291" s="58"/>
      <c r="I291" s="58"/>
      <c r="J291" s="157"/>
      <c r="K291" s="24"/>
      <c r="L291" s="2"/>
      <c r="O291"/>
    </row>
    <row r="292" spans="1:15" x14ac:dyDescent="0.2">
      <c r="A292" s="66"/>
      <c r="B292" s="59"/>
      <c r="C292" s="60">
        <f t="shared" si="27"/>
        <v>-90</v>
      </c>
      <c r="D292" s="57"/>
      <c r="E292" s="153"/>
      <c r="F292" s="57"/>
      <c r="G292" s="57"/>
      <c r="H292" s="58"/>
      <c r="I292" s="58"/>
      <c r="J292" s="157"/>
      <c r="K292" s="24"/>
      <c r="L292" s="2"/>
      <c r="O292"/>
    </row>
    <row r="293" spans="1:15" x14ac:dyDescent="0.2">
      <c r="A293" s="66"/>
      <c r="B293" s="59"/>
      <c r="C293" s="60">
        <f t="shared" si="27"/>
        <v>-90</v>
      </c>
      <c r="D293" s="57"/>
      <c r="E293" s="153"/>
      <c r="F293" s="57"/>
      <c r="G293" s="57"/>
      <c r="H293" s="58"/>
      <c r="I293" s="58"/>
      <c r="J293" s="157"/>
      <c r="K293" s="24"/>
      <c r="L293" s="2"/>
      <c r="O293"/>
    </row>
    <row r="294" spans="1:15" x14ac:dyDescent="0.2">
      <c r="A294" s="66"/>
      <c r="B294" s="59"/>
      <c r="C294" s="60">
        <f t="shared" si="27"/>
        <v>-90</v>
      </c>
      <c r="D294" s="57"/>
      <c r="E294" s="153"/>
      <c r="F294" s="57"/>
      <c r="G294" s="57"/>
      <c r="H294" s="58"/>
      <c r="I294" s="58"/>
      <c r="J294" s="157"/>
      <c r="K294" s="24"/>
      <c r="L294" s="2"/>
      <c r="O294"/>
    </row>
    <row r="295" spans="1:15" x14ac:dyDescent="0.2">
      <c r="A295" s="66"/>
      <c r="B295" s="59"/>
      <c r="C295" s="60">
        <f t="shared" si="27"/>
        <v>-90</v>
      </c>
      <c r="D295" s="57"/>
      <c r="E295" s="153"/>
      <c r="F295" s="57"/>
      <c r="G295" s="57"/>
      <c r="H295" s="58"/>
      <c r="I295" s="58"/>
      <c r="J295" s="157"/>
      <c r="K295" s="24"/>
      <c r="L295" s="2"/>
      <c r="O295"/>
    </row>
    <row r="296" spans="1:15" x14ac:dyDescent="0.2">
      <c r="A296" s="66"/>
      <c r="B296" s="59"/>
      <c r="C296" s="60">
        <f t="shared" si="27"/>
        <v>-90</v>
      </c>
      <c r="D296" s="57"/>
      <c r="E296" s="153"/>
      <c r="F296" s="57"/>
      <c r="G296" s="57"/>
      <c r="H296" s="58"/>
      <c r="I296" s="58"/>
      <c r="J296" s="157"/>
      <c r="K296" s="24"/>
      <c r="L296" s="2"/>
      <c r="O296"/>
    </row>
    <row r="297" spans="1:15" x14ac:dyDescent="0.2">
      <c r="A297" s="66"/>
      <c r="B297" s="59"/>
      <c r="C297" s="60">
        <f t="shared" si="27"/>
        <v>-90</v>
      </c>
      <c r="D297" s="57"/>
      <c r="E297" s="153"/>
      <c r="F297" s="57"/>
      <c r="G297" s="57"/>
      <c r="H297" s="58"/>
      <c r="I297" s="58"/>
      <c r="J297" s="157"/>
      <c r="K297" s="24"/>
      <c r="L297" s="2"/>
      <c r="O297"/>
    </row>
    <row r="298" spans="1:15" x14ac:dyDescent="0.2">
      <c r="A298" s="66"/>
      <c r="B298" s="59"/>
      <c r="C298" s="60">
        <f t="shared" si="27"/>
        <v>-90</v>
      </c>
      <c r="D298" s="57"/>
      <c r="E298" s="153"/>
      <c r="F298" s="57"/>
      <c r="G298" s="57"/>
      <c r="H298" s="58"/>
      <c r="I298" s="58"/>
      <c r="J298" s="157"/>
      <c r="K298" s="24"/>
      <c r="L298" s="2"/>
      <c r="O298"/>
    </row>
    <row r="299" spans="1:15" x14ac:dyDescent="0.2">
      <c r="A299" s="66"/>
      <c r="B299" s="59"/>
      <c r="C299" s="60">
        <f t="shared" si="27"/>
        <v>-90</v>
      </c>
      <c r="D299" s="57"/>
      <c r="E299" s="153"/>
      <c r="F299" s="57"/>
      <c r="G299" s="57"/>
      <c r="H299" s="58"/>
      <c r="I299" s="58"/>
      <c r="J299" s="157"/>
      <c r="K299" s="24"/>
      <c r="L299" s="2"/>
      <c r="O299"/>
    </row>
    <row r="300" spans="1:15" x14ac:dyDescent="0.2">
      <c r="A300" s="66"/>
      <c r="B300" s="59"/>
      <c r="C300" s="60">
        <f t="shared" si="27"/>
        <v>-90</v>
      </c>
      <c r="D300" s="57"/>
      <c r="E300" s="153"/>
      <c r="F300" s="57"/>
      <c r="G300" s="57"/>
      <c r="H300" s="58"/>
      <c r="I300" s="58"/>
      <c r="J300" s="157"/>
      <c r="K300" s="24"/>
      <c r="L300" s="2"/>
      <c r="O300"/>
    </row>
    <row r="301" spans="1:15" x14ac:dyDescent="0.2">
      <c r="A301" s="66"/>
      <c r="B301" s="59"/>
      <c r="C301" s="60">
        <f t="shared" si="27"/>
        <v>-90</v>
      </c>
      <c r="D301" s="57"/>
      <c r="E301" s="153"/>
      <c r="F301" s="57"/>
      <c r="G301" s="57"/>
      <c r="H301" s="58"/>
      <c r="I301" s="58"/>
      <c r="J301" s="157"/>
      <c r="K301" s="24"/>
      <c r="L301" s="2"/>
      <c r="O301"/>
    </row>
    <row r="302" spans="1:15" x14ac:dyDescent="0.2">
      <c r="A302" s="66"/>
      <c r="B302" s="59"/>
      <c r="C302" s="60">
        <f t="shared" si="27"/>
        <v>-90</v>
      </c>
      <c r="D302" s="57"/>
      <c r="E302" s="153"/>
      <c r="F302" s="57"/>
      <c r="G302" s="57"/>
      <c r="H302" s="58"/>
      <c r="I302" s="58"/>
      <c r="J302" s="157"/>
      <c r="K302" s="24"/>
      <c r="L302" s="2"/>
      <c r="O302"/>
    </row>
    <row r="303" spans="1:15" x14ac:dyDescent="0.2">
      <c r="A303" s="66"/>
      <c r="B303" s="59"/>
      <c r="C303" s="60">
        <f t="shared" si="27"/>
        <v>-90</v>
      </c>
      <c r="D303" s="57"/>
      <c r="E303" s="153"/>
      <c r="F303" s="57"/>
      <c r="G303" s="57"/>
      <c r="H303" s="58"/>
      <c r="I303" s="58"/>
      <c r="J303" s="157"/>
      <c r="K303" s="24"/>
      <c r="L303" s="2"/>
      <c r="O303"/>
    </row>
    <row r="304" spans="1:15" x14ac:dyDescent="0.2">
      <c r="A304" s="66"/>
      <c r="B304" s="59"/>
      <c r="C304" s="60">
        <f t="shared" si="27"/>
        <v>-90</v>
      </c>
      <c r="D304" s="57"/>
      <c r="E304" s="153"/>
      <c r="F304" s="57"/>
      <c r="G304" s="57"/>
      <c r="H304" s="58"/>
      <c r="I304" s="58"/>
      <c r="J304" s="157"/>
      <c r="K304" s="24"/>
      <c r="L304" s="2"/>
      <c r="O304"/>
    </row>
    <row r="305" spans="1:15" x14ac:dyDescent="0.2">
      <c r="A305" s="66"/>
      <c r="B305" s="59"/>
      <c r="C305" s="60">
        <f t="shared" si="27"/>
        <v>-90</v>
      </c>
      <c r="D305" s="57"/>
      <c r="E305" s="153"/>
      <c r="F305" s="57"/>
      <c r="G305" s="57"/>
      <c r="H305" s="58"/>
      <c r="I305" s="58"/>
      <c r="J305" s="157"/>
      <c r="K305" s="24"/>
      <c r="L305" s="2"/>
      <c r="O305"/>
    </row>
    <row r="306" spans="1:15" x14ac:dyDescent="0.2">
      <c r="A306" s="66"/>
      <c r="B306" s="59"/>
      <c r="C306" s="60">
        <f t="shared" si="27"/>
        <v>-90</v>
      </c>
      <c r="D306" s="57"/>
      <c r="E306" s="153"/>
      <c r="F306" s="57"/>
      <c r="G306" s="57"/>
      <c r="H306" s="58"/>
      <c r="I306" s="58"/>
      <c r="J306" s="157"/>
      <c r="K306" s="24"/>
      <c r="L306" s="2"/>
      <c r="O306"/>
    </row>
    <row r="307" spans="1:15" x14ac:dyDescent="0.2">
      <c r="A307" s="66"/>
      <c r="B307" s="59"/>
      <c r="C307" s="60">
        <f t="shared" si="27"/>
        <v>-90</v>
      </c>
      <c r="D307" s="57"/>
      <c r="E307" s="153"/>
      <c r="F307" s="57"/>
      <c r="G307" s="57"/>
      <c r="H307" s="58"/>
      <c r="I307" s="58"/>
      <c r="J307" s="157"/>
      <c r="K307" s="24"/>
      <c r="L307" s="2"/>
      <c r="O307"/>
    </row>
    <row r="308" spans="1:15" x14ac:dyDescent="0.2">
      <c r="A308" s="66"/>
      <c r="B308" s="59"/>
      <c r="C308" s="60">
        <f t="shared" si="27"/>
        <v>-90</v>
      </c>
      <c r="D308" s="57"/>
      <c r="E308" s="153"/>
      <c r="F308" s="57"/>
      <c r="G308" s="57"/>
      <c r="H308" s="58"/>
      <c r="I308" s="58"/>
      <c r="J308" s="157"/>
      <c r="K308" s="24"/>
      <c r="L308" s="2"/>
      <c r="O308"/>
    </row>
    <row r="309" spans="1:15" x14ac:dyDescent="0.2">
      <c r="A309" s="66"/>
      <c r="B309" s="59"/>
      <c r="C309" s="60">
        <f t="shared" si="27"/>
        <v>-90</v>
      </c>
      <c r="D309" s="57"/>
      <c r="E309" s="153"/>
      <c r="F309" s="57"/>
      <c r="G309" s="57"/>
      <c r="H309" s="58"/>
      <c r="I309" s="58"/>
      <c r="J309" s="157"/>
      <c r="K309" s="24"/>
      <c r="L309" s="2"/>
      <c r="O309"/>
    </row>
    <row r="310" spans="1:15" x14ac:dyDescent="0.2">
      <c r="A310" s="66"/>
      <c r="B310" s="59"/>
      <c r="C310" s="60">
        <f t="shared" si="27"/>
        <v>-90</v>
      </c>
      <c r="D310" s="57"/>
      <c r="E310" s="153"/>
      <c r="F310" s="57"/>
      <c r="G310" s="57"/>
      <c r="H310" s="58"/>
      <c r="I310" s="58"/>
      <c r="J310" s="157"/>
      <c r="K310" s="24"/>
      <c r="L310" s="2"/>
      <c r="O310"/>
    </row>
    <row r="311" spans="1:15" x14ac:dyDescent="0.2">
      <c r="A311" s="66"/>
      <c r="B311" s="59"/>
      <c r="C311" s="60">
        <f t="shared" si="27"/>
        <v>-90</v>
      </c>
      <c r="D311" s="57"/>
      <c r="E311" s="153"/>
      <c r="F311" s="57"/>
      <c r="G311" s="57"/>
      <c r="H311" s="58"/>
      <c r="I311" s="58"/>
      <c r="J311" s="157"/>
      <c r="K311" s="24"/>
      <c r="L311" s="2"/>
      <c r="O311"/>
    </row>
    <row r="312" spans="1:15" x14ac:dyDescent="0.2">
      <c r="A312" s="66"/>
      <c r="B312" s="59"/>
      <c r="C312" s="60">
        <f t="shared" si="27"/>
        <v>-90</v>
      </c>
      <c r="D312" s="57"/>
      <c r="E312" s="153"/>
      <c r="F312" s="57"/>
      <c r="G312" s="57"/>
      <c r="H312" s="58"/>
      <c r="I312" s="58"/>
      <c r="J312" s="157"/>
      <c r="K312" s="24"/>
      <c r="L312" s="2"/>
      <c r="O312"/>
    </row>
    <row r="313" spans="1:15" x14ac:dyDescent="0.2">
      <c r="A313" s="66"/>
      <c r="B313" s="59"/>
      <c r="C313" s="60">
        <f t="shared" si="27"/>
        <v>-90</v>
      </c>
      <c r="D313" s="57"/>
      <c r="E313" s="153"/>
      <c r="F313" s="57"/>
      <c r="G313" s="57"/>
      <c r="H313" s="58"/>
      <c r="I313" s="58"/>
      <c r="J313" s="157"/>
      <c r="K313" s="24"/>
      <c r="L313" s="2"/>
      <c r="O313"/>
    </row>
    <row r="314" spans="1:15" x14ac:dyDescent="0.2">
      <c r="A314" s="66"/>
      <c r="B314" s="59"/>
      <c r="C314" s="60">
        <f t="shared" si="27"/>
        <v>-90</v>
      </c>
      <c r="D314" s="57"/>
      <c r="E314" s="153"/>
      <c r="F314" s="57"/>
      <c r="G314" s="57"/>
      <c r="H314" s="58"/>
      <c r="I314" s="58"/>
      <c r="J314" s="157"/>
      <c r="K314" s="24"/>
      <c r="L314" s="2"/>
      <c r="O314"/>
    </row>
    <row r="315" spans="1:15" x14ac:dyDescent="0.2">
      <c r="A315" s="66"/>
      <c r="B315" s="59"/>
      <c r="C315" s="60">
        <f t="shared" si="27"/>
        <v>-90</v>
      </c>
      <c r="D315" s="57"/>
      <c r="E315" s="153"/>
      <c r="F315" s="57"/>
      <c r="G315" s="57"/>
      <c r="H315" s="58"/>
      <c r="I315" s="58"/>
      <c r="J315" s="157"/>
      <c r="K315" s="24"/>
      <c r="L315" s="2"/>
      <c r="O315"/>
    </row>
    <row r="316" spans="1:15" x14ac:dyDescent="0.2">
      <c r="A316" s="66"/>
      <c r="B316" s="59"/>
      <c r="C316" s="60">
        <f t="shared" si="27"/>
        <v>-90</v>
      </c>
      <c r="D316" s="57"/>
      <c r="E316" s="153"/>
      <c r="F316" s="57"/>
      <c r="G316" s="57"/>
      <c r="H316" s="58"/>
      <c r="I316" s="58"/>
      <c r="J316" s="157"/>
      <c r="K316" s="24"/>
      <c r="L316" s="2"/>
      <c r="O316"/>
    </row>
    <row r="317" spans="1:15" x14ac:dyDescent="0.2">
      <c r="A317" s="66"/>
      <c r="B317" s="59"/>
      <c r="C317" s="60">
        <f t="shared" si="27"/>
        <v>-90</v>
      </c>
      <c r="D317" s="57"/>
      <c r="E317" s="153"/>
      <c r="F317" s="57"/>
      <c r="G317" s="57"/>
      <c r="H317" s="58"/>
      <c r="I317" s="58"/>
      <c r="J317" s="157"/>
      <c r="K317" s="24"/>
      <c r="L317" s="2"/>
      <c r="O317"/>
    </row>
    <row r="318" spans="1:15" x14ac:dyDescent="0.2">
      <c r="A318" s="66"/>
      <c r="B318" s="59"/>
      <c r="C318" s="60">
        <f t="shared" si="27"/>
        <v>-90</v>
      </c>
      <c r="D318" s="57"/>
      <c r="E318" s="153"/>
      <c r="F318" s="57"/>
      <c r="G318" s="57"/>
      <c r="H318" s="58"/>
      <c r="I318" s="58"/>
      <c r="J318" s="157"/>
      <c r="K318" s="24"/>
      <c r="L318" s="2"/>
      <c r="O318"/>
    </row>
    <row r="319" spans="1:15" x14ac:dyDescent="0.2">
      <c r="A319" s="66"/>
      <c r="B319" s="59"/>
      <c r="C319" s="60">
        <f t="shared" si="27"/>
        <v>-90</v>
      </c>
      <c r="D319" s="57"/>
      <c r="E319" s="153"/>
      <c r="F319" s="57"/>
      <c r="G319" s="57"/>
      <c r="H319" s="58"/>
      <c r="I319" s="58"/>
      <c r="J319" s="157"/>
      <c r="K319" s="24"/>
      <c r="L319" s="2"/>
      <c r="O319"/>
    </row>
    <row r="320" spans="1:15" x14ac:dyDescent="0.2">
      <c r="A320" s="66"/>
      <c r="B320" s="59"/>
      <c r="C320" s="60">
        <f t="shared" si="27"/>
        <v>-90</v>
      </c>
      <c r="D320" s="57"/>
      <c r="E320" s="153"/>
      <c r="F320" s="57"/>
      <c r="G320" s="57"/>
      <c r="H320" s="58"/>
      <c r="I320" s="58"/>
      <c r="J320" s="157"/>
      <c r="K320" s="24"/>
      <c r="L320" s="2"/>
      <c r="O320"/>
    </row>
    <row r="321" spans="1:15" x14ac:dyDescent="0.2">
      <c r="A321" s="66"/>
      <c r="B321" s="59"/>
      <c r="C321" s="60">
        <f t="shared" si="27"/>
        <v>-90</v>
      </c>
      <c r="D321" s="57"/>
      <c r="E321" s="153"/>
      <c r="F321" s="57"/>
      <c r="G321" s="57"/>
      <c r="H321" s="58"/>
      <c r="I321" s="58"/>
      <c r="J321" s="157"/>
      <c r="K321" s="24"/>
      <c r="L321" s="2"/>
      <c r="O321"/>
    </row>
    <row r="322" spans="1:15" x14ac:dyDescent="0.2">
      <c r="A322" s="66"/>
      <c r="B322" s="59"/>
      <c r="C322" s="60">
        <f t="shared" si="27"/>
        <v>-90</v>
      </c>
      <c r="D322" s="57"/>
      <c r="E322" s="153"/>
      <c r="F322" s="57"/>
      <c r="G322" s="57"/>
      <c r="H322" s="58"/>
      <c r="I322" s="58"/>
      <c r="J322" s="157"/>
      <c r="K322" s="24"/>
      <c r="L322" s="2"/>
      <c r="O322"/>
    </row>
    <row r="323" spans="1:15" x14ac:dyDescent="0.2">
      <c r="A323" s="66"/>
      <c r="B323" s="59"/>
      <c r="C323" s="60">
        <f t="shared" si="27"/>
        <v>-90</v>
      </c>
      <c r="D323" s="57"/>
      <c r="E323" s="153"/>
      <c r="F323" s="57"/>
      <c r="G323" s="57"/>
      <c r="H323" s="58"/>
      <c r="I323" s="58"/>
      <c r="J323" s="157"/>
      <c r="K323" s="24"/>
      <c r="L323" s="2"/>
      <c r="O323"/>
    </row>
    <row r="324" spans="1:15" x14ac:dyDescent="0.2">
      <c r="A324" s="66"/>
      <c r="B324" s="59"/>
      <c r="C324" s="60">
        <f t="shared" si="27"/>
        <v>-90</v>
      </c>
      <c r="D324" s="57"/>
      <c r="E324" s="153"/>
      <c r="F324" s="57"/>
      <c r="G324" s="57"/>
      <c r="H324" s="58"/>
      <c r="I324" s="58"/>
      <c r="J324" s="157"/>
      <c r="K324" s="24"/>
      <c r="L324" s="2"/>
      <c r="O324"/>
    </row>
    <row r="325" spans="1:15" x14ac:dyDescent="0.2">
      <c r="A325" s="66"/>
      <c r="B325" s="59"/>
      <c r="C325" s="60">
        <f t="shared" si="27"/>
        <v>-90</v>
      </c>
      <c r="D325" s="57"/>
      <c r="E325" s="153"/>
      <c r="F325" s="57"/>
      <c r="G325" s="57"/>
      <c r="H325" s="58"/>
      <c r="I325" s="58"/>
      <c r="J325" s="157"/>
      <c r="K325" s="24"/>
      <c r="L325" s="2"/>
      <c r="O325"/>
    </row>
    <row r="326" spans="1:15" x14ac:dyDescent="0.2">
      <c r="A326" s="66"/>
      <c r="B326" s="59"/>
      <c r="C326" s="60">
        <f t="shared" si="27"/>
        <v>-90</v>
      </c>
      <c r="D326" s="57"/>
      <c r="E326" s="153"/>
      <c r="F326" s="57"/>
      <c r="G326" s="57"/>
      <c r="H326" s="58"/>
      <c r="I326" s="58"/>
      <c r="J326" s="157"/>
      <c r="K326" s="24"/>
      <c r="L326" s="2"/>
      <c r="O326"/>
    </row>
    <row r="327" spans="1:15" x14ac:dyDescent="0.2">
      <c r="A327" s="66"/>
      <c r="B327" s="59"/>
      <c r="C327" s="60">
        <f t="shared" si="27"/>
        <v>-90</v>
      </c>
      <c r="D327" s="57"/>
      <c r="E327" s="153"/>
      <c r="F327" s="57"/>
      <c r="G327" s="57"/>
      <c r="H327" s="58"/>
      <c r="I327" s="58"/>
      <c r="J327" s="157"/>
      <c r="K327" s="24"/>
      <c r="L327" s="2"/>
      <c r="O327"/>
    </row>
    <row r="328" spans="1:15" x14ac:dyDescent="0.2">
      <c r="A328" s="66"/>
      <c r="B328" s="59"/>
      <c r="C328" s="60">
        <f t="shared" si="27"/>
        <v>-90</v>
      </c>
      <c r="D328" s="57"/>
      <c r="E328" s="153"/>
      <c r="F328" s="57"/>
      <c r="G328" s="57"/>
      <c r="H328" s="58"/>
      <c r="I328" s="58"/>
      <c r="J328" s="157"/>
      <c r="K328" s="24"/>
      <c r="L328" s="2"/>
      <c r="O328"/>
    </row>
    <row r="329" spans="1:15" x14ac:dyDescent="0.2">
      <c r="A329" s="66"/>
      <c r="B329" s="59"/>
      <c r="C329" s="60">
        <f t="shared" si="27"/>
        <v>-90</v>
      </c>
      <c r="D329" s="57"/>
      <c r="E329" s="153"/>
      <c r="F329" s="57"/>
      <c r="G329" s="57"/>
      <c r="H329" s="58"/>
      <c r="I329" s="58"/>
      <c r="J329" s="157"/>
      <c r="K329" s="24"/>
      <c r="L329" s="2"/>
      <c r="O329"/>
    </row>
    <row r="330" spans="1:15" x14ac:dyDescent="0.2">
      <c r="A330" s="66"/>
      <c r="B330" s="59"/>
      <c r="C330" s="60">
        <f t="shared" si="27"/>
        <v>-90</v>
      </c>
      <c r="D330" s="57"/>
      <c r="E330" s="153"/>
      <c r="F330" s="57"/>
      <c r="G330" s="57"/>
      <c r="H330" s="58"/>
      <c r="I330" s="58"/>
      <c r="J330" s="157"/>
      <c r="K330" s="24"/>
      <c r="L330" s="2"/>
      <c r="O330"/>
    </row>
    <row r="331" spans="1:15" x14ac:dyDescent="0.2">
      <c r="A331" s="66"/>
      <c r="B331" s="59"/>
      <c r="C331" s="60">
        <f t="shared" ref="C331:C394" si="28">O331-90</f>
        <v>-90</v>
      </c>
      <c r="D331" s="57"/>
      <c r="E331" s="153"/>
      <c r="F331" s="57"/>
      <c r="G331" s="57"/>
      <c r="H331" s="58"/>
      <c r="I331" s="58"/>
      <c r="J331" s="157"/>
      <c r="K331" s="24"/>
      <c r="L331" s="2"/>
      <c r="O331"/>
    </row>
    <row r="332" spans="1:15" x14ac:dyDescent="0.2">
      <c r="A332" s="66"/>
      <c r="B332" s="59"/>
      <c r="C332" s="60">
        <f t="shared" si="28"/>
        <v>-90</v>
      </c>
      <c r="D332" s="57"/>
      <c r="E332" s="153"/>
      <c r="F332" s="57"/>
      <c r="G332" s="57"/>
      <c r="H332" s="58"/>
      <c r="I332" s="58"/>
      <c r="J332" s="157"/>
      <c r="K332" s="24"/>
      <c r="L332" s="2"/>
      <c r="O332"/>
    </row>
    <row r="333" spans="1:15" x14ac:dyDescent="0.2">
      <c r="A333" s="66"/>
      <c r="B333" s="59"/>
      <c r="C333" s="60">
        <f t="shared" si="28"/>
        <v>-90</v>
      </c>
      <c r="D333" s="57"/>
      <c r="E333" s="153"/>
      <c r="F333" s="57"/>
      <c r="G333" s="57"/>
      <c r="H333" s="58"/>
      <c r="I333" s="58"/>
      <c r="J333" s="157"/>
      <c r="K333" s="24"/>
      <c r="L333" s="2"/>
      <c r="O333"/>
    </row>
    <row r="334" spans="1:15" x14ac:dyDescent="0.2">
      <c r="A334" s="66"/>
      <c r="B334" s="59"/>
      <c r="C334" s="60">
        <f t="shared" si="28"/>
        <v>-90</v>
      </c>
      <c r="D334" s="57"/>
      <c r="E334" s="153"/>
      <c r="F334" s="57"/>
      <c r="G334" s="57"/>
      <c r="H334" s="58"/>
      <c r="I334" s="58"/>
      <c r="J334" s="157"/>
      <c r="K334" s="24"/>
      <c r="L334" s="2"/>
      <c r="O334"/>
    </row>
    <row r="335" spans="1:15" x14ac:dyDescent="0.2">
      <c r="A335" s="66"/>
      <c r="B335" s="59"/>
      <c r="C335" s="60">
        <f t="shared" si="28"/>
        <v>-90</v>
      </c>
      <c r="D335" s="57"/>
      <c r="E335" s="153"/>
      <c r="F335" s="57"/>
      <c r="G335" s="57"/>
      <c r="H335" s="58"/>
      <c r="I335" s="58"/>
      <c r="J335" s="157"/>
      <c r="K335" s="24"/>
      <c r="L335" s="2"/>
      <c r="O335"/>
    </row>
    <row r="336" spans="1:15" x14ac:dyDescent="0.2">
      <c r="A336" s="66"/>
      <c r="B336" s="59"/>
      <c r="C336" s="60">
        <f t="shared" si="28"/>
        <v>-90</v>
      </c>
      <c r="D336" s="57"/>
      <c r="E336" s="153"/>
      <c r="F336" s="57"/>
      <c r="G336" s="57"/>
      <c r="H336" s="58"/>
      <c r="I336" s="58"/>
      <c r="J336" s="157"/>
      <c r="K336" s="24"/>
      <c r="L336" s="2"/>
      <c r="O336"/>
    </row>
    <row r="337" spans="1:15" x14ac:dyDescent="0.2">
      <c r="A337" s="66"/>
      <c r="B337" s="59"/>
      <c r="C337" s="60">
        <f t="shared" si="28"/>
        <v>-90</v>
      </c>
      <c r="D337" s="57"/>
      <c r="E337" s="153"/>
      <c r="F337" s="57"/>
      <c r="G337" s="57"/>
      <c r="H337" s="58"/>
      <c r="I337" s="58"/>
      <c r="J337" s="157"/>
      <c r="K337" s="24"/>
      <c r="L337" s="2"/>
      <c r="O337"/>
    </row>
    <row r="338" spans="1:15" x14ac:dyDescent="0.2">
      <c r="A338" s="66"/>
      <c r="B338" s="59"/>
      <c r="C338" s="60">
        <f t="shared" si="28"/>
        <v>-90</v>
      </c>
      <c r="D338" s="57"/>
      <c r="E338" s="153"/>
      <c r="F338" s="57"/>
      <c r="G338" s="57"/>
      <c r="H338" s="58"/>
      <c r="I338" s="58"/>
      <c r="J338" s="157"/>
      <c r="K338" s="24"/>
      <c r="L338" s="2"/>
      <c r="O338"/>
    </row>
    <row r="339" spans="1:15" x14ac:dyDescent="0.2">
      <c r="A339" s="66"/>
      <c r="B339" s="59"/>
      <c r="C339" s="60">
        <f t="shared" si="28"/>
        <v>-90</v>
      </c>
      <c r="D339" s="57"/>
      <c r="E339" s="153"/>
      <c r="F339" s="57"/>
      <c r="G339" s="57"/>
      <c r="H339" s="58"/>
      <c r="I339" s="58"/>
      <c r="J339" s="157"/>
      <c r="K339" s="24"/>
      <c r="L339" s="2"/>
      <c r="O339"/>
    </row>
    <row r="340" spans="1:15" x14ac:dyDescent="0.2">
      <c r="A340" s="66"/>
      <c r="B340" s="59"/>
      <c r="C340" s="60">
        <f t="shared" si="28"/>
        <v>-90</v>
      </c>
      <c r="D340" s="57"/>
      <c r="E340" s="153"/>
      <c r="F340" s="57"/>
      <c r="G340" s="57"/>
      <c r="H340" s="58"/>
      <c r="I340" s="58"/>
      <c r="J340" s="157"/>
      <c r="K340" s="24"/>
      <c r="L340" s="2"/>
      <c r="O340"/>
    </row>
    <row r="341" spans="1:15" x14ac:dyDescent="0.2">
      <c r="A341" s="66"/>
      <c r="B341" s="59"/>
      <c r="C341" s="60">
        <f t="shared" si="28"/>
        <v>-90</v>
      </c>
      <c r="D341" s="57"/>
      <c r="E341" s="153"/>
      <c r="F341" s="57"/>
      <c r="G341" s="57"/>
      <c r="H341" s="58"/>
      <c r="I341" s="58"/>
      <c r="J341" s="157"/>
      <c r="K341" s="24"/>
      <c r="L341" s="2"/>
      <c r="O341"/>
    </row>
    <row r="342" spans="1:15" x14ac:dyDescent="0.2">
      <c r="A342" s="66"/>
      <c r="B342" s="59"/>
      <c r="C342" s="60">
        <f t="shared" si="28"/>
        <v>-90</v>
      </c>
      <c r="D342" s="57"/>
      <c r="E342" s="153"/>
      <c r="F342" s="57"/>
      <c r="G342" s="57"/>
      <c r="H342" s="58"/>
      <c r="I342" s="58"/>
      <c r="J342" s="157"/>
      <c r="K342" s="24"/>
      <c r="L342" s="2"/>
      <c r="O342"/>
    </row>
    <row r="343" spans="1:15" x14ac:dyDescent="0.2">
      <c r="A343" s="66"/>
      <c r="B343" s="59"/>
      <c r="C343" s="60">
        <f t="shared" si="28"/>
        <v>-90</v>
      </c>
      <c r="D343" s="57"/>
      <c r="E343" s="153"/>
      <c r="F343" s="57"/>
      <c r="G343" s="57"/>
      <c r="H343" s="58"/>
      <c r="I343" s="58"/>
      <c r="J343" s="157"/>
      <c r="K343" s="24"/>
      <c r="L343" s="2"/>
      <c r="O343"/>
    </row>
    <row r="344" spans="1:15" x14ac:dyDescent="0.2">
      <c r="A344" s="66"/>
      <c r="B344" s="59"/>
      <c r="C344" s="60">
        <f t="shared" si="28"/>
        <v>-90</v>
      </c>
      <c r="D344" s="57"/>
      <c r="E344" s="153"/>
      <c r="F344" s="57"/>
      <c r="G344" s="57"/>
      <c r="H344" s="58"/>
      <c r="I344" s="58"/>
      <c r="J344" s="157"/>
      <c r="K344" s="24"/>
      <c r="L344" s="2"/>
      <c r="O344"/>
    </row>
    <row r="345" spans="1:15" x14ac:dyDescent="0.2">
      <c r="A345" s="66"/>
      <c r="B345" s="59"/>
      <c r="C345" s="60">
        <f t="shared" si="28"/>
        <v>-90</v>
      </c>
      <c r="D345" s="57"/>
      <c r="E345" s="153"/>
      <c r="F345" s="57"/>
      <c r="G345" s="57"/>
      <c r="H345" s="58"/>
      <c r="I345" s="58"/>
      <c r="J345" s="157"/>
      <c r="K345" s="24"/>
      <c r="L345" s="2"/>
      <c r="O345"/>
    </row>
    <row r="346" spans="1:15" x14ac:dyDescent="0.2">
      <c r="A346" s="66"/>
      <c r="B346" s="59"/>
      <c r="C346" s="60">
        <f t="shared" si="28"/>
        <v>-90</v>
      </c>
      <c r="D346" s="57"/>
      <c r="E346" s="153"/>
      <c r="F346" s="57"/>
      <c r="G346" s="57"/>
      <c r="H346" s="58"/>
      <c r="I346" s="58"/>
      <c r="J346" s="157"/>
      <c r="K346" s="24"/>
      <c r="L346" s="2"/>
      <c r="O346"/>
    </row>
    <row r="347" spans="1:15" x14ac:dyDescent="0.2">
      <c r="A347" s="66"/>
      <c r="B347" s="59"/>
      <c r="C347" s="60">
        <f t="shared" si="28"/>
        <v>-90</v>
      </c>
      <c r="D347" s="57"/>
      <c r="E347" s="153"/>
      <c r="F347" s="57"/>
      <c r="G347" s="57"/>
      <c r="H347" s="58"/>
      <c r="I347" s="58"/>
      <c r="J347" s="157"/>
      <c r="K347" s="24"/>
      <c r="L347" s="2"/>
      <c r="O347"/>
    </row>
    <row r="348" spans="1:15" x14ac:dyDescent="0.2">
      <c r="A348" s="66"/>
      <c r="B348" s="59"/>
      <c r="C348" s="60">
        <f t="shared" si="28"/>
        <v>-90</v>
      </c>
      <c r="D348" s="57"/>
      <c r="E348" s="153"/>
      <c r="F348" s="57"/>
      <c r="G348" s="57"/>
      <c r="H348" s="58"/>
      <c r="I348" s="58"/>
      <c r="J348" s="157"/>
      <c r="K348" s="24"/>
      <c r="L348" s="2"/>
      <c r="O348"/>
    </row>
    <row r="349" spans="1:15" x14ac:dyDescent="0.2">
      <c r="A349" s="66"/>
      <c r="B349" s="59"/>
      <c r="C349" s="60">
        <f t="shared" si="28"/>
        <v>-90</v>
      </c>
      <c r="D349" s="57"/>
      <c r="E349" s="153"/>
      <c r="F349" s="57"/>
      <c r="G349" s="57"/>
      <c r="H349" s="58"/>
      <c r="I349" s="58"/>
      <c r="J349" s="157"/>
      <c r="K349" s="24"/>
      <c r="L349" s="2"/>
      <c r="O349"/>
    </row>
    <row r="350" spans="1:15" x14ac:dyDescent="0.2">
      <c r="A350" s="66"/>
      <c r="B350" s="59"/>
      <c r="C350" s="60">
        <f t="shared" si="28"/>
        <v>-90</v>
      </c>
      <c r="D350" s="57"/>
      <c r="E350" s="153"/>
      <c r="F350" s="57"/>
      <c r="G350" s="57"/>
      <c r="H350" s="58"/>
      <c r="I350" s="58"/>
      <c r="J350" s="157"/>
      <c r="K350" s="24"/>
      <c r="L350" s="2"/>
      <c r="O350"/>
    </row>
    <row r="351" spans="1:15" x14ac:dyDescent="0.2">
      <c r="A351" s="66"/>
      <c r="B351" s="59"/>
      <c r="C351" s="60">
        <f t="shared" si="28"/>
        <v>-90</v>
      </c>
      <c r="D351" s="57"/>
      <c r="E351" s="153"/>
      <c r="F351" s="57"/>
      <c r="G351" s="57"/>
      <c r="H351" s="58"/>
      <c r="I351" s="58"/>
      <c r="J351" s="157"/>
      <c r="K351" s="24"/>
      <c r="L351" s="2"/>
      <c r="O351"/>
    </row>
    <row r="352" spans="1:15" x14ac:dyDescent="0.2">
      <c r="A352" s="66"/>
      <c r="B352" s="59"/>
      <c r="C352" s="60">
        <f t="shared" si="28"/>
        <v>-90</v>
      </c>
      <c r="D352" s="57"/>
      <c r="E352" s="153"/>
      <c r="F352" s="57"/>
      <c r="G352" s="57"/>
      <c r="H352" s="58"/>
      <c r="I352" s="58"/>
      <c r="J352" s="157"/>
      <c r="K352" s="24"/>
      <c r="L352" s="2"/>
      <c r="O352"/>
    </row>
    <row r="353" spans="1:15" x14ac:dyDescent="0.2">
      <c r="A353" s="66"/>
      <c r="B353" s="59"/>
      <c r="C353" s="60">
        <f t="shared" si="28"/>
        <v>-90</v>
      </c>
      <c r="D353" s="57"/>
      <c r="E353" s="153"/>
      <c r="F353" s="57"/>
      <c r="G353" s="57"/>
      <c r="H353" s="58"/>
      <c r="I353" s="58"/>
      <c r="J353" s="157"/>
      <c r="K353" s="24"/>
      <c r="L353" s="2"/>
      <c r="O353"/>
    </row>
    <row r="354" spans="1:15" x14ac:dyDescent="0.2">
      <c r="A354" s="66"/>
      <c r="B354" s="59"/>
      <c r="C354" s="60">
        <f t="shared" si="28"/>
        <v>-90</v>
      </c>
      <c r="D354" s="57"/>
      <c r="E354" s="153"/>
      <c r="F354" s="57"/>
      <c r="G354" s="57"/>
      <c r="H354" s="58"/>
      <c r="I354" s="58"/>
      <c r="J354" s="157"/>
      <c r="K354" s="24"/>
      <c r="L354" s="2"/>
      <c r="O354"/>
    </row>
    <row r="355" spans="1:15" x14ac:dyDescent="0.2">
      <c r="A355" s="66"/>
      <c r="B355" s="59"/>
      <c r="C355" s="60">
        <f t="shared" si="28"/>
        <v>-90</v>
      </c>
      <c r="D355" s="57"/>
      <c r="E355" s="153"/>
      <c r="F355" s="57"/>
      <c r="G355" s="57"/>
      <c r="H355" s="58"/>
      <c r="I355" s="58"/>
      <c r="J355" s="157"/>
      <c r="K355" s="24"/>
      <c r="L355" s="2"/>
      <c r="O355"/>
    </row>
    <row r="356" spans="1:15" x14ac:dyDescent="0.2">
      <c r="A356" s="66"/>
      <c r="B356" s="59"/>
      <c r="C356" s="60">
        <f t="shared" si="28"/>
        <v>-90</v>
      </c>
      <c r="D356" s="57"/>
      <c r="E356" s="153"/>
      <c r="F356" s="57"/>
      <c r="G356" s="57"/>
      <c r="H356" s="58"/>
      <c r="I356" s="58"/>
      <c r="J356" s="157"/>
      <c r="K356" s="24"/>
      <c r="L356" s="2"/>
      <c r="O356"/>
    </row>
    <row r="357" spans="1:15" x14ac:dyDescent="0.2">
      <c r="A357" s="66"/>
      <c r="B357" s="59"/>
      <c r="C357" s="60">
        <f t="shared" si="28"/>
        <v>-90</v>
      </c>
      <c r="D357" s="57"/>
      <c r="E357" s="153"/>
      <c r="F357" s="57"/>
      <c r="G357" s="57"/>
      <c r="H357" s="58"/>
      <c r="I357" s="58"/>
      <c r="J357" s="157"/>
      <c r="K357" s="24"/>
      <c r="L357" s="2"/>
      <c r="O357"/>
    </row>
    <row r="358" spans="1:15" x14ac:dyDescent="0.2">
      <c r="A358" s="66"/>
      <c r="B358" s="59"/>
      <c r="C358" s="60">
        <f t="shared" si="28"/>
        <v>-90</v>
      </c>
      <c r="D358" s="57"/>
      <c r="E358" s="153"/>
      <c r="F358" s="57"/>
      <c r="G358" s="57"/>
      <c r="H358" s="58"/>
      <c r="I358" s="58"/>
      <c r="J358" s="157"/>
      <c r="K358" s="24"/>
      <c r="L358" s="2"/>
      <c r="O358"/>
    </row>
    <row r="359" spans="1:15" x14ac:dyDescent="0.2">
      <c r="A359" s="66"/>
      <c r="B359" s="59"/>
      <c r="C359" s="60">
        <f t="shared" si="28"/>
        <v>-90</v>
      </c>
      <c r="D359" s="57"/>
      <c r="E359" s="153"/>
      <c r="F359" s="57"/>
      <c r="G359" s="57"/>
      <c r="H359" s="58"/>
      <c r="I359" s="58"/>
      <c r="J359" s="157"/>
      <c r="K359" s="24"/>
      <c r="L359" s="2"/>
      <c r="O359"/>
    </row>
    <row r="360" spans="1:15" x14ac:dyDescent="0.2">
      <c r="A360" s="66"/>
      <c r="B360" s="59"/>
      <c r="C360" s="60">
        <f t="shared" si="28"/>
        <v>-90</v>
      </c>
      <c r="D360" s="57"/>
      <c r="E360" s="153"/>
      <c r="F360" s="57"/>
      <c r="G360" s="57"/>
      <c r="H360" s="58"/>
      <c r="I360" s="58"/>
      <c r="J360" s="157"/>
      <c r="K360" s="24"/>
      <c r="L360" s="2"/>
      <c r="O360"/>
    </row>
    <row r="361" spans="1:15" x14ac:dyDescent="0.2">
      <c r="A361" s="66"/>
      <c r="B361" s="59"/>
      <c r="C361" s="60">
        <f t="shared" si="28"/>
        <v>-90</v>
      </c>
      <c r="D361" s="57"/>
      <c r="E361" s="153"/>
      <c r="F361" s="57"/>
      <c r="G361" s="57"/>
      <c r="H361" s="58"/>
      <c r="I361" s="58"/>
      <c r="J361" s="157"/>
      <c r="K361" s="24"/>
      <c r="L361" s="2"/>
      <c r="O361"/>
    </row>
    <row r="362" spans="1:15" x14ac:dyDescent="0.2">
      <c r="A362" s="66"/>
      <c r="B362" s="59"/>
      <c r="C362" s="60">
        <f t="shared" si="28"/>
        <v>-90</v>
      </c>
      <c r="D362" s="57"/>
      <c r="E362" s="153"/>
      <c r="F362" s="57"/>
      <c r="G362" s="57"/>
      <c r="H362" s="58"/>
      <c r="I362" s="58"/>
      <c r="J362" s="157"/>
      <c r="K362" s="24"/>
      <c r="L362" s="2"/>
      <c r="O362"/>
    </row>
    <row r="363" spans="1:15" x14ac:dyDescent="0.2">
      <c r="A363" s="66"/>
      <c r="B363" s="59"/>
      <c r="C363" s="60">
        <f t="shared" si="28"/>
        <v>-90</v>
      </c>
      <c r="D363" s="57"/>
      <c r="E363" s="153"/>
      <c r="F363" s="57"/>
      <c r="G363" s="57"/>
      <c r="H363" s="58"/>
      <c r="I363" s="58"/>
      <c r="J363" s="157"/>
      <c r="K363" s="24"/>
      <c r="L363" s="2"/>
      <c r="O363"/>
    </row>
    <row r="364" spans="1:15" x14ac:dyDescent="0.2">
      <c r="A364" s="66"/>
      <c r="B364" s="59"/>
      <c r="C364" s="60">
        <f t="shared" si="28"/>
        <v>-90</v>
      </c>
      <c r="D364" s="57"/>
      <c r="E364" s="153"/>
      <c r="F364" s="57"/>
      <c r="G364" s="57"/>
      <c r="H364" s="58"/>
      <c r="I364" s="58"/>
      <c r="J364" s="157"/>
      <c r="K364" s="24"/>
      <c r="L364" s="2"/>
      <c r="O364"/>
    </row>
    <row r="365" spans="1:15" x14ac:dyDescent="0.2">
      <c r="A365" s="66"/>
      <c r="B365" s="59"/>
      <c r="C365" s="60">
        <f t="shared" si="28"/>
        <v>-90</v>
      </c>
      <c r="D365" s="57"/>
      <c r="E365" s="153"/>
      <c r="F365" s="57"/>
      <c r="G365" s="57"/>
      <c r="H365" s="58"/>
      <c r="I365" s="58"/>
      <c r="J365" s="157"/>
      <c r="K365" s="24"/>
      <c r="L365" s="2"/>
      <c r="O365"/>
    </row>
    <row r="366" spans="1:15" x14ac:dyDescent="0.2">
      <c r="A366" s="66"/>
      <c r="B366" s="59"/>
      <c r="C366" s="60">
        <f t="shared" si="28"/>
        <v>-90</v>
      </c>
      <c r="D366" s="57"/>
      <c r="E366" s="153"/>
      <c r="F366" s="57"/>
      <c r="G366" s="57"/>
      <c r="H366" s="58"/>
      <c r="I366" s="58"/>
      <c r="J366" s="157"/>
      <c r="K366" s="24"/>
      <c r="L366" s="2"/>
      <c r="O366"/>
    </row>
    <row r="367" spans="1:15" x14ac:dyDescent="0.2">
      <c r="A367" s="66"/>
      <c r="B367" s="59"/>
      <c r="C367" s="60">
        <f t="shared" si="28"/>
        <v>-90</v>
      </c>
      <c r="D367" s="57"/>
      <c r="E367" s="153"/>
      <c r="F367" s="57"/>
      <c r="G367" s="57"/>
      <c r="H367" s="58"/>
      <c r="I367" s="58"/>
      <c r="J367" s="157"/>
      <c r="K367" s="24"/>
      <c r="L367" s="2"/>
      <c r="O367"/>
    </row>
    <row r="368" spans="1:15" x14ac:dyDescent="0.2">
      <c r="A368" s="66"/>
      <c r="B368" s="59"/>
      <c r="C368" s="60">
        <f t="shared" si="28"/>
        <v>-90</v>
      </c>
      <c r="D368" s="57"/>
      <c r="E368" s="153"/>
      <c r="F368" s="57"/>
      <c r="G368" s="57"/>
      <c r="H368" s="58"/>
      <c r="I368" s="58"/>
      <c r="J368" s="157"/>
      <c r="K368" s="24"/>
      <c r="L368" s="2"/>
      <c r="O368"/>
    </row>
    <row r="369" spans="1:15" x14ac:dyDescent="0.2">
      <c r="A369" s="66"/>
      <c r="B369" s="59"/>
      <c r="C369" s="60">
        <f t="shared" si="28"/>
        <v>-90</v>
      </c>
      <c r="D369" s="57"/>
      <c r="E369" s="153"/>
      <c r="F369" s="57"/>
      <c r="G369" s="57"/>
      <c r="H369" s="58"/>
      <c r="I369" s="58"/>
      <c r="J369" s="157"/>
      <c r="K369" s="24"/>
      <c r="L369" s="2"/>
      <c r="O369"/>
    </row>
    <row r="370" spans="1:15" x14ac:dyDescent="0.2">
      <c r="A370" s="66"/>
      <c r="B370" s="59"/>
      <c r="C370" s="60">
        <f t="shared" si="28"/>
        <v>-90</v>
      </c>
      <c r="D370" s="57"/>
      <c r="E370" s="153"/>
      <c r="F370" s="57"/>
      <c r="G370" s="57"/>
      <c r="H370" s="58"/>
      <c r="I370" s="58"/>
      <c r="J370" s="157"/>
      <c r="K370" s="24"/>
      <c r="L370" s="2"/>
      <c r="O370"/>
    </row>
    <row r="371" spans="1:15" x14ac:dyDescent="0.2">
      <c r="A371" s="66"/>
      <c r="B371" s="59"/>
      <c r="C371" s="60">
        <f t="shared" si="28"/>
        <v>-90</v>
      </c>
      <c r="D371" s="57"/>
      <c r="E371" s="153"/>
      <c r="F371" s="57"/>
      <c r="G371" s="57"/>
      <c r="H371" s="58"/>
      <c r="I371" s="58"/>
      <c r="J371" s="157"/>
      <c r="K371" s="24"/>
      <c r="L371" s="2"/>
      <c r="O371"/>
    </row>
    <row r="372" spans="1:15" x14ac:dyDescent="0.2">
      <c r="A372" s="66"/>
      <c r="B372" s="59"/>
      <c r="C372" s="60">
        <f t="shared" si="28"/>
        <v>-90</v>
      </c>
      <c r="D372" s="57"/>
      <c r="E372" s="153"/>
      <c r="F372" s="57"/>
      <c r="G372" s="57"/>
      <c r="H372" s="58"/>
      <c r="I372" s="58"/>
      <c r="J372" s="157"/>
      <c r="K372" s="24"/>
      <c r="L372" s="2"/>
      <c r="O372"/>
    </row>
    <row r="373" spans="1:15" x14ac:dyDescent="0.2">
      <c r="A373" s="66"/>
      <c r="B373" s="59"/>
      <c r="C373" s="60">
        <f t="shared" si="28"/>
        <v>-90</v>
      </c>
      <c r="D373" s="57"/>
      <c r="E373" s="153"/>
      <c r="F373" s="57"/>
      <c r="G373" s="57"/>
      <c r="H373" s="58"/>
      <c r="I373" s="58"/>
      <c r="J373" s="157"/>
      <c r="K373" s="24"/>
      <c r="L373" s="2"/>
      <c r="O373"/>
    </row>
    <row r="374" spans="1:15" x14ac:dyDescent="0.2">
      <c r="A374" s="66"/>
      <c r="B374" s="59"/>
      <c r="C374" s="60">
        <f t="shared" si="28"/>
        <v>-90</v>
      </c>
      <c r="D374" s="57"/>
      <c r="E374" s="153"/>
      <c r="F374" s="57"/>
      <c r="G374" s="57"/>
      <c r="H374" s="58"/>
      <c r="I374" s="58"/>
      <c r="J374" s="157"/>
      <c r="K374" s="24"/>
      <c r="L374" s="2"/>
      <c r="O374"/>
    </row>
    <row r="375" spans="1:15" x14ac:dyDescent="0.2">
      <c r="A375" s="66"/>
      <c r="B375" s="59"/>
      <c r="C375" s="60">
        <f t="shared" si="28"/>
        <v>-90</v>
      </c>
      <c r="D375" s="57"/>
      <c r="E375" s="153"/>
      <c r="F375" s="57"/>
      <c r="G375" s="57"/>
      <c r="H375" s="58"/>
      <c r="I375" s="58"/>
      <c r="J375" s="157"/>
      <c r="K375" s="24"/>
      <c r="L375" s="2"/>
      <c r="O375"/>
    </row>
    <row r="376" spans="1:15" x14ac:dyDescent="0.2">
      <c r="A376" s="66"/>
      <c r="B376" s="59"/>
      <c r="C376" s="60">
        <f t="shared" si="28"/>
        <v>-90</v>
      </c>
      <c r="D376" s="57"/>
      <c r="E376" s="153"/>
      <c r="F376" s="57"/>
      <c r="G376" s="57"/>
      <c r="H376" s="58"/>
      <c r="I376" s="58"/>
      <c r="J376" s="157"/>
      <c r="K376" s="24"/>
      <c r="L376" s="2"/>
      <c r="O376"/>
    </row>
    <row r="377" spans="1:15" x14ac:dyDescent="0.2">
      <c r="A377" s="66"/>
      <c r="B377" s="59"/>
      <c r="C377" s="60">
        <f t="shared" si="28"/>
        <v>-90</v>
      </c>
      <c r="D377" s="57"/>
      <c r="E377" s="153"/>
      <c r="F377" s="57"/>
      <c r="G377" s="57"/>
      <c r="H377" s="58"/>
      <c r="I377" s="58"/>
      <c r="J377" s="157"/>
      <c r="K377" s="24"/>
      <c r="L377" s="2"/>
      <c r="O377"/>
    </row>
    <row r="378" spans="1:15" x14ac:dyDescent="0.2">
      <c r="A378" s="66"/>
      <c r="B378" s="59"/>
      <c r="C378" s="60">
        <f t="shared" si="28"/>
        <v>-90</v>
      </c>
      <c r="D378" s="57"/>
      <c r="E378" s="153"/>
      <c r="F378" s="57"/>
      <c r="G378" s="57"/>
      <c r="H378" s="58"/>
      <c r="I378" s="58"/>
      <c r="J378" s="157"/>
      <c r="K378" s="24"/>
      <c r="L378" s="2"/>
      <c r="O378"/>
    </row>
    <row r="379" spans="1:15" x14ac:dyDescent="0.2">
      <c r="A379" s="66"/>
      <c r="B379" s="59"/>
      <c r="C379" s="60">
        <f t="shared" si="28"/>
        <v>-90</v>
      </c>
      <c r="D379" s="57"/>
      <c r="E379" s="153"/>
      <c r="F379" s="57"/>
      <c r="G379" s="57"/>
      <c r="H379" s="58"/>
      <c r="I379" s="58"/>
      <c r="J379" s="157"/>
      <c r="K379" s="24"/>
      <c r="L379" s="2"/>
      <c r="O379"/>
    </row>
    <row r="380" spans="1:15" x14ac:dyDescent="0.2">
      <c r="A380" s="66"/>
      <c r="B380" s="59"/>
      <c r="C380" s="60">
        <f t="shared" si="28"/>
        <v>-90</v>
      </c>
      <c r="D380" s="57"/>
      <c r="E380" s="153"/>
      <c r="F380" s="57"/>
      <c r="G380" s="57"/>
      <c r="H380" s="58"/>
      <c r="I380" s="58"/>
      <c r="J380" s="157"/>
      <c r="K380" s="24"/>
      <c r="L380" s="2"/>
      <c r="O380"/>
    </row>
    <row r="381" spans="1:15" x14ac:dyDescent="0.2">
      <c r="A381" s="66"/>
      <c r="B381" s="59"/>
      <c r="C381" s="60">
        <f t="shared" si="28"/>
        <v>-90</v>
      </c>
      <c r="D381" s="57"/>
      <c r="E381" s="153"/>
      <c r="F381" s="57"/>
      <c r="G381" s="57"/>
      <c r="H381" s="58"/>
      <c r="I381" s="58"/>
      <c r="J381" s="157"/>
      <c r="K381" s="24"/>
      <c r="L381" s="2"/>
      <c r="O381"/>
    </row>
    <row r="382" spans="1:15" x14ac:dyDescent="0.2">
      <c r="A382" s="66"/>
      <c r="B382" s="59"/>
      <c r="C382" s="60">
        <f t="shared" si="28"/>
        <v>-90</v>
      </c>
      <c r="D382" s="57"/>
      <c r="E382" s="153"/>
      <c r="F382" s="57"/>
      <c r="G382" s="57"/>
      <c r="H382" s="58"/>
      <c r="I382" s="58"/>
      <c r="J382" s="157"/>
      <c r="K382" s="24"/>
      <c r="L382" s="2"/>
      <c r="O382"/>
    </row>
    <row r="383" spans="1:15" x14ac:dyDescent="0.2">
      <c r="A383" s="66"/>
      <c r="B383" s="59"/>
      <c r="C383" s="60">
        <f t="shared" si="28"/>
        <v>-90</v>
      </c>
      <c r="D383" s="57"/>
      <c r="E383" s="153"/>
      <c r="F383" s="57"/>
      <c r="G383" s="57"/>
      <c r="H383" s="58"/>
      <c r="I383" s="58"/>
      <c r="J383" s="157"/>
      <c r="K383" s="24"/>
      <c r="L383" s="2"/>
      <c r="O383"/>
    </row>
    <row r="384" spans="1:15" x14ac:dyDescent="0.2">
      <c r="A384" s="66"/>
      <c r="B384" s="59"/>
      <c r="C384" s="60">
        <f t="shared" si="28"/>
        <v>-90</v>
      </c>
      <c r="D384" s="57"/>
      <c r="E384" s="153"/>
      <c r="F384" s="57"/>
      <c r="G384" s="57"/>
      <c r="H384" s="58"/>
      <c r="I384" s="58"/>
      <c r="J384" s="157"/>
      <c r="K384" s="24"/>
      <c r="L384" s="2"/>
      <c r="O384"/>
    </row>
    <row r="385" spans="1:15" x14ac:dyDescent="0.2">
      <c r="A385" s="66"/>
      <c r="B385" s="59"/>
      <c r="C385" s="60">
        <f t="shared" si="28"/>
        <v>-90</v>
      </c>
      <c r="D385" s="57"/>
      <c r="E385" s="153"/>
      <c r="F385" s="57"/>
      <c r="G385" s="57"/>
      <c r="H385" s="58"/>
      <c r="I385" s="58"/>
      <c r="J385" s="157"/>
      <c r="K385" s="24"/>
      <c r="L385" s="2"/>
      <c r="O385"/>
    </row>
    <row r="386" spans="1:15" x14ac:dyDescent="0.2">
      <c r="A386" s="66"/>
      <c r="B386" s="59"/>
      <c r="C386" s="60">
        <f t="shared" si="28"/>
        <v>-90</v>
      </c>
      <c r="D386" s="57"/>
      <c r="E386" s="153"/>
      <c r="F386" s="57"/>
      <c r="G386" s="57"/>
      <c r="H386" s="58"/>
      <c r="I386" s="58"/>
      <c r="J386" s="157"/>
      <c r="K386" s="24"/>
      <c r="L386" s="2"/>
      <c r="O386"/>
    </row>
    <row r="387" spans="1:15" x14ac:dyDescent="0.2">
      <c r="A387" s="66"/>
      <c r="B387" s="59"/>
      <c r="C387" s="60">
        <f t="shared" si="28"/>
        <v>-90</v>
      </c>
      <c r="D387" s="57"/>
      <c r="E387" s="153"/>
      <c r="F387" s="57"/>
      <c r="G387" s="57"/>
      <c r="H387" s="58"/>
      <c r="I387" s="58"/>
      <c r="J387" s="157"/>
      <c r="K387" s="24"/>
      <c r="L387" s="2"/>
      <c r="O387"/>
    </row>
    <row r="388" spans="1:15" x14ac:dyDescent="0.2">
      <c r="A388" s="66"/>
      <c r="B388" s="59"/>
      <c r="C388" s="60">
        <f t="shared" si="28"/>
        <v>-90</v>
      </c>
      <c r="D388" s="57"/>
      <c r="E388" s="153"/>
      <c r="F388" s="57"/>
      <c r="G388" s="57"/>
      <c r="H388" s="58"/>
      <c r="I388" s="58"/>
      <c r="J388" s="157"/>
      <c r="K388" s="24"/>
      <c r="L388" s="2"/>
      <c r="O388"/>
    </row>
    <row r="389" spans="1:15" x14ac:dyDescent="0.2">
      <c r="A389" s="66"/>
      <c r="B389" s="59"/>
      <c r="C389" s="60">
        <f t="shared" si="28"/>
        <v>-90</v>
      </c>
      <c r="D389" s="57"/>
      <c r="E389" s="153"/>
      <c r="F389" s="57"/>
      <c r="G389" s="57"/>
      <c r="H389" s="58"/>
      <c r="I389" s="58"/>
      <c r="J389" s="157"/>
      <c r="K389" s="24"/>
      <c r="L389" s="2"/>
      <c r="O389"/>
    </row>
    <row r="390" spans="1:15" x14ac:dyDescent="0.2">
      <c r="A390" s="66"/>
      <c r="B390" s="59"/>
      <c r="C390" s="60">
        <f t="shared" si="28"/>
        <v>-90</v>
      </c>
      <c r="D390" s="57"/>
      <c r="E390" s="153"/>
      <c r="F390" s="57"/>
      <c r="G390" s="57"/>
      <c r="H390" s="58"/>
      <c r="I390" s="58"/>
      <c r="J390" s="157"/>
      <c r="K390" s="24"/>
      <c r="L390" s="2"/>
      <c r="O390"/>
    </row>
    <row r="391" spans="1:15" x14ac:dyDescent="0.2">
      <c r="A391" s="66"/>
      <c r="B391" s="59"/>
      <c r="C391" s="60">
        <f t="shared" si="28"/>
        <v>-90</v>
      </c>
      <c r="D391" s="57"/>
      <c r="E391" s="153"/>
      <c r="F391" s="57"/>
      <c r="G391" s="57"/>
      <c r="H391" s="58"/>
      <c r="I391" s="58"/>
      <c r="J391" s="157"/>
      <c r="K391" s="24"/>
      <c r="L391" s="2"/>
      <c r="O391"/>
    </row>
    <row r="392" spans="1:15" x14ac:dyDescent="0.2">
      <c r="A392" s="66"/>
      <c r="B392" s="59"/>
      <c r="C392" s="60">
        <f t="shared" si="28"/>
        <v>-90</v>
      </c>
      <c r="D392" s="57"/>
      <c r="E392" s="153"/>
      <c r="F392" s="57"/>
      <c r="G392" s="57"/>
      <c r="H392" s="58"/>
      <c r="I392" s="58"/>
      <c r="J392" s="157"/>
      <c r="K392" s="24"/>
      <c r="L392" s="2"/>
      <c r="O392"/>
    </row>
    <row r="393" spans="1:15" x14ac:dyDescent="0.2">
      <c r="A393" s="66"/>
      <c r="B393" s="59"/>
      <c r="C393" s="60">
        <f t="shared" si="28"/>
        <v>-90</v>
      </c>
      <c r="D393" s="57"/>
      <c r="E393" s="153"/>
      <c r="F393" s="57"/>
      <c r="G393" s="57"/>
      <c r="H393" s="58"/>
      <c r="I393" s="58"/>
      <c r="J393" s="157"/>
      <c r="K393" s="24"/>
      <c r="L393" s="2"/>
      <c r="O393"/>
    </row>
    <row r="394" spans="1:15" x14ac:dyDescent="0.2">
      <c r="A394" s="66"/>
      <c r="B394" s="59"/>
      <c r="C394" s="60">
        <f t="shared" si="28"/>
        <v>-90</v>
      </c>
      <c r="D394" s="57"/>
      <c r="E394" s="153"/>
      <c r="F394" s="57"/>
      <c r="G394" s="57"/>
      <c r="H394" s="58"/>
      <c r="I394" s="58"/>
      <c r="J394" s="157"/>
      <c r="K394" s="24"/>
      <c r="L394" s="2"/>
      <c r="O394"/>
    </row>
    <row r="395" spans="1:15" x14ac:dyDescent="0.2">
      <c r="A395" s="66"/>
      <c r="B395" s="59"/>
      <c r="C395" s="60">
        <f t="shared" ref="C395:C458" si="29">O395-90</f>
        <v>-90</v>
      </c>
      <c r="D395" s="57"/>
      <c r="E395" s="153"/>
      <c r="F395" s="57"/>
      <c r="G395" s="57"/>
      <c r="H395" s="58"/>
      <c r="I395" s="58"/>
      <c r="J395" s="157"/>
      <c r="K395" s="24"/>
      <c r="L395" s="2"/>
      <c r="O395"/>
    </row>
    <row r="396" spans="1:15" x14ac:dyDescent="0.2">
      <c r="A396" s="66"/>
      <c r="B396" s="59"/>
      <c r="C396" s="60">
        <f t="shared" si="29"/>
        <v>-90</v>
      </c>
      <c r="D396" s="57"/>
      <c r="E396" s="153"/>
      <c r="F396" s="57"/>
      <c r="G396" s="57"/>
      <c r="H396" s="58"/>
      <c r="I396" s="58"/>
      <c r="J396" s="157"/>
      <c r="K396" s="24"/>
      <c r="L396" s="2"/>
      <c r="O396"/>
    </row>
    <row r="397" spans="1:15" x14ac:dyDescent="0.2">
      <c r="A397" s="66"/>
      <c r="B397" s="59"/>
      <c r="C397" s="60">
        <f t="shared" si="29"/>
        <v>-90</v>
      </c>
      <c r="D397" s="57"/>
      <c r="E397" s="153"/>
      <c r="F397" s="57"/>
      <c r="G397" s="57"/>
      <c r="H397" s="58"/>
      <c r="I397" s="58"/>
      <c r="J397" s="157"/>
      <c r="K397" s="24"/>
      <c r="L397" s="2"/>
      <c r="O397"/>
    </row>
    <row r="398" spans="1:15" x14ac:dyDescent="0.2">
      <c r="A398" s="66"/>
      <c r="B398" s="59"/>
      <c r="C398" s="60">
        <f t="shared" si="29"/>
        <v>-90</v>
      </c>
      <c r="D398" s="57"/>
      <c r="E398" s="153"/>
      <c r="F398" s="57"/>
      <c r="G398" s="57"/>
      <c r="H398" s="58"/>
      <c r="I398" s="58"/>
      <c r="J398" s="157"/>
      <c r="K398" s="24"/>
      <c r="L398" s="2"/>
      <c r="O398"/>
    </row>
    <row r="399" spans="1:15" x14ac:dyDescent="0.2">
      <c r="A399" s="66"/>
      <c r="B399" s="59"/>
      <c r="C399" s="60">
        <f t="shared" si="29"/>
        <v>-90</v>
      </c>
      <c r="D399" s="57"/>
      <c r="E399" s="153"/>
      <c r="F399" s="57"/>
      <c r="G399" s="57"/>
      <c r="H399" s="58"/>
      <c r="I399" s="58"/>
      <c r="J399" s="157"/>
      <c r="K399" s="24"/>
      <c r="L399" s="2"/>
      <c r="O399"/>
    </row>
    <row r="400" spans="1:15" x14ac:dyDescent="0.2">
      <c r="A400" s="66"/>
      <c r="B400" s="59"/>
      <c r="C400" s="60">
        <f t="shared" si="29"/>
        <v>-90</v>
      </c>
      <c r="D400" s="57"/>
      <c r="E400" s="153"/>
      <c r="F400" s="57"/>
      <c r="G400" s="57"/>
      <c r="H400" s="58"/>
      <c r="I400" s="58"/>
      <c r="J400" s="157"/>
      <c r="K400" s="24"/>
      <c r="L400" s="2"/>
      <c r="O400"/>
    </row>
    <row r="401" spans="1:15" x14ac:dyDescent="0.2">
      <c r="A401" s="66"/>
      <c r="B401" s="59"/>
      <c r="C401" s="60">
        <f t="shared" si="29"/>
        <v>-90</v>
      </c>
      <c r="D401" s="57"/>
      <c r="E401" s="153"/>
      <c r="F401" s="57"/>
      <c r="G401" s="57"/>
      <c r="H401" s="58"/>
      <c r="I401" s="58"/>
      <c r="J401" s="157"/>
      <c r="K401" s="24"/>
      <c r="L401" s="2"/>
      <c r="O401"/>
    </row>
    <row r="402" spans="1:15" x14ac:dyDescent="0.2">
      <c r="A402" s="66"/>
      <c r="B402" s="59"/>
      <c r="C402" s="60">
        <f t="shared" si="29"/>
        <v>-90</v>
      </c>
      <c r="D402" s="57"/>
      <c r="E402" s="153"/>
      <c r="F402" s="57"/>
      <c r="G402" s="57"/>
      <c r="H402" s="58"/>
      <c r="I402" s="58"/>
      <c r="J402" s="157"/>
      <c r="K402" s="24"/>
      <c r="L402" s="2"/>
      <c r="O402"/>
    </row>
    <row r="403" spans="1:15" x14ac:dyDescent="0.2">
      <c r="A403" s="66"/>
      <c r="B403" s="59"/>
      <c r="C403" s="60">
        <f t="shared" si="29"/>
        <v>-90</v>
      </c>
      <c r="D403" s="57"/>
      <c r="E403" s="153"/>
      <c r="F403" s="57"/>
      <c r="G403" s="57"/>
      <c r="H403" s="58"/>
      <c r="I403" s="58"/>
      <c r="J403" s="157"/>
      <c r="K403" s="24"/>
      <c r="L403" s="2"/>
      <c r="O403"/>
    </row>
    <row r="404" spans="1:15" x14ac:dyDescent="0.2">
      <c r="A404" s="66"/>
      <c r="B404" s="59"/>
      <c r="C404" s="60">
        <f t="shared" si="29"/>
        <v>-90</v>
      </c>
      <c r="D404" s="57"/>
      <c r="E404" s="153"/>
      <c r="F404" s="57"/>
      <c r="G404" s="57"/>
      <c r="H404" s="58"/>
      <c r="I404" s="58"/>
      <c r="J404" s="157"/>
      <c r="K404" s="24"/>
      <c r="L404" s="2"/>
      <c r="O404"/>
    </row>
    <row r="405" spans="1:15" x14ac:dyDescent="0.2">
      <c r="A405" s="66"/>
      <c r="B405" s="59"/>
      <c r="C405" s="60">
        <f t="shared" si="29"/>
        <v>-90</v>
      </c>
      <c r="D405" s="57"/>
      <c r="E405" s="153"/>
      <c r="F405" s="57"/>
      <c r="G405" s="57"/>
      <c r="H405" s="58"/>
      <c r="I405" s="58"/>
      <c r="J405" s="157"/>
      <c r="K405" s="24"/>
      <c r="L405" s="2"/>
      <c r="O405"/>
    </row>
    <row r="406" spans="1:15" x14ac:dyDescent="0.2">
      <c r="A406" s="66"/>
      <c r="B406" s="59"/>
      <c r="C406" s="60">
        <f t="shared" si="29"/>
        <v>-90</v>
      </c>
      <c r="D406" s="57"/>
      <c r="E406" s="153"/>
      <c r="F406" s="57"/>
      <c r="G406" s="57"/>
      <c r="H406" s="58"/>
      <c r="I406" s="58"/>
      <c r="J406" s="157"/>
      <c r="K406" s="24"/>
      <c r="L406" s="2"/>
      <c r="O406"/>
    </row>
    <row r="407" spans="1:15" x14ac:dyDescent="0.2">
      <c r="A407" s="66"/>
      <c r="B407" s="59"/>
      <c r="C407" s="60">
        <f t="shared" si="29"/>
        <v>-90</v>
      </c>
      <c r="D407" s="57"/>
      <c r="E407" s="153"/>
      <c r="F407" s="57"/>
      <c r="G407" s="57"/>
      <c r="H407" s="58"/>
      <c r="I407" s="58"/>
      <c r="J407" s="157"/>
      <c r="K407" s="24"/>
      <c r="L407" s="2"/>
      <c r="O407"/>
    </row>
    <row r="408" spans="1:15" x14ac:dyDescent="0.2">
      <c r="A408" s="66"/>
      <c r="B408" s="59"/>
      <c r="C408" s="60">
        <f t="shared" si="29"/>
        <v>-90</v>
      </c>
      <c r="D408" s="57"/>
      <c r="E408" s="153"/>
      <c r="F408" s="57"/>
      <c r="G408" s="57"/>
      <c r="H408" s="58"/>
      <c r="I408" s="58"/>
      <c r="J408" s="157"/>
      <c r="K408" s="24"/>
      <c r="L408" s="2"/>
      <c r="O408"/>
    </row>
    <row r="409" spans="1:15" x14ac:dyDescent="0.2">
      <c r="A409" s="66"/>
      <c r="B409" s="59"/>
      <c r="C409" s="60">
        <f t="shared" si="29"/>
        <v>-90</v>
      </c>
      <c r="D409" s="57"/>
      <c r="E409" s="153"/>
      <c r="F409" s="57"/>
      <c r="G409" s="57"/>
      <c r="H409" s="58"/>
      <c r="I409" s="58"/>
      <c r="J409" s="157"/>
      <c r="K409" s="24"/>
      <c r="L409" s="2"/>
      <c r="O409"/>
    </row>
    <row r="410" spans="1:15" x14ac:dyDescent="0.2">
      <c r="A410" s="66"/>
      <c r="B410" s="59"/>
      <c r="C410" s="60">
        <f t="shared" si="29"/>
        <v>-90</v>
      </c>
      <c r="D410" s="57"/>
      <c r="E410" s="153"/>
      <c r="F410" s="57"/>
      <c r="G410" s="57"/>
      <c r="H410" s="58"/>
      <c r="I410" s="58"/>
      <c r="J410" s="157"/>
      <c r="K410" s="24"/>
      <c r="L410" s="2"/>
      <c r="O410"/>
    </row>
    <row r="411" spans="1:15" x14ac:dyDescent="0.2">
      <c r="A411" s="66"/>
      <c r="B411" s="59"/>
      <c r="C411" s="60">
        <f t="shared" si="29"/>
        <v>-90</v>
      </c>
      <c r="D411" s="57"/>
      <c r="E411" s="153"/>
      <c r="F411" s="57"/>
      <c r="G411" s="57"/>
      <c r="H411" s="58"/>
      <c r="I411" s="58"/>
      <c r="J411" s="157"/>
      <c r="K411" s="24"/>
      <c r="L411" s="2"/>
      <c r="O411"/>
    </row>
    <row r="412" spans="1:15" x14ac:dyDescent="0.2">
      <c r="A412" s="66"/>
      <c r="B412" s="59"/>
      <c r="C412" s="60">
        <f t="shared" si="29"/>
        <v>-90</v>
      </c>
      <c r="D412" s="57"/>
      <c r="E412" s="153"/>
      <c r="F412" s="57"/>
      <c r="G412" s="57"/>
      <c r="H412" s="58"/>
      <c r="I412" s="58"/>
      <c r="J412" s="157"/>
      <c r="K412" s="24"/>
      <c r="L412" s="2"/>
      <c r="O412"/>
    </row>
    <row r="413" spans="1:15" x14ac:dyDescent="0.2">
      <c r="A413" s="66"/>
      <c r="B413" s="59"/>
      <c r="C413" s="60">
        <f t="shared" si="29"/>
        <v>-90</v>
      </c>
      <c r="D413" s="57"/>
      <c r="E413" s="153"/>
      <c r="F413" s="57"/>
      <c r="G413" s="57"/>
      <c r="H413" s="58"/>
      <c r="I413" s="58"/>
      <c r="J413" s="157"/>
      <c r="K413" s="24"/>
      <c r="L413" s="2"/>
      <c r="O413"/>
    </row>
    <row r="414" spans="1:15" x14ac:dyDescent="0.2">
      <c r="A414" s="66"/>
      <c r="B414" s="59"/>
      <c r="C414" s="60">
        <f t="shared" si="29"/>
        <v>-90</v>
      </c>
      <c r="D414" s="57"/>
      <c r="E414" s="153"/>
      <c r="F414" s="57"/>
      <c r="G414" s="57"/>
      <c r="H414" s="58"/>
      <c r="I414" s="58"/>
      <c r="J414" s="157"/>
      <c r="K414" s="24"/>
      <c r="L414" s="2"/>
      <c r="O414"/>
    </row>
    <row r="415" spans="1:15" x14ac:dyDescent="0.2">
      <c r="A415" s="66"/>
      <c r="B415" s="59"/>
      <c r="C415" s="60">
        <f t="shared" si="29"/>
        <v>-90</v>
      </c>
      <c r="D415" s="57"/>
      <c r="E415" s="153"/>
      <c r="F415" s="57"/>
      <c r="G415" s="57"/>
      <c r="H415" s="58"/>
      <c r="I415" s="58"/>
      <c r="J415" s="157"/>
      <c r="K415" s="24"/>
      <c r="L415" s="2"/>
      <c r="O415"/>
    </row>
    <row r="416" spans="1:15" x14ac:dyDescent="0.2">
      <c r="A416" s="66"/>
      <c r="B416" s="59"/>
      <c r="C416" s="60">
        <f t="shared" si="29"/>
        <v>-90</v>
      </c>
      <c r="D416" s="57"/>
      <c r="E416" s="153"/>
      <c r="F416" s="57"/>
      <c r="G416" s="57"/>
      <c r="H416" s="58"/>
      <c r="I416" s="58"/>
      <c r="J416" s="157"/>
      <c r="K416" s="24"/>
      <c r="L416" s="2"/>
      <c r="O416"/>
    </row>
    <row r="417" spans="1:15" x14ac:dyDescent="0.2">
      <c r="A417" s="66"/>
      <c r="B417" s="59"/>
      <c r="C417" s="60">
        <f t="shared" si="29"/>
        <v>-90</v>
      </c>
      <c r="D417" s="57"/>
      <c r="E417" s="153"/>
      <c r="F417" s="57"/>
      <c r="G417" s="57"/>
      <c r="H417" s="58"/>
      <c r="I417" s="58"/>
      <c r="J417" s="157"/>
      <c r="K417" s="24"/>
      <c r="L417" s="2"/>
      <c r="O417"/>
    </row>
    <row r="418" spans="1:15" x14ac:dyDescent="0.2">
      <c r="A418" s="66"/>
      <c r="B418" s="59"/>
      <c r="C418" s="60">
        <f t="shared" si="29"/>
        <v>-90</v>
      </c>
      <c r="D418" s="57"/>
      <c r="E418" s="153"/>
      <c r="F418" s="57"/>
      <c r="G418" s="57"/>
      <c r="H418" s="58"/>
      <c r="I418" s="58"/>
      <c r="J418" s="157"/>
      <c r="K418" s="24"/>
      <c r="L418" s="2"/>
      <c r="O418"/>
    </row>
    <row r="419" spans="1:15" x14ac:dyDescent="0.2">
      <c r="A419" s="66"/>
      <c r="B419" s="59"/>
      <c r="C419" s="60">
        <f t="shared" si="29"/>
        <v>-90</v>
      </c>
      <c r="D419" s="57"/>
      <c r="E419" s="153"/>
      <c r="F419" s="57"/>
      <c r="G419" s="57"/>
      <c r="H419" s="58"/>
      <c r="I419" s="58"/>
      <c r="J419" s="157"/>
      <c r="K419" s="24"/>
      <c r="L419" s="2"/>
      <c r="O419"/>
    </row>
    <row r="420" spans="1:15" x14ac:dyDescent="0.2">
      <c r="A420" s="66"/>
      <c r="B420" s="59"/>
      <c r="C420" s="60">
        <f t="shared" si="29"/>
        <v>-90</v>
      </c>
      <c r="D420" s="57"/>
      <c r="E420" s="153"/>
      <c r="F420" s="57"/>
      <c r="G420" s="57"/>
      <c r="H420" s="58"/>
      <c r="I420" s="58"/>
      <c r="J420" s="157"/>
      <c r="K420" s="24"/>
      <c r="L420" s="2"/>
      <c r="O420"/>
    </row>
    <row r="421" spans="1:15" x14ac:dyDescent="0.2">
      <c r="A421" s="66"/>
      <c r="B421" s="59"/>
      <c r="C421" s="60">
        <f t="shared" si="29"/>
        <v>-90</v>
      </c>
      <c r="D421" s="57"/>
      <c r="E421" s="153"/>
      <c r="F421" s="57"/>
      <c r="G421" s="57"/>
      <c r="H421" s="58"/>
      <c r="I421" s="58"/>
      <c r="J421" s="157"/>
      <c r="K421" s="24"/>
      <c r="L421" s="2"/>
      <c r="O421"/>
    </row>
    <row r="422" spans="1:15" x14ac:dyDescent="0.2">
      <c r="A422" s="66"/>
      <c r="B422" s="59"/>
      <c r="C422" s="60">
        <f t="shared" si="29"/>
        <v>-90</v>
      </c>
      <c r="D422" s="57"/>
      <c r="E422" s="153"/>
      <c r="F422" s="57"/>
      <c r="G422" s="57"/>
      <c r="H422" s="58"/>
      <c r="I422" s="58"/>
      <c r="J422" s="157"/>
      <c r="K422" s="24"/>
      <c r="L422" s="2"/>
      <c r="O422"/>
    </row>
    <row r="423" spans="1:15" x14ac:dyDescent="0.2">
      <c r="A423" s="66"/>
      <c r="B423" s="59"/>
      <c r="C423" s="60">
        <f t="shared" si="29"/>
        <v>-90</v>
      </c>
      <c r="D423" s="57"/>
      <c r="E423" s="153"/>
      <c r="F423" s="57"/>
      <c r="G423" s="57"/>
      <c r="H423" s="58"/>
      <c r="I423" s="58"/>
      <c r="J423" s="157"/>
      <c r="K423" s="24"/>
      <c r="L423" s="2"/>
      <c r="O423"/>
    </row>
    <row r="424" spans="1:15" x14ac:dyDescent="0.2">
      <c r="A424" s="66"/>
      <c r="B424" s="59"/>
      <c r="C424" s="60">
        <f t="shared" si="29"/>
        <v>-90</v>
      </c>
      <c r="D424" s="57"/>
      <c r="E424" s="153"/>
      <c r="F424" s="57"/>
      <c r="G424" s="57"/>
      <c r="H424" s="58"/>
      <c r="I424" s="58"/>
      <c r="J424" s="157"/>
      <c r="K424" s="24"/>
      <c r="L424" s="2"/>
      <c r="O424"/>
    </row>
    <row r="425" spans="1:15" x14ac:dyDescent="0.2">
      <c r="A425" s="66"/>
      <c r="B425" s="59"/>
      <c r="C425" s="60">
        <f t="shared" si="29"/>
        <v>-90</v>
      </c>
      <c r="D425" s="57"/>
      <c r="E425" s="153"/>
      <c r="F425" s="57"/>
      <c r="G425" s="57"/>
      <c r="H425" s="58"/>
      <c r="I425" s="58"/>
      <c r="J425" s="157"/>
      <c r="K425" s="24"/>
      <c r="L425" s="2"/>
      <c r="O425"/>
    </row>
    <row r="426" spans="1:15" x14ac:dyDescent="0.2">
      <c r="A426" s="66"/>
      <c r="B426" s="59"/>
      <c r="C426" s="60">
        <f t="shared" si="29"/>
        <v>-90</v>
      </c>
      <c r="D426" s="57"/>
      <c r="E426" s="153"/>
      <c r="F426" s="57"/>
      <c r="G426" s="57"/>
      <c r="H426" s="58"/>
      <c r="I426" s="58"/>
      <c r="J426" s="157"/>
      <c r="K426" s="24"/>
      <c r="L426" s="2"/>
      <c r="O426"/>
    </row>
    <row r="427" spans="1:15" x14ac:dyDescent="0.2">
      <c r="A427" s="66"/>
      <c r="B427" s="59"/>
      <c r="C427" s="60">
        <f t="shared" si="29"/>
        <v>-90</v>
      </c>
      <c r="D427" s="57"/>
      <c r="E427" s="153"/>
      <c r="F427" s="57"/>
      <c r="G427" s="57"/>
      <c r="H427" s="58"/>
      <c r="I427" s="58"/>
      <c r="J427" s="157"/>
      <c r="K427" s="24"/>
      <c r="L427" s="2"/>
      <c r="O427"/>
    </row>
    <row r="428" spans="1:15" x14ac:dyDescent="0.2">
      <c r="A428" s="66"/>
      <c r="B428" s="59"/>
      <c r="C428" s="60">
        <f t="shared" si="29"/>
        <v>-90</v>
      </c>
      <c r="D428" s="57"/>
      <c r="E428" s="153"/>
      <c r="F428" s="57"/>
      <c r="G428" s="57"/>
      <c r="H428" s="58"/>
      <c r="I428" s="58"/>
      <c r="J428" s="157"/>
      <c r="K428" s="24"/>
      <c r="L428" s="2"/>
      <c r="O428"/>
    </row>
    <row r="429" spans="1:15" x14ac:dyDescent="0.2">
      <c r="A429" s="66"/>
      <c r="B429" s="59"/>
      <c r="C429" s="60">
        <f t="shared" si="29"/>
        <v>-90</v>
      </c>
      <c r="D429" s="57"/>
      <c r="E429" s="153"/>
      <c r="F429" s="57"/>
      <c r="G429" s="57"/>
      <c r="H429" s="58"/>
      <c r="I429" s="58"/>
      <c r="J429" s="157"/>
      <c r="K429" s="24"/>
      <c r="L429" s="2"/>
      <c r="O429"/>
    </row>
    <row r="430" spans="1:15" x14ac:dyDescent="0.2">
      <c r="A430" s="66"/>
      <c r="B430" s="59"/>
      <c r="C430" s="60">
        <f t="shared" si="29"/>
        <v>-90</v>
      </c>
      <c r="D430" s="57"/>
      <c r="E430" s="153"/>
      <c r="F430" s="57"/>
      <c r="G430" s="57"/>
      <c r="H430" s="58"/>
      <c r="I430" s="58"/>
      <c r="J430" s="157"/>
      <c r="K430" s="24"/>
      <c r="L430" s="2"/>
      <c r="O430"/>
    </row>
    <row r="431" spans="1:15" x14ac:dyDescent="0.2">
      <c r="A431" s="66"/>
      <c r="B431" s="59"/>
      <c r="C431" s="60">
        <f t="shared" si="29"/>
        <v>-90</v>
      </c>
      <c r="D431" s="57"/>
      <c r="E431" s="153"/>
      <c r="F431" s="57"/>
      <c r="G431" s="57"/>
      <c r="H431" s="58"/>
      <c r="I431" s="58"/>
      <c r="J431" s="157"/>
      <c r="K431" s="24"/>
      <c r="L431" s="2"/>
      <c r="O431"/>
    </row>
    <row r="432" spans="1:15" x14ac:dyDescent="0.2">
      <c r="A432" s="66"/>
      <c r="B432" s="59"/>
      <c r="C432" s="60">
        <f t="shared" si="29"/>
        <v>-90</v>
      </c>
      <c r="D432" s="57"/>
      <c r="E432" s="153"/>
      <c r="F432" s="57"/>
      <c r="G432" s="57"/>
      <c r="H432" s="58"/>
      <c r="I432" s="58"/>
      <c r="J432" s="157"/>
      <c r="K432" s="24"/>
      <c r="L432" s="2"/>
      <c r="O432"/>
    </row>
    <row r="433" spans="1:15" x14ac:dyDescent="0.2">
      <c r="A433" s="66"/>
      <c r="B433" s="59"/>
      <c r="C433" s="60">
        <f t="shared" si="29"/>
        <v>-90</v>
      </c>
      <c r="D433" s="57"/>
      <c r="E433" s="153"/>
      <c r="F433" s="57"/>
      <c r="G433" s="57"/>
      <c r="H433" s="58"/>
      <c r="I433" s="58"/>
      <c r="J433" s="157"/>
      <c r="K433" s="24"/>
      <c r="L433" s="2"/>
      <c r="O433"/>
    </row>
    <row r="434" spans="1:15" x14ac:dyDescent="0.2">
      <c r="A434" s="66"/>
      <c r="B434" s="59"/>
      <c r="C434" s="60">
        <f t="shared" si="29"/>
        <v>-90</v>
      </c>
      <c r="D434" s="57"/>
      <c r="E434" s="153"/>
      <c r="F434" s="57"/>
      <c r="G434" s="57"/>
      <c r="H434" s="58"/>
      <c r="I434" s="58"/>
      <c r="J434" s="157"/>
      <c r="K434" s="24"/>
      <c r="L434" s="2"/>
      <c r="O434"/>
    </row>
    <row r="435" spans="1:15" x14ac:dyDescent="0.2">
      <c r="A435" s="66"/>
      <c r="B435" s="59"/>
      <c r="C435" s="60">
        <f t="shared" si="29"/>
        <v>-90</v>
      </c>
      <c r="D435" s="57"/>
      <c r="E435" s="153"/>
      <c r="F435" s="57"/>
      <c r="G435" s="57"/>
      <c r="H435" s="58"/>
      <c r="I435" s="58"/>
      <c r="J435" s="157"/>
      <c r="K435" s="24"/>
      <c r="L435" s="2"/>
      <c r="O435"/>
    </row>
    <row r="436" spans="1:15" x14ac:dyDescent="0.2">
      <c r="A436" s="66"/>
      <c r="B436" s="59"/>
      <c r="C436" s="60">
        <f t="shared" si="29"/>
        <v>-90</v>
      </c>
      <c r="D436" s="57"/>
      <c r="E436" s="153"/>
      <c r="F436" s="57"/>
      <c r="G436" s="57"/>
      <c r="H436" s="58"/>
      <c r="I436" s="58"/>
      <c r="J436" s="157"/>
      <c r="K436" s="24"/>
      <c r="L436" s="2"/>
      <c r="O436"/>
    </row>
    <row r="437" spans="1:15" x14ac:dyDescent="0.2">
      <c r="A437" s="66"/>
      <c r="B437" s="59"/>
      <c r="C437" s="60">
        <f t="shared" si="29"/>
        <v>-90</v>
      </c>
      <c r="D437" s="57"/>
      <c r="E437" s="153"/>
      <c r="F437" s="57"/>
      <c r="G437" s="57"/>
      <c r="H437" s="58"/>
      <c r="I437" s="58"/>
      <c r="J437" s="157"/>
      <c r="K437" s="24"/>
      <c r="L437" s="2"/>
      <c r="O437"/>
    </row>
    <row r="438" spans="1:15" x14ac:dyDescent="0.2">
      <c r="A438" s="66"/>
      <c r="B438" s="59"/>
      <c r="C438" s="60">
        <f t="shared" si="29"/>
        <v>-90</v>
      </c>
      <c r="D438" s="57"/>
      <c r="E438" s="153"/>
      <c r="F438" s="57"/>
      <c r="G438" s="57"/>
      <c r="H438" s="58"/>
      <c r="I438" s="58"/>
      <c r="J438" s="157"/>
      <c r="K438" s="24"/>
      <c r="L438" s="2"/>
      <c r="O438"/>
    </row>
    <row r="439" spans="1:15" x14ac:dyDescent="0.2">
      <c r="A439" s="66"/>
      <c r="B439" s="59"/>
      <c r="C439" s="60">
        <f t="shared" si="29"/>
        <v>-90</v>
      </c>
      <c r="D439" s="57"/>
      <c r="E439" s="153"/>
      <c r="F439" s="57"/>
      <c r="G439" s="57"/>
      <c r="H439" s="58"/>
      <c r="I439" s="58"/>
      <c r="J439" s="157"/>
      <c r="K439" s="24"/>
      <c r="L439" s="2"/>
      <c r="O439"/>
    </row>
    <row r="440" spans="1:15" x14ac:dyDescent="0.2">
      <c r="A440" s="66"/>
      <c r="B440" s="59"/>
      <c r="C440" s="60">
        <f t="shared" si="29"/>
        <v>-90</v>
      </c>
      <c r="D440" s="57"/>
      <c r="E440" s="153"/>
      <c r="F440" s="57"/>
      <c r="G440" s="57"/>
      <c r="H440" s="58"/>
      <c r="I440" s="58"/>
      <c r="J440" s="157"/>
      <c r="K440" s="24"/>
      <c r="L440" s="2"/>
      <c r="O440"/>
    </row>
    <row r="441" spans="1:15" x14ac:dyDescent="0.2">
      <c r="A441" s="66"/>
      <c r="B441" s="59"/>
      <c r="C441" s="60">
        <f t="shared" si="29"/>
        <v>-90</v>
      </c>
      <c r="D441" s="57"/>
      <c r="E441" s="153"/>
      <c r="F441" s="57"/>
      <c r="G441" s="57"/>
      <c r="H441" s="58"/>
      <c r="I441" s="58"/>
      <c r="J441" s="157"/>
      <c r="K441" s="24"/>
      <c r="L441" s="2"/>
      <c r="O441"/>
    </row>
    <row r="442" spans="1:15" x14ac:dyDescent="0.2">
      <c r="A442" s="66"/>
      <c r="B442" s="59"/>
      <c r="C442" s="60">
        <f t="shared" si="29"/>
        <v>-90</v>
      </c>
      <c r="D442" s="57"/>
      <c r="E442" s="153"/>
      <c r="F442" s="57"/>
      <c r="G442" s="57"/>
      <c r="H442" s="58"/>
      <c r="I442" s="58"/>
      <c r="J442" s="157"/>
      <c r="K442" s="24"/>
      <c r="L442" s="2"/>
      <c r="O442"/>
    </row>
    <row r="443" spans="1:15" x14ac:dyDescent="0.2">
      <c r="A443" s="66"/>
      <c r="B443" s="59"/>
      <c r="C443" s="60">
        <f t="shared" si="29"/>
        <v>-90</v>
      </c>
      <c r="D443" s="57"/>
      <c r="E443" s="153"/>
      <c r="F443" s="57"/>
      <c r="G443" s="57"/>
      <c r="H443" s="58"/>
      <c r="I443" s="58"/>
      <c r="J443" s="157"/>
      <c r="K443" s="24"/>
      <c r="L443" s="2"/>
      <c r="O443"/>
    </row>
    <row r="444" spans="1:15" x14ac:dyDescent="0.2">
      <c r="A444" s="66"/>
      <c r="B444" s="59"/>
      <c r="C444" s="60">
        <f t="shared" si="29"/>
        <v>-90</v>
      </c>
      <c r="D444" s="57"/>
      <c r="E444" s="153"/>
      <c r="F444" s="57"/>
      <c r="G444" s="57"/>
      <c r="H444" s="58"/>
      <c r="I444" s="58"/>
      <c r="J444" s="157"/>
      <c r="K444" s="24"/>
      <c r="L444" s="2"/>
      <c r="O444"/>
    </row>
    <row r="445" spans="1:15" x14ac:dyDescent="0.2">
      <c r="A445" s="66"/>
      <c r="B445" s="59"/>
      <c r="C445" s="60">
        <f t="shared" si="29"/>
        <v>-90</v>
      </c>
      <c r="D445" s="57"/>
      <c r="E445" s="153"/>
      <c r="F445" s="57"/>
      <c r="G445" s="57"/>
      <c r="H445" s="58"/>
      <c r="I445" s="58"/>
      <c r="J445" s="157"/>
      <c r="K445" s="24"/>
      <c r="L445" s="2"/>
      <c r="O445"/>
    </row>
    <row r="446" spans="1:15" x14ac:dyDescent="0.2">
      <c r="A446" s="66"/>
      <c r="B446" s="59"/>
      <c r="C446" s="60">
        <f t="shared" si="29"/>
        <v>-90</v>
      </c>
      <c r="D446" s="57"/>
      <c r="E446" s="153"/>
      <c r="F446" s="57"/>
      <c r="G446" s="57"/>
      <c r="H446" s="58"/>
      <c r="I446" s="58"/>
      <c r="J446" s="157"/>
      <c r="K446" s="24"/>
      <c r="L446" s="2"/>
      <c r="O446"/>
    </row>
    <row r="447" spans="1:15" x14ac:dyDescent="0.2">
      <c r="A447" s="66"/>
      <c r="B447" s="59"/>
      <c r="C447" s="60">
        <f t="shared" si="29"/>
        <v>-90</v>
      </c>
      <c r="D447" s="57"/>
      <c r="E447" s="153"/>
      <c r="F447" s="57"/>
      <c r="G447" s="57"/>
      <c r="H447" s="58"/>
      <c r="I447" s="58"/>
      <c r="J447" s="157"/>
      <c r="K447" s="24"/>
      <c r="L447" s="2"/>
      <c r="O447"/>
    </row>
    <row r="448" spans="1:15" x14ac:dyDescent="0.2">
      <c r="A448" s="66"/>
      <c r="B448" s="59"/>
      <c r="C448" s="60">
        <f t="shared" si="29"/>
        <v>-90</v>
      </c>
      <c r="D448" s="57"/>
      <c r="E448" s="153"/>
      <c r="F448" s="57"/>
      <c r="G448" s="57"/>
      <c r="H448" s="58"/>
      <c r="I448" s="58"/>
      <c r="J448" s="157"/>
      <c r="K448" s="24"/>
      <c r="L448" s="2"/>
      <c r="O448"/>
    </row>
    <row r="449" spans="1:15" x14ac:dyDescent="0.2">
      <c r="A449" s="66"/>
      <c r="B449" s="59"/>
      <c r="C449" s="60">
        <f t="shared" si="29"/>
        <v>-90</v>
      </c>
      <c r="D449" s="57"/>
      <c r="E449" s="153"/>
      <c r="F449" s="57"/>
      <c r="G449" s="57"/>
      <c r="H449" s="58"/>
      <c r="I449" s="58"/>
      <c r="J449" s="157"/>
      <c r="K449" s="24"/>
      <c r="L449" s="2"/>
      <c r="O449"/>
    </row>
    <row r="450" spans="1:15" x14ac:dyDescent="0.2">
      <c r="A450" s="66"/>
      <c r="B450" s="59"/>
      <c r="C450" s="60">
        <f t="shared" si="29"/>
        <v>-90</v>
      </c>
      <c r="D450" s="57"/>
      <c r="E450" s="153"/>
      <c r="F450" s="57"/>
      <c r="G450" s="57"/>
      <c r="H450" s="58"/>
      <c r="I450" s="58"/>
      <c r="J450" s="157"/>
      <c r="K450" s="24"/>
      <c r="L450" s="2"/>
      <c r="O450"/>
    </row>
    <row r="451" spans="1:15" x14ac:dyDescent="0.2">
      <c r="A451" s="66"/>
      <c r="B451" s="59"/>
      <c r="C451" s="60">
        <f t="shared" si="29"/>
        <v>-90</v>
      </c>
      <c r="D451" s="57"/>
      <c r="E451" s="153"/>
      <c r="F451" s="57"/>
      <c r="G451" s="57"/>
      <c r="H451" s="58"/>
      <c r="I451" s="58"/>
      <c r="J451" s="157"/>
      <c r="K451" s="24"/>
      <c r="L451" s="2"/>
      <c r="O451"/>
    </row>
    <row r="452" spans="1:15" x14ac:dyDescent="0.2">
      <c r="A452" s="66"/>
      <c r="B452" s="59"/>
      <c r="C452" s="60">
        <f t="shared" si="29"/>
        <v>-90</v>
      </c>
      <c r="D452" s="57"/>
      <c r="E452" s="153"/>
      <c r="F452" s="57"/>
      <c r="G452" s="57"/>
      <c r="H452" s="58"/>
      <c r="I452" s="58"/>
      <c r="J452" s="157"/>
      <c r="K452" s="24"/>
      <c r="L452" s="2"/>
      <c r="O452"/>
    </row>
    <row r="453" spans="1:15" x14ac:dyDescent="0.2">
      <c r="A453" s="66"/>
      <c r="B453" s="59"/>
      <c r="C453" s="60">
        <f t="shared" si="29"/>
        <v>-90</v>
      </c>
      <c r="D453" s="57"/>
      <c r="E453" s="153"/>
      <c r="F453" s="57"/>
      <c r="G453" s="57"/>
      <c r="H453" s="58"/>
      <c r="I453" s="58"/>
      <c r="J453" s="157"/>
      <c r="K453" s="24"/>
      <c r="L453" s="2"/>
      <c r="O453"/>
    </row>
    <row r="454" spans="1:15" x14ac:dyDescent="0.2">
      <c r="A454" s="66"/>
      <c r="B454" s="59"/>
      <c r="C454" s="60">
        <f t="shared" si="29"/>
        <v>-90</v>
      </c>
      <c r="D454" s="57"/>
      <c r="E454" s="153"/>
      <c r="F454" s="57"/>
      <c r="G454" s="57"/>
      <c r="H454" s="58"/>
      <c r="I454" s="58"/>
      <c r="J454" s="157"/>
      <c r="K454" s="24"/>
      <c r="L454" s="2"/>
      <c r="O454"/>
    </row>
    <row r="455" spans="1:15" x14ac:dyDescent="0.2">
      <c r="A455" s="66"/>
      <c r="B455" s="59"/>
      <c r="C455" s="60">
        <f t="shared" si="29"/>
        <v>-90</v>
      </c>
      <c r="D455" s="57"/>
      <c r="E455" s="153"/>
      <c r="F455" s="57"/>
      <c r="G455" s="57"/>
      <c r="H455" s="58"/>
      <c r="I455" s="58"/>
      <c r="J455" s="157"/>
      <c r="K455" s="24"/>
      <c r="L455" s="2"/>
      <c r="O455"/>
    </row>
    <row r="456" spans="1:15" x14ac:dyDescent="0.2">
      <c r="A456" s="66"/>
      <c r="B456" s="59"/>
      <c r="C456" s="60">
        <f t="shared" si="29"/>
        <v>-90</v>
      </c>
      <c r="D456" s="57"/>
      <c r="E456" s="153"/>
      <c r="F456" s="57"/>
      <c r="G456" s="57"/>
      <c r="H456" s="58"/>
      <c r="I456" s="58"/>
      <c r="J456" s="157"/>
      <c r="K456" s="24"/>
      <c r="L456" s="2"/>
      <c r="O456"/>
    </row>
    <row r="457" spans="1:15" x14ac:dyDescent="0.2">
      <c r="A457" s="66"/>
      <c r="B457" s="59"/>
      <c r="C457" s="60">
        <f t="shared" si="29"/>
        <v>-90</v>
      </c>
      <c r="D457" s="57"/>
      <c r="E457" s="153"/>
      <c r="F457" s="57"/>
      <c r="G457" s="57"/>
      <c r="H457" s="58"/>
      <c r="I457" s="58"/>
      <c r="J457" s="157"/>
      <c r="K457" s="24"/>
      <c r="L457" s="2"/>
      <c r="O457"/>
    </row>
    <row r="458" spans="1:15" x14ac:dyDescent="0.2">
      <c r="A458" s="66"/>
      <c r="B458" s="59"/>
      <c r="C458" s="60">
        <f t="shared" si="29"/>
        <v>-90</v>
      </c>
      <c r="D458" s="57"/>
      <c r="E458" s="153"/>
      <c r="F458" s="57"/>
      <c r="G458" s="57"/>
      <c r="H458" s="58"/>
      <c r="I458" s="58"/>
      <c r="J458" s="157"/>
      <c r="K458" s="24"/>
      <c r="L458" s="2"/>
      <c r="O458"/>
    </row>
    <row r="459" spans="1:15" x14ac:dyDescent="0.2">
      <c r="A459" s="66"/>
      <c r="B459" s="59"/>
      <c r="C459" s="60">
        <f t="shared" ref="C459:C494" si="30">O459-90</f>
        <v>-90</v>
      </c>
      <c r="D459" s="57"/>
      <c r="E459" s="153"/>
      <c r="F459" s="57"/>
      <c r="G459" s="57"/>
      <c r="H459" s="58"/>
      <c r="I459" s="58"/>
      <c r="J459" s="157"/>
      <c r="K459" s="24"/>
      <c r="L459" s="2"/>
      <c r="O459"/>
    </row>
    <row r="460" spans="1:15" x14ac:dyDescent="0.2">
      <c r="A460" s="66"/>
      <c r="B460" s="59"/>
      <c r="C460" s="60">
        <f t="shared" si="30"/>
        <v>-90</v>
      </c>
      <c r="D460" s="57"/>
      <c r="E460" s="153"/>
      <c r="F460" s="57"/>
      <c r="G460" s="57"/>
      <c r="H460" s="58"/>
      <c r="I460" s="58"/>
      <c r="J460" s="157"/>
      <c r="K460" s="24"/>
      <c r="L460" s="2"/>
      <c r="O460"/>
    </row>
    <row r="461" spans="1:15" x14ac:dyDescent="0.2">
      <c r="A461" s="66"/>
      <c r="B461" s="59"/>
      <c r="C461" s="60">
        <f t="shared" si="30"/>
        <v>-90</v>
      </c>
      <c r="D461" s="57"/>
      <c r="E461" s="153"/>
      <c r="F461" s="57"/>
      <c r="G461" s="57"/>
      <c r="H461" s="58"/>
      <c r="I461" s="58"/>
      <c r="J461" s="157"/>
      <c r="K461" s="24"/>
      <c r="L461" s="2"/>
      <c r="O461"/>
    </row>
    <row r="462" spans="1:15" x14ac:dyDescent="0.2">
      <c r="A462" s="66"/>
      <c r="B462" s="59"/>
      <c r="C462" s="60">
        <f t="shared" si="30"/>
        <v>-90</v>
      </c>
      <c r="D462" s="57"/>
      <c r="E462" s="153"/>
      <c r="F462" s="57"/>
      <c r="G462" s="57"/>
      <c r="H462" s="58"/>
      <c r="I462" s="58"/>
      <c r="J462" s="157"/>
      <c r="K462" s="24"/>
      <c r="L462" s="2"/>
      <c r="O462"/>
    </row>
    <row r="463" spans="1:15" x14ac:dyDescent="0.2">
      <c r="A463" s="66"/>
      <c r="B463" s="59"/>
      <c r="C463" s="60">
        <f t="shared" si="30"/>
        <v>-90</v>
      </c>
      <c r="D463" s="57"/>
      <c r="E463" s="153"/>
      <c r="F463" s="57"/>
      <c r="G463" s="57"/>
      <c r="H463" s="58"/>
      <c r="I463" s="58"/>
      <c r="J463" s="157"/>
      <c r="K463" s="24"/>
      <c r="L463" s="2"/>
      <c r="O463"/>
    </row>
    <row r="464" spans="1:15" x14ac:dyDescent="0.2">
      <c r="A464" s="66"/>
      <c r="B464" s="59"/>
      <c r="C464" s="60">
        <f t="shared" si="30"/>
        <v>-90</v>
      </c>
      <c r="D464" s="57"/>
      <c r="E464" s="153"/>
      <c r="F464" s="57"/>
      <c r="G464" s="57"/>
      <c r="H464" s="58"/>
      <c r="I464" s="58"/>
      <c r="J464" s="157"/>
      <c r="K464" s="24"/>
      <c r="L464" s="2"/>
      <c r="O464"/>
    </row>
    <row r="465" spans="1:15" x14ac:dyDescent="0.2">
      <c r="A465" s="66"/>
      <c r="B465" s="59"/>
      <c r="C465" s="60">
        <f t="shared" si="30"/>
        <v>-90</v>
      </c>
      <c r="D465" s="57"/>
      <c r="E465" s="153"/>
      <c r="F465" s="57"/>
      <c r="G465" s="57"/>
      <c r="H465" s="58"/>
      <c r="I465" s="58"/>
      <c r="J465" s="157"/>
      <c r="K465" s="24"/>
      <c r="L465" s="2"/>
      <c r="O465"/>
    </row>
    <row r="466" spans="1:15" x14ac:dyDescent="0.2">
      <c r="A466" s="66"/>
      <c r="B466" s="59"/>
      <c r="C466" s="60">
        <f t="shared" si="30"/>
        <v>-90</v>
      </c>
      <c r="D466" s="57"/>
      <c r="E466" s="153"/>
      <c r="F466" s="57"/>
      <c r="G466" s="57"/>
      <c r="H466" s="58"/>
      <c r="I466" s="58"/>
      <c r="J466" s="157"/>
      <c r="K466" s="24"/>
      <c r="L466" s="2"/>
      <c r="O466"/>
    </row>
    <row r="467" spans="1:15" x14ac:dyDescent="0.2">
      <c r="A467" s="66"/>
      <c r="B467" s="59"/>
      <c r="C467" s="60">
        <f t="shared" si="30"/>
        <v>-90</v>
      </c>
      <c r="D467" s="57"/>
      <c r="E467" s="153"/>
      <c r="F467" s="57"/>
      <c r="G467" s="57"/>
      <c r="H467" s="58"/>
      <c r="I467" s="58"/>
      <c r="J467" s="157"/>
      <c r="K467" s="24"/>
      <c r="L467" s="2"/>
      <c r="O467"/>
    </row>
    <row r="468" spans="1:15" x14ac:dyDescent="0.2">
      <c r="A468" s="66"/>
      <c r="B468" s="59"/>
      <c r="C468" s="60">
        <f t="shared" si="30"/>
        <v>-90</v>
      </c>
      <c r="D468" s="57"/>
      <c r="E468" s="153"/>
      <c r="F468" s="57"/>
      <c r="G468" s="57"/>
      <c r="H468" s="58"/>
      <c r="I468" s="58"/>
      <c r="J468" s="157"/>
      <c r="K468" s="24"/>
      <c r="L468" s="2"/>
      <c r="O468"/>
    </row>
    <row r="469" spans="1:15" x14ac:dyDescent="0.2">
      <c r="A469" s="66"/>
      <c r="B469" s="59"/>
      <c r="C469" s="60">
        <f t="shared" si="30"/>
        <v>-90</v>
      </c>
      <c r="D469" s="57"/>
      <c r="E469" s="153"/>
      <c r="F469" s="57"/>
      <c r="G469" s="57"/>
      <c r="H469" s="58"/>
      <c r="I469" s="58"/>
      <c r="J469" s="157"/>
      <c r="K469" s="24"/>
      <c r="L469" s="2"/>
      <c r="O469"/>
    </row>
    <row r="470" spans="1:15" x14ac:dyDescent="0.2">
      <c r="A470" s="66"/>
      <c r="B470" s="59"/>
      <c r="C470" s="60">
        <f t="shared" si="30"/>
        <v>-90</v>
      </c>
      <c r="D470" s="57"/>
      <c r="E470" s="153"/>
      <c r="F470" s="57"/>
      <c r="G470" s="57"/>
      <c r="H470" s="58"/>
      <c r="I470" s="58"/>
      <c r="J470" s="157"/>
      <c r="K470" s="24"/>
      <c r="L470" s="2"/>
      <c r="O470"/>
    </row>
    <row r="471" spans="1:15" x14ac:dyDescent="0.2">
      <c r="A471" s="66"/>
      <c r="B471" s="59"/>
      <c r="C471" s="60">
        <f t="shared" si="30"/>
        <v>-90</v>
      </c>
      <c r="D471" s="57"/>
      <c r="E471" s="153"/>
      <c r="F471" s="57"/>
      <c r="G471" s="57"/>
      <c r="H471" s="58"/>
      <c r="I471" s="58"/>
      <c r="J471" s="157"/>
      <c r="K471" s="24"/>
      <c r="L471" s="2"/>
      <c r="O471"/>
    </row>
    <row r="472" spans="1:15" x14ac:dyDescent="0.2">
      <c r="A472" s="66"/>
      <c r="B472" s="59"/>
      <c r="C472" s="60">
        <f t="shared" si="30"/>
        <v>-90</v>
      </c>
      <c r="D472" s="57"/>
      <c r="E472" s="153"/>
      <c r="F472" s="57"/>
      <c r="G472" s="57"/>
      <c r="H472" s="58"/>
      <c r="I472" s="58"/>
      <c r="J472" s="157"/>
      <c r="K472" s="24"/>
      <c r="L472" s="2"/>
      <c r="O472"/>
    </row>
    <row r="473" spans="1:15" x14ac:dyDescent="0.2">
      <c r="A473" s="66"/>
      <c r="B473" s="59"/>
      <c r="C473" s="60">
        <f t="shared" si="30"/>
        <v>-90</v>
      </c>
      <c r="D473" s="57"/>
      <c r="E473" s="153"/>
      <c r="F473" s="57"/>
      <c r="G473" s="57"/>
      <c r="H473" s="58"/>
      <c r="I473" s="58"/>
      <c r="J473" s="157"/>
      <c r="K473" s="24"/>
      <c r="L473" s="2"/>
      <c r="O473"/>
    </row>
    <row r="474" spans="1:15" x14ac:dyDescent="0.2">
      <c r="A474" s="66"/>
      <c r="B474" s="59"/>
      <c r="C474" s="60">
        <f t="shared" si="30"/>
        <v>-90</v>
      </c>
      <c r="D474" s="57"/>
      <c r="E474" s="153"/>
      <c r="F474" s="57"/>
      <c r="G474" s="57"/>
      <c r="H474" s="58"/>
      <c r="I474" s="58"/>
      <c r="J474" s="157"/>
      <c r="K474" s="24"/>
      <c r="L474" s="2"/>
      <c r="O474"/>
    </row>
    <row r="475" spans="1:15" x14ac:dyDescent="0.2">
      <c r="A475" s="66"/>
      <c r="B475" s="59"/>
      <c r="C475" s="60">
        <f t="shared" si="30"/>
        <v>-90</v>
      </c>
      <c r="D475" s="57"/>
      <c r="E475" s="153"/>
      <c r="F475" s="57"/>
      <c r="G475" s="57"/>
      <c r="H475" s="58"/>
      <c r="I475" s="58"/>
      <c r="J475" s="157"/>
      <c r="K475" s="24"/>
      <c r="L475" s="2"/>
      <c r="O475"/>
    </row>
    <row r="476" spans="1:15" x14ac:dyDescent="0.2">
      <c r="A476" s="66"/>
      <c r="B476" s="59"/>
      <c r="C476" s="60">
        <f t="shared" si="30"/>
        <v>-90</v>
      </c>
      <c r="D476" s="57"/>
      <c r="E476" s="153"/>
      <c r="F476" s="57"/>
      <c r="G476" s="57"/>
      <c r="H476" s="58"/>
      <c r="I476" s="58"/>
      <c r="J476" s="157"/>
      <c r="K476" s="24"/>
      <c r="L476" s="2"/>
      <c r="O476"/>
    </row>
    <row r="477" spans="1:15" x14ac:dyDescent="0.2">
      <c r="A477" s="66"/>
      <c r="B477" s="59"/>
      <c r="C477" s="60">
        <f t="shared" si="30"/>
        <v>-90</v>
      </c>
      <c r="D477" s="57"/>
      <c r="E477" s="153"/>
      <c r="F477" s="57"/>
      <c r="G477" s="57"/>
      <c r="H477" s="58"/>
      <c r="I477" s="58"/>
      <c r="J477" s="157"/>
      <c r="K477" s="24"/>
      <c r="L477" s="2"/>
      <c r="O477"/>
    </row>
    <row r="478" spans="1:15" x14ac:dyDescent="0.2">
      <c r="A478" s="66"/>
      <c r="B478" s="59"/>
      <c r="C478" s="60">
        <f t="shared" si="30"/>
        <v>-90</v>
      </c>
      <c r="D478" s="57"/>
      <c r="E478" s="153"/>
      <c r="F478" s="57"/>
      <c r="G478" s="57"/>
      <c r="H478" s="58"/>
      <c r="I478" s="58"/>
      <c r="J478" s="157"/>
      <c r="K478" s="24"/>
      <c r="L478" s="2"/>
      <c r="O478"/>
    </row>
    <row r="479" spans="1:15" x14ac:dyDescent="0.2">
      <c r="A479" s="66"/>
      <c r="B479" s="59"/>
      <c r="C479" s="60">
        <f t="shared" si="30"/>
        <v>-90</v>
      </c>
      <c r="D479" s="57"/>
      <c r="E479" s="153"/>
      <c r="F479" s="57"/>
      <c r="G479" s="57"/>
      <c r="H479" s="58"/>
      <c r="I479" s="58"/>
      <c r="J479" s="157"/>
      <c r="K479" s="24"/>
      <c r="L479" s="2"/>
      <c r="O479"/>
    </row>
    <row r="480" spans="1:15" x14ac:dyDescent="0.2">
      <c r="A480" s="66"/>
      <c r="B480" s="59"/>
      <c r="C480" s="60">
        <f t="shared" si="30"/>
        <v>-90</v>
      </c>
      <c r="D480" s="57"/>
      <c r="E480" s="153"/>
      <c r="F480" s="57"/>
      <c r="G480" s="57"/>
      <c r="H480" s="58"/>
      <c r="I480" s="58"/>
      <c r="J480" s="157"/>
      <c r="K480" s="24"/>
      <c r="L480" s="2"/>
      <c r="O480"/>
    </row>
    <row r="481" spans="1:15" x14ac:dyDescent="0.2">
      <c r="A481" s="66"/>
      <c r="B481" s="59"/>
      <c r="C481" s="60">
        <f t="shared" si="30"/>
        <v>-90</v>
      </c>
      <c r="D481" s="57"/>
      <c r="E481" s="153"/>
      <c r="F481" s="57"/>
      <c r="G481" s="57"/>
      <c r="H481" s="58"/>
      <c r="I481" s="58"/>
      <c r="J481" s="157"/>
      <c r="K481" s="24"/>
      <c r="L481" s="2"/>
      <c r="O481"/>
    </row>
    <row r="482" spans="1:15" x14ac:dyDescent="0.2">
      <c r="A482" s="66"/>
      <c r="B482" s="59"/>
      <c r="C482" s="60">
        <f t="shared" si="30"/>
        <v>-90</v>
      </c>
      <c r="D482" s="57"/>
      <c r="E482" s="153"/>
      <c r="F482" s="57"/>
      <c r="G482" s="57"/>
      <c r="H482" s="58"/>
      <c r="I482" s="58"/>
      <c r="J482" s="157"/>
      <c r="K482" s="24"/>
      <c r="L482" s="2"/>
      <c r="O482"/>
    </row>
    <row r="483" spans="1:15" x14ac:dyDescent="0.2">
      <c r="A483" s="66"/>
      <c r="B483" s="59"/>
      <c r="C483" s="60">
        <f t="shared" si="30"/>
        <v>-90</v>
      </c>
      <c r="D483" s="57"/>
      <c r="E483" s="153"/>
      <c r="F483" s="57"/>
      <c r="G483" s="57"/>
      <c r="H483" s="58"/>
      <c r="I483" s="58"/>
      <c r="J483" s="157"/>
      <c r="K483" s="24"/>
      <c r="L483" s="2"/>
      <c r="O483"/>
    </row>
    <row r="484" spans="1:15" x14ac:dyDescent="0.2">
      <c r="A484" s="66"/>
      <c r="B484" s="59"/>
      <c r="C484" s="60">
        <f t="shared" si="30"/>
        <v>-90</v>
      </c>
      <c r="D484" s="57"/>
      <c r="E484" s="153"/>
      <c r="F484" s="57"/>
      <c r="G484" s="57"/>
      <c r="H484" s="58"/>
      <c r="I484" s="58"/>
      <c r="J484" s="157"/>
      <c r="K484" s="24"/>
      <c r="L484" s="2"/>
      <c r="O484"/>
    </row>
    <row r="485" spans="1:15" x14ac:dyDescent="0.2">
      <c r="A485" s="66"/>
      <c r="B485" s="59"/>
      <c r="C485" s="60">
        <f t="shared" si="30"/>
        <v>-90</v>
      </c>
      <c r="D485" s="57"/>
      <c r="E485" s="153"/>
      <c r="F485" s="57"/>
      <c r="G485" s="57"/>
      <c r="H485" s="58"/>
      <c r="I485" s="58"/>
      <c r="J485" s="157"/>
      <c r="K485" s="24"/>
      <c r="L485" s="2"/>
      <c r="O485"/>
    </row>
    <row r="486" spans="1:15" x14ac:dyDescent="0.2">
      <c r="A486" s="66"/>
      <c r="B486" s="59"/>
      <c r="C486" s="60">
        <f t="shared" si="30"/>
        <v>-90</v>
      </c>
      <c r="D486" s="57"/>
      <c r="E486" s="153"/>
      <c r="F486" s="57"/>
      <c r="G486" s="57"/>
      <c r="H486" s="58"/>
      <c r="I486" s="58"/>
      <c r="J486" s="157"/>
      <c r="K486" s="24"/>
      <c r="L486" s="2"/>
      <c r="O486"/>
    </row>
    <row r="487" spans="1:15" x14ac:dyDescent="0.2">
      <c r="A487" s="66"/>
      <c r="B487" s="59"/>
      <c r="C487" s="60">
        <f t="shared" si="30"/>
        <v>-90</v>
      </c>
      <c r="D487" s="57"/>
      <c r="E487" s="153"/>
      <c r="F487" s="57"/>
      <c r="G487" s="57"/>
      <c r="H487" s="58"/>
      <c r="I487" s="58"/>
      <c r="J487" s="157"/>
      <c r="K487" s="24"/>
      <c r="L487" s="2"/>
      <c r="O487"/>
    </row>
    <row r="488" spans="1:15" x14ac:dyDescent="0.2">
      <c r="A488" s="66"/>
      <c r="B488" s="59"/>
      <c r="C488" s="60">
        <f t="shared" si="30"/>
        <v>-90</v>
      </c>
      <c r="D488" s="57"/>
      <c r="E488" s="153"/>
      <c r="F488" s="57"/>
      <c r="G488" s="57"/>
      <c r="H488" s="58"/>
      <c r="I488" s="58"/>
      <c r="J488" s="157"/>
      <c r="K488" s="24"/>
      <c r="L488" s="2"/>
      <c r="O488"/>
    </row>
    <row r="489" spans="1:15" x14ac:dyDescent="0.2">
      <c r="A489" s="66"/>
      <c r="B489" s="59"/>
      <c r="C489" s="60">
        <f t="shared" si="30"/>
        <v>-90</v>
      </c>
      <c r="D489" s="57"/>
      <c r="E489" s="153"/>
      <c r="F489" s="57"/>
      <c r="G489" s="57"/>
      <c r="H489" s="58"/>
      <c r="I489" s="58"/>
      <c r="J489" s="157"/>
      <c r="K489" s="24"/>
      <c r="L489" s="2"/>
      <c r="O489"/>
    </row>
    <row r="490" spans="1:15" x14ac:dyDescent="0.2">
      <c r="A490" s="66"/>
      <c r="B490" s="59"/>
      <c r="C490" s="60">
        <f t="shared" si="30"/>
        <v>-90</v>
      </c>
      <c r="D490" s="57"/>
      <c r="E490" s="153"/>
      <c r="F490" s="57"/>
      <c r="G490" s="57"/>
      <c r="H490" s="58"/>
      <c r="I490" s="58"/>
      <c r="J490" s="157"/>
      <c r="K490" s="24"/>
      <c r="L490" s="2"/>
      <c r="O490"/>
    </row>
    <row r="491" spans="1:15" x14ac:dyDescent="0.2">
      <c r="A491"/>
      <c r="B491" s="59"/>
      <c r="C491" s="60">
        <f t="shared" si="30"/>
        <v>-90</v>
      </c>
      <c r="D491" s="57"/>
      <c r="E491" s="153"/>
      <c r="F491" s="57"/>
      <c r="G491" s="57"/>
      <c r="H491" s="58"/>
      <c r="I491" s="58"/>
      <c r="J491" s="157"/>
      <c r="K491" s="24"/>
      <c r="L491" s="2"/>
      <c r="O491"/>
    </row>
    <row r="492" spans="1:15" x14ac:dyDescent="0.2">
      <c r="A492"/>
      <c r="B492" s="59"/>
      <c r="C492" s="60">
        <f t="shared" si="30"/>
        <v>-90</v>
      </c>
      <c r="D492" s="57"/>
      <c r="E492" s="153"/>
      <c r="F492" s="57"/>
      <c r="G492" s="57"/>
      <c r="H492" s="58"/>
      <c r="I492" s="58"/>
      <c r="J492" s="157"/>
      <c r="K492" s="24"/>
      <c r="L492" s="2"/>
      <c r="O492"/>
    </row>
    <row r="493" spans="1:15" x14ac:dyDescent="0.2">
      <c r="A493"/>
      <c r="B493" s="59"/>
      <c r="C493" s="60">
        <f t="shared" si="30"/>
        <v>-90</v>
      </c>
      <c r="D493" s="57"/>
      <c r="E493" s="153"/>
      <c r="F493" s="57"/>
      <c r="G493" s="57"/>
      <c r="H493" s="58"/>
      <c r="I493" s="58"/>
      <c r="J493" s="157"/>
      <c r="K493" s="24"/>
      <c r="L493" s="2"/>
      <c r="O493"/>
    </row>
    <row r="494" spans="1:15" x14ac:dyDescent="0.2">
      <c r="A494"/>
      <c r="B494" s="59"/>
      <c r="C494" s="60">
        <f t="shared" si="30"/>
        <v>-90</v>
      </c>
      <c r="D494" s="57"/>
      <c r="E494" s="153"/>
      <c r="F494" s="57"/>
      <c r="G494" s="57"/>
      <c r="H494" s="58"/>
      <c r="I494" s="58"/>
      <c r="J494" s="157"/>
      <c r="K494" s="24"/>
      <c r="L494" s="2"/>
      <c r="O494"/>
    </row>
    <row r="495" spans="1:15" x14ac:dyDescent="0.2">
      <c r="A495"/>
      <c r="B495" s="59"/>
      <c r="C495" s="60">
        <f t="shared" ref="C495:C522" si="31">O495</f>
        <v>0</v>
      </c>
      <c r="D495" s="57"/>
      <c r="E495" s="153"/>
      <c r="F495" s="57"/>
      <c r="G495" s="57"/>
      <c r="H495" s="58"/>
      <c r="I495" s="58"/>
      <c r="J495" s="157"/>
      <c r="K495" s="24"/>
      <c r="L495" s="2"/>
      <c r="O495"/>
    </row>
    <row r="496" spans="1:15" x14ac:dyDescent="0.2">
      <c r="A496"/>
      <c r="B496" s="59"/>
      <c r="C496" s="60">
        <f t="shared" si="31"/>
        <v>0</v>
      </c>
      <c r="D496" s="57"/>
      <c r="E496" s="153"/>
      <c r="F496" s="57"/>
      <c r="G496" s="57"/>
      <c r="H496" s="58"/>
      <c r="I496" s="58"/>
      <c r="J496" s="157"/>
      <c r="K496" s="24"/>
      <c r="L496" s="2"/>
      <c r="O496"/>
    </row>
    <row r="497" spans="1:15" x14ac:dyDescent="0.2">
      <c r="A497" s="66"/>
      <c r="B497" s="59"/>
      <c r="C497" s="60">
        <f t="shared" si="31"/>
        <v>0</v>
      </c>
      <c r="D497" s="57"/>
      <c r="E497" s="153"/>
      <c r="F497" s="57"/>
      <c r="G497" s="57"/>
      <c r="H497" s="58"/>
      <c r="I497" s="58"/>
      <c r="J497" s="157"/>
      <c r="K497" s="24"/>
      <c r="L497" s="2"/>
    </row>
    <row r="498" spans="1:15" x14ac:dyDescent="0.2">
      <c r="A498" s="66"/>
      <c r="B498" s="59"/>
      <c r="C498" s="60">
        <f t="shared" si="31"/>
        <v>0</v>
      </c>
      <c r="D498" s="57"/>
      <c r="E498" s="153"/>
      <c r="F498" s="57"/>
      <c r="G498" s="57"/>
      <c r="H498" s="58"/>
      <c r="I498" s="58"/>
      <c r="J498" s="157"/>
      <c r="K498" s="24"/>
      <c r="L498" s="2"/>
      <c r="N498" s="142"/>
    </row>
    <row r="499" spans="1:15" x14ac:dyDescent="0.2">
      <c r="A499" s="66"/>
      <c r="B499" s="59"/>
      <c r="C499" s="60">
        <f t="shared" si="31"/>
        <v>0</v>
      </c>
      <c r="D499" s="57"/>
      <c r="E499" s="153"/>
      <c r="F499" s="57"/>
      <c r="G499" s="57"/>
      <c r="H499" s="58"/>
      <c r="I499" s="58"/>
      <c r="J499" s="157"/>
      <c r="K499" s="24"/>
      <c r="L499" s="2"/>
      <c r="O499"/>
    </row>
    <row r="500" spans="1:15" x14ac:dyDescent="0.2">
      <c r="A500" s="66"/>
      <c r="B500" s="59"/>
      <c r="C500" s="60">
        <f t="shared" si="31"/>
        <v>0</v>
      </c>
      <c r="D500" s="57"/>
      <c r="E500" s="153"/>
      <c r="F500" s="57"/>
      <c r="G500" s="57"/>
      <c r="H500" s="58"/>
      <c r="I500" s="58"/>
      <c r="J500" s="157"/>
      <c r="K500" s="24"/>
      <c r="L500" s="2"/>
      <c r="O500"/>
    </row>
    <row r="501" spans="1:15" x14ac:dyDescent="0.2">
      <c r="A501" s="66"/>
      <c r="B501" s="59"/>
      <c r="C501" s="60">
        <f t="shared" si="31"/>
        <v>0</v>
      </c>
      <c r="D501" s="57"/>
      <c r="E501" s="153"/>
      <c r="F501" s="57"/>
      <c r="G501" s="57"/>
      <c r="H501" s="58"/>
      <c r="I501" s="58"/>
      <c r="J501" s="157"/>
      <c r="K501" s="24"/>
      <c r="L501" s="2"/>
      <c r="O501"/>
    </row>
    <row r="502" spans="1:15" x14ac:dyDescent="0.2">
      <c r="A502" s="66"/>
      <c r="B502" s="59"/>
      <c r="C502" s="60">
        <f t="shared" si="31"/>
        <v>0</v>
      </c>
      <c r="D502" s="57"/>
      <c r="E502" s="153"/>
      <c r="F502" s="57"/>
      <c r="G502" s="57"/>
      <c r="H502" s="58"/>
      <c r="I502" s="58"/>
      <c r="J502" s="157"/>
      <c r="K502" s="24"/>
      <c r="L502" s="2"/>
      <c r="O502"/>
    </row>
    <row r="503" spans="1:15" x14ac:dyDescent="0.2">
      <c r="A503" s="66"/>
      <c r="B503" s="59"/>
      <c r="C503" s="60">
        <f t="shared" si="31"/>
        <v>0</v>
      </c>
      <c r="D503" s="57"/>
      <c r="E503" s="153"/>
      <c r="F503" s="57"/>
      <c r="G503" s="57"/>
      <c r="H503" s="58"/>
      <c r="I503" s="58"/>
      <c r="J503" s="157"/>
      <c r="K503" s="24"/>
      <c r="L503" s="2"/>
      <c r="O503"/>
    </row>
    <row r="504" spans="1:15" x14ac:dyDescent="0.2">
      <c r="A504" s="66"/>
      <c r="B504" s="59"/>
      <c r="C504" s="60">
        <f t="shared" si="31"/>
        <v>0</v>
      </c>
      <c r="D504" s="57"/>
      <c r="E504" s="153"/>
      <c r="F504" s="57"/>
      <c r="G504" s="57"/>
      <c r="H504" s="58"/>
      <c r="I504" s="58"/>
      <c r="J504" s="157"/>
      <c r="K504" s="24"/>
      <c r="L504" s="2"/>
      <c r="O504"/>
    </row>
    <row r="505" spans="1:15" x14ac:dyDescent="0.2">
      <c r="A505" s="66"/>
      <c r="B505" s="59"/>
      <c r="C505" s="60">
        <f t="shared" si="31"/>
        <v>0</v>
      </c>
      <c r="D505" s="57"/>
      <c r="E505" s="153"/>
      <c r="F505" s="57"/>
      <c r="G505" s="57"/>
      <c r="H505" s="58"/>
      <c r="I505" s="58"/>
      <c r="J505" s="157"/>
      <c r="K505" s="24"/>
      <c r="L505" s="2"/>
      <c r="O505"/>
    </row>
    <row r="506" spans="1:15" x14ac:dyDescent="0.2">
      <c r="A506" s="66"/>
      <c r="B506" s="59"/>
      <c r="C506" s="60">
        <f t="shared" si="31"/>
        <v>0</v>
      </c>
      <c r="D506" s="57"/>
      <c r="E506" s="153"/>
      <c r="F506" s="57"/>
      <c r="G506" s="57"/>
      <c r="H506" s="58"/>
      <c r="I506" s="58"/>
      <c r="J506" s="157"/>
      <c r="K506" s="24"/>
      <c r="L506" s="2"/>
      <c r="O506"/>
    </row>
    <row r="507" spans="1:15" x14ac:dyDescent="0.2">
      <c r="A507" s="66"/>
      <c r="B507" s="59"/>
      <c r="C507" s="60">
        <f t="shared" si="31"/>
        <v>0</v>
      </c>
      <c r="D507" s="57"/>
      <c r="E507" s="153"/>
      <c r="F507" s="57"/>
      <c r="G507" s="57"/>
      <c r="H507" s="58"/>
      <c r="I507" s="58"/>
      <c r="J507" s="157"/>
      <c r="K507" s="24"/>
      <c r="L507" s="2"/>
      <c r="O507"/>
    </row>
    <row r="508" spans="1:15" x14ac:dyDescent="0.2">
      <c r="A508" s="66"/>
      <c r="B508" s="59"/>
      <c r="C508" s="60">
        <f t="shared" si="31"/>
        <v>0</v>
      </c>
      <c r="D508" s="57"/>
      <c r="E508" s="153"/>
      <c r="F508" s="57"/>
      <c r="G508" s="57"/>
      <c r="H508" s="58"/>
      <c r="I508" s="58"/>
      <c r="J508" s="157"/>
      <c r="K508" s="24"/>
      <c r="L508" s="2"/>
      <c r="O508"/>
    </row>
    <row r="509" spans="1:15" x14ac:dyDescent="0.2">
      <c r="A509" s="66"/>
      <c r="B509" s="59"/>
      <c r="C509" s="60">
        <f t="shared" si="31"/>
        <v>0</v>
      </c>
      <c r="D509" s="57"/>
      <c r="E509" s="153"/>
      <c r="F509" s="57"/>
      <c r="G509" s="57"/>
      <c r="H509" s="58"/>
      <c r="I509" s="58"/>
      <c r="J509" s="157"/>
      <c r="K509" s="24"/>
      <c r="L509" s="2"/>
      <c r="O509"/>
    </row>
    <row r="510" spans="1:15" x14ac:dyDescent="0.2">
      <c r="A510" s="66"/>
      <c r="B510" s="59"/>
      <c r="C510" s="60">
        <f t="shared" si="31"/>
        <v>0</v>
      </c>
      <c r="D510" s="57"/>
      <c r="E510" s="153"/>
      <c r="F510" s="57"/>
      <c r="G510" s="57"/>
      <c r="H510" s="58"/>
      <c r="I510" s="58"/>
      <c r="J510" s="157"/>
      <c r="K510" s="24"/>
      <c r="L510" s="2"/>
      <c r="O510"/>
    </row>
    <row r="511" spans="1:15" x14ac:dyDescent="0.2">
      <c r="A511" s="66"/>
      <c r="B511" s="59"/>
      <c r="C511" s="60">
        <f t="shared" si="31"/>
        <v>0</v>
      </c>
      <c r="D511" s="57"/>
      <c r="E511" s="153"/>
      <c r="F511" s="57"/>
      <c r="G511" s="57"/>
      <c r="H511" s="58"/>
      <c r="I511" s="58"/>
      <c r="J511" s="157"/>
      <c r="K511" s="24"/>
      <c r="L511" s="2"/>
      <c r="O511"/>
    </row>
    <row r="512" spans="1:15" x14ac:dyDescent="0.2">
      <c r="A512" s="66"/>
      <c r="B512" s="59"/>
      <c r="C512" s="60">
        <f t="shared" si="31"/>
        <v>0</v>
      </c>
      <c r="D512" s="57"/>
      <c r="E512" s="153"/>
      <c r="F512" s="57"/>
      <c r="G512" s="57"/>
      <c r="H512" s="58"/>
      <c r="I512" s="58"/>
      <c r="J512" s="157"/>
      <c r="K512" s="24"/>
      <c r="L512" s="2"/>
      <c r="O512"/>
    </row>
    <row r="513" spans="1:15" x14ac:dyDescent="0.2">
      <c r="A513" s="66"/>
      <c r="B513" s="59"/>
      <c r="C513" s="60">
        <f t="shared" si="31"/>
        <v>0</v>
      </c>
      <c r="D513" s="57"/>
      <c r="E513" s="153"/>
      <c r="F513" s="57"/>
      <c r="G513" s="57"/>
      <c r="H513" s="58"/>
      <c r="I513" s="58"/>
      <c r="J513" s="157"/>
      <c r="K513" s="24"/>
      <c r="L513" s="2"/>
      <c r="O513"/>
    </row>
    <row r="514" spans="1:15" x14ac:dyDescent="0.2">
      <c r="A514" s="66"/>
      <c r="B514" s="59"/>
      <c r="C514" s="60">
        <f t="shared" si="31"/>
        <v>0</v>
      </c>
      <c r="D514" s="57"/>
      <c r="E514" s="153"/>
      <c r="F514" s="57"/>
      <c r="G514" s="57"/>
      <c r="H514" s="58"/>
      <c r="I514" s="58"/>
      <c r="J514" s="157"/>
      <c r="K514" s="24"/>
      <c r="L514" s="2"/>
      <c r="O514"/>
    </row>
    <row r="515" spans="1:15" x14ac:dyDescent="0.2">
      <c r="A515" s="66"/>
      <c r="B515" s="59"/>
      <c r="C515" s="60">
        <f t="shared" si="31"/>
        <v>0</v>
      </c>
      <c r="D515" s="57"/>
      <c r="E515" s="153"/>
      <c r="F515" s="57"/>
      <c r="G515" s="57"/>
      <c r="H515" s="58"/>
      <c r="I515" s="58"/>
      <c r="J515" s="157"/>
      <c r="K515" s="24"/>
      <c r="L515" s="2"/>
      <c r="O515"/>
    </row>
    <row r="516" spans="1:15" x14ac:dyDescent="0.2">
      <c r="A516" s="66"/>
      <c r="B516" s="59"/>
      <c r="C516" s="60">
        <f t="shared" si="31"/>
        <v>0</v>
      </c>
      <c r="D516" s="57"/>
      <c r="E516" s="153"/>
      <c r="F516" s="57"/>
      <c r="G516" s="57"/>
      <c r="H516" s="58"/>
      <c r="I516" s="58"/>
      <c r="J516" s="157"/>
      <c r="K516" s="24"/>
      <c r="L516" s="2"/>
      <c r="O516"/>
    </row>
    <row r="517" spans="1:15" x14ac:dyDescent="0.2">
      <c r="A517" s="66"/>
      <c r="B517" s="59"/>
      <c r="C517" s="60">
        <f t="shared" si="31"/>
        <v>0</v>
      </c>
      <c r="D517" s="57"/>
      <c r="E517" s="153"/>
      <c r="F517" s="57"/>
      <c r="G517" s="57"/>
      <c r="H517" s="58"/>
      <c r="I517" s="58"/>
      <c r="J517" s="157"/>
      <c r="K517" s="24"/>
      <c r="L517" s="2"/>
      <c r="O517"/>
    </row>
    <row r="518" spans="1:15" x14ac:dyDescent="0.2">
      <c r="A518" s="66"/>
      <c r="B518" s="59"/>
      <c r="C518" s="60">
        <f t="shared" si="31"/>
        <v>0</v>
      </c>
      <c r="D518" s="57"/>
      <c r="E518" s="153"/>
      <c r="F518" s="57"/>
      <c r="G518" s="57"/>
      <c r="H518" s="58"/>
      <c r="I518" s="58"/>
      <c r="J518" s="157"/>
      <c r="K518" s="24"/>
      <c r="L518" s="2"/>
      <c r="O518"/>
    </row>
    <row r="519" spans="1:15" x14ac:dyDescent="0.2">
      <c r="A519" s="66"/>
      <c r="B519" s="59"/>
      <c r="C519" s="60">
        <f t="shared" si="31"/>
        <v>0</v>
      </c>
      <c r="D519" s="57"/>
      <c r="E519" s="153"/>
      <c r="F519" s="57"/>
      <c r="G519" s="57"/>
      <c r="H519" s="58"/>
      <c r="I519" s="58"/>
      <c r="J519" s="157"/>
      <c r="K519" s="24"/>
      <c r="L519" s="2"/>
      <c r="O519"/>
    </row>
    <row r="520" spans="1:15" x14ac:dyDescent="0.2">
      <c r="A520" s="66"/>
      <c r="B520" s="59"/>
      <c r="C520" s="60">
        <f t="shared" si="31"/>
        <v>0</v>
      </c>
      <c r="D520" s="57"/>
      <c r="E520" s="153"/>
      <c r="F520" s="57"/>
      <c r="G520" s="57"/>
      <c r="H520" s="58"/>
      <c r="I520" s="58"/>
      <c r="J520" s="157"/>
      <c r="K520" s="24"/>
      <c r="L520" s="2"/>
      <c r="O520"/>
    </row>
    <row r="521" spans="1:15" x14ac:dyDescent="0.2">
      <c r="A521" s="66"/>
      <c r="B521" s="59"/>
      <c r="C521" s="60">
        <f t="shared" si="31"/>
        <v>0</v>
      </c>
      <c r="D521" s="57"/>
      <c r="E521" s="153"/>
      <c r="F521" s="57"/>
      <c r="G521" s="57"/>
      <c r="H521" s="58"/>
      <c r="I521" s="58"/>
      <c r="J521" s="157"/>
      <c r="K521" s="24"/>
      <c r="L521" s="2"/>
      <c r="O521"/>
    </row>
    <row r="522" spans="1:15" x14ac:dyDescent="0.2">
      <c r="A522" s="66"/>
      <c r="B522" s="59"/>
      <c r="C522" s="60">
        <f t="shared" si="31"/>
        <v>0</v>
      </c>
      <c r="D522" s="57"/>
      <c r="E522" s="153"/>
      <c r="F522" s="57"/>
      <c r="G522" s="57"/>
      <c r="H522" s="58"/>
      <c r="I522" s="58"/>
      <c r="J522" s="157"/>
      <c r="K522" s="24"/>
      <c r="L522" s="2"/>
      <c r="O522"/>
    </row>
    <row r="523" spans="1:15" x14ac:dyDescent="0.2">
      <c r="A523" s="66"/>
      <c r="B523" s="59"/>
      <c r="C523" s="60"/>
      <c r="D523" s="57"/>
      <c r="E523" s="153"/>
      <c r="F523" s="57"/>
      <c r="G523" s="57"/>
      <c r="H523" s="58"/>
      <c r="I523" s="58"/>
      <c r="J523" s="157"/>
      <c r="K523" s="24"/>
      <c r="L523" s="2"/>
      <c r="O523"/>
    </row>
    <row r="524" spans="1:15" x14ac:dyDescent="0.2">
      <c r="A524" s="66"/>
      <c r="B524" s="59"/>
      <c r="C524" s="60"/>
      <c r="D524" s="57"/>
      <c r="E524" s="153"/>
      <c r="F524" s="57"/>
      <c r="G524" s="57"/>
      <c r="H524" s="58"/>
      <c r="I524" s="58"/>
      <c r="J524" s="157"/>
      <c r="K524" s="24"/>
      <c r="L524" s="2"/>
      <c r="O524"/>
    </row>
    <row r="525" spans="1:15" x14ac:dyDescent="0.2">
      <c r="A525" s="66"/>
      <c r="B525" s="59"/>
      <c r="C525" s="60"/>
      <c r="D525" s="57"/>
      <c r="E525" s="153"/>
      <c r="F525" s="57"/>
      <c r="G525" s="57"/>
      <c r="H525" s="58"/>
      <c r="I525" s="58"/>
      <c r="J525" s="157"/>
      <c r="K525" s="24"/>
      <c r="L525" s="2"/>
      <c r="O525"/>
    </row>
    <row r="526" spans="1:15" x14ac:dyDescent="0.2">
      <c r="A526" s="66"/>
      <c r="B526" s="59"/>
      <c r="C526" s="60"/>
      <c r="D526" s="57"/>
      <c r="E526" s="153"/>
      <c r="F526" s="57"/>
      <c r="G526" s="57"/>
      <c r="H526" s="58"/>
      <c r="I526" s="58"/>
      <c r="J526" s="157"/>
      <c r="K526" s="24"/>
      <c r="L526" s="2"/>
      <c r="O526"/>
    </row>
    <row r="527" spans="1:15" x14ac:dyDescent="0.2">
      <c r="A527" s="66"/>
      <c r="B527" s="59"/>
      <c r="C527" s="60"/>
      <c r="D527" s="57"/>
      <c r="E527" s="153"/>
      <c r="F527" s="57"/>
      <c r="G527" s="57"/>
      <c r="H527" s="58"/>
      <c r="I527" s="58"/>
      <c r="J527" s="157"/>
      <c r="K527" s="24"/>
      <c r="L527" s="2"/>
      <c r="O527"/>
    </row>
    <row r="528" spans="1:15" x14ac:dyDescent="0.2">
      <c r="A528" s="66"/>
      <c r="B528" s="59"/>
      <c r="C528" s="60"/>
      <c r="D528" s="57"/>
      <c r="E528" s="153"/>
      <c r="F528" s="57"/>
      <c r="G528" s="57"/>
      <c r="H528" s="58"/>
      <c r="I528" s="58"/>
      <c r="J528" s="157"/>
      <c r="K528" s="24"/>
      <c r="L528" s="2"/>
      <c r="O528"/>
    </row>
    <row r="529" spans="1:15" x14ac:dyDescent="0.2">
      <c r="A529" s="66"/>
      <c r="B529" s="59"/>
      <c r="C529" s="60"/>
      <c r="D529" s="57"/>
      <c r="E529" s="153"/>
      <c r="F529" s="57"/>
      <c r="G529" s="57"/>
      <c r="H529" s="58"/>
      <c r="I529" s="58"/>
      <c r="J529" s="157"/>
      <c r="K529" s="24"/>
      <c r="L529" s="2"/>
      <c r="O529"/>
    </row>
    <row r="530" spans="1:15" x14ac:dyDescent="0.2">
      <c r="A530" s="66"/>
      <c r="B530" s="59"/>
      <c r="C530" s="60"/>
      <c r="D530" s="57"/>
      <c r="E530" s="153"/>
      <c r="F530" s="57"/>
      <c r="G530" s="57"/>
      <c r="H530" s="58"/>
      <c r="I530" s="58"/>
      <c r="J530" s="157"/>
      <c r="K530" s="24"/>
      <c r="L530" s="2"/>
      <c r="O530"/>
    </row>
    <row r="531" spans="1:15" x14ac:dyDescent="0.2">
      <c r="A531" s="66"/>
      <c r="B531" s="59"/>
      <c r="C531" s="60"/>
      <c r="D531" s="57"/>
      <c r="E531" s="153"/>
      <c r="F531" s="57"/>
      <c r="G531" s="57"/>
      <c r="H531" s="58"/>
      <c r="I531" s="58"/>
      <c r="J531" s="157"/>
      <c r="K531" s="24"/>
      <c r="L531" s="2"/>
      <c r="O531"/>
    </row>
    <row r="532" spans="1:15" x14ac:dyDescent="0.2">
      <c r="A532" s="66"/>
      <c r="B532" s="59"/>
      <c r="C532" s="60"/>
      <c r="D532" s="57"/>
      <c r="E532" s="153"/>
      <c r="F532" s="57"/>
      <c r="G532" s="57"/>
      <c r="H532" s="58"/>
      <c r="I532" s="58"/>
      <c r="J532" s="157"/>
      <c r="K532" s="24"/>
      <c r="L532" s="2"/>
      <c r="O532"/>
    </row>
    <row r="533" spans="1:15" x14ac:dyDescent="0.2">
      <c r="A533" s="66"/>
      <c r="B533" s="59"/>
      <c r="C533" s="60"/>
      <c r="D533" s="57"/>
      <c r="E533" s="153"/>
      <c r="F533" s="57"/>
      <c r="G533" s="57"/>
      <c r="H533" s="58"/>
      <c r="I533" s="58"/>
      <c r="J533" s="157"/>
      <c r="K533" s="24"/>
      <c r="L533" s="2"/>
      <c r="O533"/>
    </row>
    <row r="534" spans="1:15" x14ac:dyDescent="0.2">
      <c r="A534" s="66"/>
      <c r="B534" s="59"/>
      <c r="C534" s="60"/>
      <c r="D534" s="57"/>
      <c r="E534" s="153"/>
      <c r="F534" s="57"/>
      <c r="G534" s="57"/>
      <c r="H534" s="58"/>
      <c r="I534" s="58"/>
      <c r="J534" s="157"/>
      <c r="K534" s="24"/>
      <c r="L534" s="2"/>
      <c r="O534"/>
    </row>
    <row r="535" spans="1:15" x14ac:dyDescent="0.2">
      <c r="A535" s="66"/>
      <c r="B535" s="59"/>
      <c r="C535" s="60"/>
      <c r="D535" s="57"/>
      <c r="E535" s="153"/>
      <c r="F535" s="57"/>
      <c r="G535" s="57"/>
      <c r="H535" s="58"/>
      <c r="I535" s="58"/>
      <c r="J535" s="157"/>
      <c r="K535" s="24"/>
      <c r="L535" s="2"/>
      <c r="O535"/>
    </row>
    <row r="536" spans="1:15" x14ac:dyDescent="0.2">
      <c r="A536" s="66"/>
      <c r="B536" s="59"/>
      <c r="C536" s="60"/>
      <c r="D536" s="57"/>
      <c r="E536" s="153"/>
      <c r="F536" s="57"/>
      <c r="G536" s="57"/>
      <c r="H536" s="58"/>
      <c r="I536" s="58"/>
      <c r="J536" s="157"/>
      <c r="K536" s="24"/>
      <c r="L536" s="2"/>
      <c r="O536"/>
    </row>
    <row r="537" spans="1:15" x14ac:dyDescent="0.2">
      <c r="A537" s="66"/>
      <c r="B537" s="59"/>
      <c r="C537" s="60"/>
      <c r="D537" s="57"/>
      <c r="E537" s="153"/>
      <c r="F537" s="57"/>
      <c r="G537" s="57"/>
      <c r="H537" s="58"/>
      <c r="I537" s="58"/>
      <c r="J537" s="157"/>
      <c r="K537" s="24"/>
      <c r="L537" s="2"/>
      <c r="O537"/>
    </row>
    <row r="538" spans="1:15" x14ac:dyDescent="0.2">
      <c r="A538" s="66"/>
      <c r="B538" s="59"/>
      <c r="C538" s="60"/>
      <c r="D538" s="57"/>
      <c r="E538" s="153"/>
      <c r="F538" s="57"/>
      <c r="G538" s="57"/>
      <c r="H538" s="58"/>
      <c r="I538" s="58"/>
      <c r="J538" s="157"/>
      <c r="K538" s="24"/>
      <c r="L538" s="2"/>
      <c r="O538"/>
    </row>
    <row r="539" spans="1:15" x14ac:dyDescent="0.2">
      <c r="A539" s="66"/>
      <c r="B539" s="59"/>
      <c r="C539" s="60"/>
      <c r="D539" s="57"/>
      <c r="E539" s="153"/>
      <c r="F539" s="57"/>
      <c r="G539" s="57"/>
      <c r="H539" s="58"/>
      <c r="I539" s="58"/>
      <c r="J539" s="157"/>
      <c r="K539" s="24"/>
      <c r="L539" s="2"/>
      <c r="O539"/>
    </row>
    <row r="540" spans="1:15" x14ac:dyDescent="0.2">
      <c r="A540" s="66"/>
      <c r="B540" s="59"/>
      <c r="C540" s="60"/>
      <c r="D540" s="57"/>
      <c r="E540" s="153"/>
      <c r="F540" s="57"/>
      <c r="G540" s="57"/>
      <c r="H540" s="58"/>
      <c r="I540" s="58"/>
      <c r="J540" s="157"/>
      <c r="K540" s="24"/>
      <c r="L540" s="2"/>
      <c r="O540"/>
    </row>
    <row r="541" spans="1:15" x14ac:dyDescent="0.2">
      <c r="A541" s="66"/>
      <c r="B541" s="59"/>
      <c r="C541" s="60"/>
      <c r="D541" s="57"/>
      <c r="E541" s="153"/>
      <c r="F541" s="57"/>
      <c r="G541" s="57"/>
      <c r="H541" s="58"/>
      <c r="I541" s="58"/>
      <c r="J541" s="157"/>
      <c r="K541" s="24"/>
      <c r="L541" s="2"/>
      <c r="O541"/>
    </row>
    <row r="542" spans="1:15" x14ac:dyDescent="0.2">
      <c r="A542" s="66"/>
      <c r="B542" s="59"/>
      <c r="C542" s="60"/>
      <c r="D542" s="57"/>
      <c r="E542" s="153"/>
      <c r="F542" s="57"/>
      <c r="G542" s="57"/>
      <c r="H542" s="58"/>
      <c r="I542" s="58"/>
      <c r="J542" s="157"/>
      <c r="K542" s="24"/>
      <c r="L542" s="2"/>
      <c r="O542"/>
    </row>
    <row r="543" spans="1:15" x14ac:dyDescent="0.2">
      <c r="A543" s="66"/>
      <c r="B543" s="59"/>
      <c r="C543" s="60"/>
      <c r="D543" s="57"/>
      <c r="E543" s="153"/>
      <c r="F543" s="57"/>
      <c r="G543" s="57"/>
      <c r="H543" s="58"/>
      <c r="I543" s="58"/>
      <c r="J543" s="157"/>
      <c r="K543" s="24"/>
      <c r="L543" s="2"/>
      <c r="O543"/>
    </row>
    <row r="544" spans="1:15" x14ac:dyDescent="0.2">
      <c r="A544" s="66"/>
      <c r="B544" s="59"/>
      <c r="C544" s="60"/>
      <c r="D544" s="57"/>
      <c r="E544" s="153"/>
      <c r="F544" s="57"/>
      <c r="G544" s="57"/>
      <c r="H544" s="58"/>
      <c r="I544" s="58"/>
      <c r="J544" s="157"/>
      <c r="K544" s="24"/>
      <c r="L544" s="2"/>
      <c r="O544"/>
    </row>
    <row r="545" spans="1:15" x14ac:dyDescent="0.2">
      <c r="A545" s="66"/>
      <c r="B545" s="59"/>
      <c r="C545" s="60"/>
      <c r="D545" s="57"/>
      <c r="E545" s="153"/>
      <c r="F545" s="57"/>
      <c r="G545" s="57"/>
      <c r="H545" s="58"/>
      <c r="I545" s="58"/>
      <c r="J545" s="157"/>
      <c r="K545" s="24"/>
      <c r="L545" s="2"/>
      <c r="O545"/>
    </row>
    <row r="546" spans="1:15" x14ac:dyDescent="0.2">
      <c r="A546" s="66"/>
      <c r="B546" s="59"/>
      <c r="C546" s="60"/>
      <c r="D546" s="57"/>
      <c r="E546" s="153"/>
      <c r="F546" s="57"/>
      <c r="G546" s="57"/>
      <c r="H546" s="58"/>
      <c r="I546" s="58"/>
      <c r="J546" s="157"/>
      <c r="K546" s="24"/>
      <c r="L546" s="2"/>
      <c r="O546"/>
    </row>
    <row r="547" spans="1:15" x14ac:dyDescent="0.2">
      <c r="A547" s="66"/>
      <c r="B547" s="59"/>
      <c r="C547" s="60"/>
      <c r="D547" s="57"/>
      <c r="E547" s="153"/>
      <c r="F547" s="57"/>
      <c r="G547" s="57"/>
      <c r="H547" s="58"/>
      <c r="I547" s="58"/>
      <c r="J547" s="157"/>
      <c r="K547" s="24"/>
      <c r="L547" s="2"/>
      <c r="O547"/>
    </row>
    <row r="548" spans="1:15" x14ac:dyDescent="0.2">
      <c r="A548" s="66"/>
      <c r="B548" s="59"/>
      <c r="C548" s="60"/>
      <c r="D548" s="57"/>
      <c r="E548" s="153"/>
      <c r="F548" s="57"/>
      <c r="G548" s="57"/>
      <c r="H548" s="58"/>
      <c r="I548" s="58"/>
      <c r="J548" s="157"/>
      <c r="K548" s="24"/>
      <c r="L548" s="2"/>
      <c r="O548"/>
    </row>
    <row r="549" spans="1:15" x14ac:dyDescent="0.2">
      <c r="A549" s="66"/>
      <c r="B549" s="59"/>
      <c r="C549" s="60"/>
      <c r="D549" s="57"/>
      <c r="E549" s="153"/>
      <c r="F549" s="57"/>
      <c r="G549" s="57"/>
      <c r="H549" s="58"/>
      <c r="I549" s="58"/>
      <c r="J549" s="157"/>
      <c r="K549" s="24"/>
      <c r="L549" s="2"/>
      <c r="O549"/>
    </row>
    <row r="550" spans="1:15" x14ac:dyDescent="0.2">
      <c r="A550" s="66"/>
      <c r="B550" s="59"/>
      <c r="C550" s="60"/>
      <c r="D550" s="57"/>
      <c r="E550" s="153"/>
      <c r="F550" s="57"/>
      <c r="G550" s="57"/>
      <c r="H550" s="58"/>
      <c r="I550" s="58"/>
      <c r="J550" s="157"/>
      <c r="K550" s="24"/>
      <c r="L550" s="2"/>
      <c r="O550"/>
    </row>
    <row r="551" spans="1:15" x14ac:dyDescent="0.2">
      <c r="A551" s="66"/>
      <c r="B551" s="59"/>
      <c r="C551" s="60"/>
      <c r="D551" s="57"/>
      <c r="E551" s="153"/>
      <c r="F551" s="57"/>
      <c r="G551" s="57"/>
      <c r="H551" s="58"/>
      <c r="I551" s="58"/>
      <c r="J551" s="157"/>
      <c r="K551" s="24"/>
      <c r="L551" s="2"/>
      <c r="O551"/>
    </row>
    <row r="552" spans="1:15" x14ac:dyDescent="0.2">
      <c r="A552" s="66"/>
      <c r="B552" s="59"/>
      <c r="C552" s="60"/>
      <c r="D552" s="57"/>
      <c r="E552" s="153"/>
      <c r="F552" s="57"/>
      <c r="G552" s="57"/>
      <c r="H552" s="58"/>
      <c r="I552" s="58"/>
      <c r="J552" s="157"/>
      <c r="K552" s="24"/>
      <c r="L552" s="2"/>
      <c r="O552"/>
    </row>
    <row r="553" spans="1:15" x14ac:dyDescent="0.2">
      <c r="A553" s="66"/>
      <c r="B553" s="59"/>
      <c r="C553" s="60"/>
      <c r="D553" s="57"/>
      <c r="E553" s="153"/>
      <c r="F553" s="57"/>
      <c r="G553" s="57"/>
      <c r="H553" s="58"/>
      <c r="I553" s="58"/>
      <c r="J553" s="157"/>
      <c r="K553" s="24"/>
      <c r="L553" s="2"/>
      <c r="O553"/>
    </row>
    <row r="554" spans="1:15" x14ac:dyDescent="0.2">
      <c r="A554" s="66"/>
      <c r="B554" s="59"/>
      <c r="C554" s="60"/>
      <c r="D554" s="57"/>
      <c r="E554" s="153"/>
      <c r="F554" s="57"/>
      <c r="G554" s="57"/>
      <c r="H554" s="58"/>
      <c r="I554" s="58"/>
      <c r="J554" s="157"/>
      <c r="K554" s="24"/>
      <c r="L554" s="2"/>
      <c r="O554"/>
    </row>
    <row r="555" spans="1:15" x14ac:dyDescent="0.2">
      <c r="A555" s="66"/>
      <c r="B555" s="59"/>
      <c r="C555" s="60"/>
      <c r="D555" s="57"/>
      <c r="E555" s="153"/>
      <c r="F555" s="57"/>
      <c r="G555" s="57"/>
      <c r="H555" s="58"/>
      <c r="I555" s="58"/>
      <c r="J555" s="157"/>
      <c r="K555" s="24"/>
      <c r="L555" s="2"/>
      <c r="O555"/>
    </row>
    <row r="556" spans="1:15" x14ac:dyDescent="0.2">
      <c r="A556" s="66"/>
      <c r="B556" s="59"/>
      <c r="C556" s="60"/>
      <c r="D556" s="57"/>
      <c r="E556" s="153"/>
      <c r="F556" s="57"/>
      <c r="G556" s="57"/>
      <c r="H556" s="58"/>
      <c r="I556" s="58"/>
      <c r="J556" s="157"/>
      <c r="K556" s="24"/>
      <c r="L556" s="2"/>
      <c r="O556"/>
    </row>
    <row r="557" spans="1:15" x14ac:dyDescent="0.2">
      <c r="A557" s="66"/>
      <c r="B557" s="59"/>
      <c r="C557" s="60"/>
      <c r="D557" s="57"/>
      <c r="E557" s="153"/>
      <c r="F557" s="57"/>
      <c r="G557" s="57"/>
      <c r="H557" s="58"/>
      <c r="I557" s="58"/>
      <c r="J557" s="157"/>
      <c r="K557" s="24"/>
      <c r="L557" s="2"/>
      <c r="O557"/>
    </row>
    <row r="558" spans="1:15" x14ac:dyDescent="0.2">
      <c r="A558" s="66"/>
      <c r="B558" s="59"/>
      <c r="C558" s="60"/>
      <c r="D558" s="57"/>
      <c r="E558" s="153"/>
      <c r="F558" s="57"/>
      <c r="G558" s="57"/>
      <c r="H558" s="58"/>
      <c r="I558" s="58"/>
      <c r="J558" s="157"/>
      <c r="K558" s="24"/>
      <c r="L558" s="2"/>
      <c r="O558"/>
    </row>
    <row r="559" spans="1:15" x14ac:dyDescent="0.2">
      <c r="A559" s="66"/>
      <c r="B559" s="59"/>
      <c r="C559" s="60"/>
      <c r="D559" s="57"/>
      <c r="E559" s="153"/>
      <c r="F559" s="57"/>
      <c r="G559" s="57"/>
      <c r="H559" s="58"/>
      <c r="I559" s="58"/>
      <c r="J559" s="157"/>
      <c r="K559" s="24"/>
      <c r="L559" s="2"/>
      <c r="O559"/>
    </row>
    <row r="560" spans="1:15" x14ac:dyDescent="0.2">
      <c r="A560" s="66"/>
      <c r="B560" s="59"/>
      <c r="C560" s="60"/>
      <c r="D560" s="57"/>
      <c r="E560" s="153"/>
      <c r="F560" s="57"/>
      <c r="G560" s="57"/>
      <c r="H560" s="58"/>
      <c r="I560" s="58"/>
      <c r="J560" s="157"/>
      <c r="K560" s="24"/>
      <c r="L560" s="2"/>
      <c r="O560"/>
    </row>
    <row r="561" spans="1:15" x14ac:dyDescent="0.2">
      <c r="A561" s="66"/>
      <c r="B561" s="59"/>
      <c r="C561" s="60"/>
      <c r="D561" s="57"/>
      <c r="E561" s="153"/>
      <c r="F561" s="57"/>
      <c r="G561" s="57"/>
      <c r="H561" s="58"/>
      <c r="I561" s="58"/>
      <c r="J561" s="157"/>
      <c r="K561" s="24"/>
      <c r="L561" s="2"/>
      <c r="O561"/>
    </row>
    <row r="562" spans="1:15" x14ac:dyDescent="0.2">
      <c r="A562" s="66"/>
      <c r="B562" s="59"/>
      <c r="C562" s="60"/>
      <c r="D562" s="57"/>
      <c r="E562" s="153"/>
      <c r="F562" s="57"/>
      <c r="G562" s="57"/>
      <c r="H562" s="58"/>
      <c r="I562" s="58"/>
      <c r="J562" s="157"/>
      <c r="K562" s="24"/>
      <c r="L562" s="2"/>
      <c r="O562"/>
    </row>
    <row r="563" spans="1:15" x14ac:dyDescent="0.2">
      <c r="A563" s="66"/>
      <c r="B563" s="59"/>
      <c r="C563" s="60"/>
      <c r="D563" s="57"/>
      <c r="E563" s="153"/>
      <c r="F563" s="57"/>
      <c r="G563" s="57"/>
      <c r="H563" s="58"/>
      <c r="I563" s="58"/>
      <c r="J563" s="157"/>
      <c r="K563" s="24"/>
      <c r="L563" s="2"/>
      <c r="O563"/>
    </row>
    <row r="564" spans="1:15" x14ac:dyDescent="0.2">
      <c r="A564" s="66"/>
      <c r="B564" s="59"/>
      <c r="C564" s="60"/>
      <c r="D564" s="57"/>
      <c r="E564" s="153"/>
      <c r="F564" s="57"/>
      <c r="G564" s="57"/>
      <c r="H564" s="58"/>
      <c r="I564" s="58"/>
      <c r="J564" s="157"/>
      <c r="K564" s="24"/>
      <c r="L564" s="2"/>
      <c r="O564"/>
    </row>
    <row r="565" spans="1:15" x14ac:dyDescent="0.2">
      <c r="A565" s="66"/>
      <c r="B565" s="59"/>
      <c r="C565" s="60"/>
      <c r="D565" s="57"/>
      <c r="E565" s="153"/>
      <c r="F565" s="57"/>
      <c r="G565" s="57"/>
      <c r="H565" s="58"/>
      <c r="I565" s="58"/>
      <c r="J565" s="157"/>
      <c r="K565" s="24"/>
      <c r="L565" s="2"/>
      <c r="O565"/>
    </row>
    <row r="566" spans="1:15" x14ac:dyDescent="0.2">
      <c r="A566" s="66"/>
      <c r="B566" s="59"/>
      <c r="C566" s="60"/>
      <c r="D566" s="57"/>
      <c r="E566" s="153"/>
      <c r="F566" s="57"/>
      <c r="G566" s="57"/>
      <c r="H566" s="58"/>
      <c r="I566" s="58"/>
      <c r="J566" s="157"/>
      <c r="K566" s="24"/>
      <c r="L566" s="2"/>
      <c r="O566"/>
    </row>
    <row r="567" spans="1:15" x14ac:dyDescent="0.2">
      <c r="A567" s="66"/>
      <c r="B567" s="59"/>
      <c r="C567" s="60"/>
      <c r="D567" s="57"/>
      <c r="E567" s="153"/>
      <c r="F567" s="57"/>
      <c r="G567" s="57"/>
      <c r="H567" s="58"/>
      <c r="I567" s="58"/>
      <c r="J567" s="157"/>
      <c r="K567" s="24"/>
      <c r="L567" s="2"/>
      <c r="O567"/>
    </row>
    <row r="568" spans="1:15" x14ac:dyDescent="0.2">
      <c r="A568" s="66"/>
      <c r="B568" s="59"/>
      <c r="C568" s="60"/>
      <c r="D568" s="57"/>
      <c r="E568" s="153"/>
      <c r="F568" s="57"/>
      <c r="G568" s="57"/>
      <c r="H568" s="58"/>
      <c r="I568" s="58"/>
      <c r="J568" s="157"/>
      <c r="K568" s="24"/>
      <c r="L568" s="2"/>
      <c r="O568"/>
    </row>
    <row r="569" spans="1:15" x14ac:dyDescent="0.2">
      <c r="A569" s="66"/>
      <c r="B569" s="59"/>
      <c r="C569" s="60"/>
      <c r="D569" s="57"/>
      <c r="E569" s="153"/>
      <c r="F569" s="57"/>
      <c r="G569" s="57"/>
      <c r="H569" s="58"/>
      <c r="I569" s="58"/>
      <c r="J569" s="157"/>
      <c r="K569" s="24"/>
      <c r="L569" s="2"/>
      <c r="O569"/>
    </row>
    <row r="570" spans="1:15" x14ac:dyDescent="0.2">
      <c r="A570" s="66"/>
      <c r="B570" s="59"/>
      <c r="C570" s="60"/>
      <c r="D570" s="57"/>
      <c r="E570" s="153"/>
      <c r="F570" s="57"/>
      <c r="G570" s="57"/>
      <c r="H570" s="58"/>
      <c r="I570" s="58"/>
      <c r="J570" s="157"/>
      <c r="K570" s="24"/>
      <c r="L570" s="2"/>
      <c r="O570"/>
    </row>
    <row r="571" spans="1:15" x14ac:dyDescent="0.2">
      <c r="A571" s="66"/>
      <c r="B571" s="59"/>
      <c r="C571" s="60"/>
      <c r="D571" s="57"/>
      <c r="E571" s="153"/>
      <c r="F571" s="57"/>
      <c r="G571" s="57"/>
      <c r="H571" s="58"/>
      <c r="I571" s="58"/>
      <c r="J571" s="157"/>
      <c r="K571" s="24"/>
      <c r="L571" s="2"/>
      <c r="O571"/>
    </row>
    <row r="572" spans="1:15" x14ac:dyDescent="0.2">
      <c r="A572" s="66"/>
      <c r="B572" s="59"/>
      <c r="C572" s="60"/>
      <c r="D572" s="57"/>
      <c r="E572" s="153"/>
      <c r="F572" s="57"/>
      <c r="G572" s="57"/>
      <c r="H572" s="58"/>
      <c r="I572" s="58"/>
      <c r="J572" s="157"/>
      <c r="K572" s="24"/>
      <c r="L572" s="2"/>
      <c r="O572"/>
    </row>
    <row r="573" spans="1:15" x14ac:dyDescent="0.2">
      <c r="A573" s="66"/>
      <c r="B573" s="59"/>
      <c r="C573" s="60"/>
      <c r="D573" s="57"/>
      <c r="E573" s="153"/>
      <c r="F573" s="57"/>
      <c r="G573" s="57"/>
      <c r="H573" s="58"/>
      <c r="I573" s="58"/>
      <c r="J573" s="157"/>
      <c r="K573" s="24"/>
      <c r="L573" s="2"/>
      <c r="O573"/>
    </row>
    <row r="574" spans="1:15" x14ac:dyDescent="0.2">
      <c r="A574" s="66"/>
      <c r="B574" s="59"/>
      <c r="C574" s="60"/>
      <c r="D574" s="57"/>
      <c r="E574" s="153"/>
      <c r="F574" s="57"/>
      <c r="G574" s="57"/>
      <c r="H574" s="58"/>
      <c r="I574" s="58"/>
      <c r="J574" s="157"/>
      <c r="K574" s="24"/>
      <c r="L574" s="2"/>
      <c r="O574"/>
    </row>
    <row r="575" spans="1:15" x14ac:dyDescent="0.2">
      <c r="A575" s="66"/>
      <c r="B575" s="59"/>
      <c r="C575" s="60"/>
      <c r="D575" s="57"/>
      <c r="E575" s="153"/>
      <c r="F575" s="57"/>
      <c r="G575" s="57"/>
      <c r="H575" s="58"/>
      <c r="I575" s="58"/>
      <c r="J575" s="157"/>
      <c r="K575" s="24"/>
      <c r="L575" s="2"/>
      <c r="O575"/>
    </row>
    <row r="576" spans="1:15" x14ac:dyDescent="0.2">
      <c r="A576" s="66"/>
      <c r="B576" s="59"/>
      <c r="C576" s="60"/>
      <c r="D576" s="57"/>
      <c r="E576" s="153"/>
      <c r="F576" s="57"/>
      <c r="G576" s="57"/>
      <c r="H576" s="58"/>
      <c r="I576" s="58"/>
      <c r="J576" s="157"/>
      <c r="K576" s="24"/>
      <c r="L576" s="2"/>
      <c r="O576"/>
    </row>
    <row r="577" spans="1:15" x14ac:dyDescent="0.2">
      <c r="A577" s="66"/>
      <c r="B577" s="59"/>
      <c r="C577" s="60"/>
      <c r="D577" s="57"/>
      <c r="E577" s="153"/>
      <c r="F577" s="57"/>
      <c r="G577" s="57"/>
      <c r="H577" s="58"/>
      <c r="I577" s="58"/>
      <c r="J577" s="157"/>
      <c r="K577" s="24"/>
      <c r="L577" s="2"/>
      <c r="O577"/>
    </row>
    <row r="578" spans="1:15" x14ac:dyDescent="0.2">
      <c r="A578" s="66"/>
      <c r="B578" s="59"/>
      <c r="C578" s="60"/>
      <c r="D578" s="57"/>
      <c r="E578" s="153"/>
      <c r="F578" s="57"/>
      <c r="G578" s="57"/>
      <c r="H578" s="58"/>
      <c r="I578" s="58"/>
      <c r="J578" s="157"/>
      <c r="K578" s="24"/>
      <c r="L578" s="2"/>
      <c r="O578"/>
    </row>
    <row r="579" spans="1:15" x14ac:dyDescent="0.2">
      <c r="A579" s="66"/>
      <c r="B579" s="59"/>
      <c r="C579" s="60"/>
      <c r="D579" s="57"/>
      <c r="E579" s="153"/>
      <c r="F579" s="57"/>
      <c r="G579" s="57"/>
      <c r="H579" s="58"/>
      <c r="I579" s="58"/>
      <c r="J579" s="157"/>
      <c r="K579" s="24"/>
      <c r="L579" s="2"/>
      <c r="O579"/>
    </row>
    <row r="580" spans="1:15" x14ac:dyDescent="0.2">
      <c r="A580" s="66"/>
      <c r="B580" s="59"/>
      <c r="C580" s="60"/>
      <c r="D580" s="57"/>
      <c r="E580" s="153"/>
      <c r="F580" s="57"/>
      <c r="G580" s="57"/>
      <c r="H580" s="58"/>
      <c r="I580" s="58"/>
      <c r="J580" s="157"/>
      <c r="K580" s="24"/>
      <c r="L580" s="2"/>
      <c r="O580"/>
    </row>
    <row r="581" spans="1:15" x14ac:dyDescent="0.2">
      <c r="A581" s="66"/>
      <c r="B581" s="59"/>
      <c r="C581" s="60"/>
      <c r="D581" s="57"/>
      <c r="E581" s="153"/>
      <c r="F581" s="57"/>
      <c r="G581" s="57"/>
      <c r="H581" s="58"/>
      <c r="I581" s="58"/>
      <c r="J581" s="157"/>
      <c r="K581" s="24"/>
      <c r="L581" s="2"/>
      <c r="O581"/>
    </row>
    <row r="582" spans="1:15" x14ac:dyDescent="0.2">
      <c r="A582" s="66"/>
      <c r="B582" s="59"/>
      <c r="C582" s="60"/>
      <c r="D582" s="57"/>
      <c r="E582" s="153"/>
      <c r="F582" s="57"/>
      <c r="G582" s="57"/>
      <c r="H582" s="58"/>
      <c r="I582" s="58"/>
      <c r="J582" s="157"/>
      <c r="K582" s="24"/>
      <c r="L582" s="2"/>
      <c r="O582"/>
    </row>
    <row r="583" spans="1:15" x14ac:dyDescent="0.2">
      <c r="A583" s="66"/>
      <c r="B583" s="59"/>
      <c r="C583" s="60"/>
      <c r="D583" s="57"/>
      <c r="E583" s="153"/>
      <c r="F583" s="57"/>
      <c r="G583" s="57"/>
      <c r="H583" s="58"/>
      <c r="I583" s="58"/>
      <c r="J583" s="157"/>
      <c r="K583" s="24"/>
      <c r="L583" s="2"/>
      <c r="O583"/>
    </row>
    <row r="584" spans="1:15" x14ac:dyDescent="0.2">
      <c r="A584" s="66"/>
      <c r="B584" s="59"/>
      <c r="C584" s="60"/>
      <c r="D584" s="57"/>
      <c r="E584" s="153"/>
      <c r="F584" s="57"/>
      <c r="G584" s="57"/>
      <c r="H584" s="58"/>
      <c r="I584" s="58"/>
      <c r="J584" s="157"/>
      <c r="K584" s="24"/>
      <c r="L584" s="2"/>
      <c r="O584"/>
    </row>
    <row r="585" spans="1:15" x14ac:dyDescent="0.2">
      <c r="A585" s="66"/>
      <c r="B585" s="59"/>
      <c r="C585" s="60"/>
      <c r="D585" s="57"/>
      <c r="E585" s="153"/>
      <c r="F585" s="57"/>
      <c r="G585" s="57"/>
      <c r="H585" s="58"/>
      <c r="I585" s="58"/>
      <c r="J585" s="157"/>
      <c r="K585" s="24"/>
      <c r="L585" s="2"/>
      <c r="O585"/>
    </row>
    <row r="586" spans="1:15" x14ac:dyDescent="0.2">
      <c r="A586" s="66"/>
      <c r="B586" s="59"/>
      <c r="C586" s="60"/>
      <c r="D586" s="57"/>
      <c r="E586" s="153"/>
      <c r="F586" s="57"/>
      <c r="G586" s="57"/>
      <c r="H586" s="58"/>
      <c r="I586" s="58"/>
      <c r="J586" s="157"/>
      <c r="K586" s="24"/>
      <c r="L586" s="2"/>
      <c r="O586"/>
    </row>
    <row r="587" spans="1:15" x14ac:dyDescent="0.2">
      <c r="A587" s="66"/>
      <c r="B587" s="59"/>
      <c r="C587" s="60"/>
      <c r="D587" s="57"/>
      <c r="E587" s="153"/>
      <c r="F587" s="57"/>
      <c r="G587" s="57"/>
      <c r="H587" s="58"/>
      <c r="I587" s="58"/>
      <c r="J587" s="157"/>
      <c r="K587" s="24"/>
      <c r="L587" s="2"/>
      <c r="O587"/>
    </row>
    <row r="588" spans="1:15" x14ac:dyDescent="0.2">
      <c r="A588" s="66"/>
      <c r="B588" s="59"/>
      <c r="C588" s="60"/>
      <c r="D588" s="57"/>
      <c r="E588" s="153"/>
      <c r="F588" s="57"/>
      <c r="G588" s="57"/>
      <c r="H588" s="58"/>
      <c r="I588" s="58"/>
      <c r="J588" s="157"/>
      <c r="K588" s="24"/>
      <c r="L588" s="2"/>
      <c r="O588"/>
    </row>
    <row r="589" spans="1:15" x14ac:dyDescent="0.2">
      <c r="A589" s="66"/>
      <c r="B589" s="59"/>
      <c r="C589" s="60"/>
      <c r="D589" s="57"/>
      <c r="E589" s="153"/>
      <c r="F589" s="57"/>
      <c r="G589" s="57"/>
      <c r="H589" s="58"/>
      <c r="I589" s="58"/>
      <c r="J589" s="157"/>
      <c r="K589" s="24"/>
      <c r="L589" s="2"/>
      <c r="O589"/>
    </row>
    <row r="590" spans="1:15" x14ac:dyDescent="0.2">
      <c r="A590" s="66"/>
      <c r="B590" s="59"/>
      <c r="C590" s="60"/>
      <c r="D590" s="57"/>
      <c r="E590" s="153"/>
      <c r="F590" s="57"/>
      <c r="G590" s="57"/>
      <c r="H590" s="58"/>
      <c r="I590" s="58"/>
      <c r="J590" s="157"/>
      <c r="K590" s="24"/>
      <c r="L590" s="2"/>
      <c r="O590"/>
    </row>
    <row r="591" spans="1:15" x14ac:dyDescent="0.2">
      <c r="A591" s="66"/>
      <c r="B591" s="59"/>
      <c r="C591" s="60"/>
      <c r="D591" s="57"/>
      <c r="E591" s="153"/>
      <c r="F591" s="57"/>
      <c r="G591" s="57"/>
      <c r="H591" s="58"/>
      <c r="I591" s="58"/>
      <c r="J591" s="157"/>
      <c r="K591" s="24"/>
      <c r="L591" s="2"/>
      <c r="O591"/>
    </row>
    <row r="592" spans="1:15" x14ac:dyDescent="0.2">
      <c r="A592" s="66"/>
      <c r="B592" s="59"/>
      <c r="C592" s="60"/>
      <c r="D592" s="57"/>
      <c r="E592" s="153"/>
      <c r="F592" s="57"/>
      <c r="G592" s="57"/>
      <c r="H592" s="58"/>
      <c r="I592" s="58"/>
      <c r="J592" s="157"/>
      <c r="K592" s="24"/>
      <c r="L592" s="2"/>
      <c r="O592"/>
    </row>
    <row r="593" spans="1:15" x14ac:dyDescent="0.2">
      <c r="A593" s="66"/>
      <c r="B593" s="59"/>
      <c r="C593" s="60"/>
      <c r="D593" s="57"/>
      <c r="E593" s="153"/>
      <c r="F593" s="57"/>
      <c r="G593" s="57"/>
      <c r="H593" s="58"/>
      <c r="I593" s="58"/>
      <c r="J593" s="157"/>
      <c r="K593" s="24"/>
      <c r="L593" s="2"/>
      <c r="O593"/>
    </row>
    <row r="594" spans="1:15" x14ac:dyDescent="0.2">
      <c r="A594" s="66"/>
      <c r="B594" s="59"/>
      <c r="C594" s="60"/>
      <c r="D594" s="57"/>
      <c r="E594" s="153"/>
      <c r="F594" s="57"/>
      <c r="G594" s="57"/>
      <c r="H594" s="58"/>
      <c r="I594" s="58"/>
      <c r="J594" s="157"/>
      <c r="K594" s="24"/>
      <c r="L594" s="2"/>
      <c r="O594"/>
    </row>
    <row r="595" spans="1:15" x14ac:dyDescent="0.2">
      <c r="A595" s="66"/>
      <c r="B595" s="59"/>
      <c r="C595" s="60"/>
      <c r="D595" s="57"/>
      <c r="E595" s="153"/>
      <c r="F595" s="57"/>
      <c r="G595" s="57"/>
      <c r="H595" s="58"/>
      <c r="I595" s="58"/>
      <c r="J595" s="157"/>
      <c r="K595" s="24"/>
      <c r="L595" s="2"/>
      <c r="O595"/>
    </row>
    <row r="596" spans="1:15" x14ac:dyDescent="0.2">
      <c r="A596" s="66"/>
      <c r="B596" s="59"/>
      <c r="C596" s="60"/>
      <c r="D596" s="57"/>
      <c r="E596" s="153"/>
      <c r="F596" s="57"/>
      <c r="G596" s="57"/>
      <c r="H596" s="58"/>
      <c r="I596" s="58"/>
      <c r="J596" s="157"/>
      <c r="K596" s="24"/>
      <c r="L596" s="2"/>
      <c r="O596"/>
    </row>
    <row r="597" spans="1:15" x14ac:dyDescent="0.2">
      <c r="A597" s="66"/>
      <c r="B597" s="59"/>
      <c r="C597" s="60"/>
      <c r="D597" s="57"/>
      <c r="E597" s="153"/>
      <c r="F597" s="57"/>
      <c r="G597" s="57"/>
      <c r="H597" s="58"/>
      <c r="I597" s="58"/>
      <c r="J597" s="157"/>
      <c r="K597" s="24"/>
      <c r="L597" s="2"/>
      <c r="O597"/>
    </row>
    <row r="598" spans="1:15" x14ac:dyDescent="0.2">
      <c r="A598" s="66"/>
      <c r="B598" s="59"/>
      <c r="C598" s="60"/>
      <c r="D598" s="57"/>
      <c r="E598" s="153"/>
      <c r="F598" s="57"/>
      <c r="G598" s="57"/>
      <c r="H598" s="58"/>
      <c r="I598" s="58"/>
      <c r="J598" s="157"/>
      <c r="K598" s="24"/>
      <c r="L598" s="2"/>
      <c r="O598"/>
    </row>
    <row r="599" spans="1:15" x14ac:dyDescent="0.2">
      <c r="A599" s="66"/>
      <c r="B599" s="59"/>
      <c r="C599" s="60"/>
      <c r="D599" s="57"/>
      <c r="E599" s="153"/>
      <c r="F599" s="57"/>
      <c r="G599" s="57"/>
      <c r="H599" s="58"/>
      <c r="I599" s="58"/>
      <c r="J599" s="157"/>
      <c r="K599" s="24"/>
      <c r="L599" s="2"/>
      <c r="O599"/>
    </row>
    <row r="600" spans="1:15" x14ac:dyDescent="0.2">
      <c r="A600" s="66"/>
      <c r="B600" s="59"/>
      <c r="C600" s="60"/>
      <c r="D600" s="57"/>
      <c r="E600" s="153"/>
      <c r="F600" s="57"/>
      <c r="G600" s="57"/>
      <c r="H600" s="58"/>
      <c r="I600" s="58"/>
      <c r="J600" s="157"/>
      <c r="K600" s="24"/>
      <c r="L600" s="2"/>
      <c r="O600"/>
    </row>
    <row r="601" spans="1:15" x14ac:dyDescent="0.2">
      <c r="A601" s="66"/>
      <c r="B601" s="59"/>
      <c r="C601" s="60"/>
      <c r="D601" s="57"/>
      <c r="E601" s="153"/>
      <c r="F601" s="57"/>
      <c r="G601" s="57"/>
      <c r="H601" s="58"/>
      <c r="I601" s="58"/>
      <c r="J601" s="157"/>
      <c r="K601" s="24"/>
      <c r="L601" s="2"/>
      <c r="O601"/>
    </row>
    <row r="602" spans="1:15" x14ac:dyDescent="0.2">
      <c r="A602" s="66"/>
      <c r="B602" s="59"/>
      <c r="C602" s="60"/>
      <c r="D602" s="57"/>
      <c r="E602" s="153"/>
      <c r="F602" s="57"/>
      <c r="G602" s="57"/>
      <c r="H602" s="58"/>
      <c r="I602" s="58"/>
      <c r="J602" s="157"/>
      <c r="K602" s="24"/>
      <c r="L602" s="2"/>
      <c r="O602"/>
    </row>
    <row r="603" spans="1:15" x14ac:dyDescent="0.2">
      <c r="A603" s="66"/>
      <c r="B603" s="59"/>
      <c r="C603" s="60"/>
      <c r="D603" s="57"/>
      <c r="E603" s="153"/>
      <c r="F603" s="57"/>
      <c r="G603" s="57"/>
      <c r="H603" s="58"/>
      <c r="I603" s="58"/>
      <c r="J603" s="157"/>
      <c r="K603" s="24"/>
      <c r="L603" s="2"/>
      <c r="O603"/>
    </row>
    <row r="604" spans="1:15" x14ac:dyDescent="0.2">
      <c r="A604" s="66"/>
      <c r="B604" s="59"/>
      <c r="C604" s="60"/>
      <c r="D604" s="57"/>
      <c r="E604" s="153"/>
      <c r="F604" s="57"/>
      <c r="G604" s="57"/>
      <c r="H604" s="58"/>
      <c r="I604" s="58"/>
      <c r="J604" s="157"/>
      <c r="K604" s="24"/>
      <c r="L604" s="2"/>
      <c r="O604"/>
    </row>
    <row r="605" spans="1:15" x14ac:dyDescent="0.2">
      <c r="A605" s="66"/>
      <c r="B605" s="59"/>
      <c r="C605" s="60"/>
      <c r="D605" s="57"/>
      <c r="E605" s="153"/>
      <c r="F605" s="57"/>
      <c r="G605" s="57"/>
      <c r="H605" s="58"/>
      <c r="I605" s="58"/>
      <c r="J605" s="157"/>
      <c r="K605" s="24"/>
      <c r="L605" s="2"/>
      <c r="O605"/>
    </row>
    <row r="606" spans="1:15" x14ac:dyDescent="0.2">
      <c r="A606" s="66"/>
      <c r="B606" s="59"/>
      <c r="C606" s="60"/>
      <c r="D606" s="57"/>
      <c r="E606" s="153"/>
      <c r="F606" s="57"/>
      <c r="G606" s="57"/>
      <c r="H606" s="58"/>
      <c r="I606" s="58"/>
      <c r="J606" s="157"/>
      <c r="K606" s="24"/>
      <c r="L606" s="2"/>
      <c r="O606"/>
    </row>
    <row r="607" spans="1:15" x14ac:dyDescent="0.2">
      <c r="A607" s="66"/>
      <c r="B607" s="59"/>
      <c r="C607" s="60"/>
      <c r="D607" s="57"/>
      <c r="E607" s="153"/>
      <c r="F607" s="57"/>
      <c r="G607" s="57"/>
      <c r="H607" s="58"/>
      <c r="I607" s="58"/>
      <c r="J607" s="157"/>
      <c r="K607" s="24"/>
      <c r="L607" s="2"/>
      <c r="O607"/>
    </row>
    <row r="608" spans="1:15" x14ac:dyDescent="0.2">
      <c r="A608" s="66"/>
      <c r="B608" s="59"/>
      <c r="C608" s="60"/>
      <c r="D608" s="57"/>
      <c r="E608" s="153"/>
      <c r="F608" s="57"/>
      <c r="G608" s="57"/>
      <c r="H608" s="58"/>
      <c r="I608" s="58"/>
      <c r="J608" s="157"/>
      <c r="K608" s="24"/>
      <c r="L608" s="2"/>
      <c r="O608"/>
    </row>
    <row r="609" spans="1:15" x14ac:dyDescent="0.2">
      <c r="A609" s="66"/>
      <c r="B609" s="59"/>
      <c r="C609" s="60"/>
      <c r="D609" s="57"/>
      <c r="E609" s="153"/>
      <c r="F609" s="57"/>
      <c r="G609" s="57"/>
      <c r="H609" s="58"/>
      <c r="I609" s="58"/>
      <c r="J609" s="157"/>
      <c r="K609" s="24"/>
      <c r="L609" s="2"/>
      <c r="O609"/>
    </row>
    <row r="610" spans="1:15" x14ac:dyDescent="0.2">
      <c r="A610" s="66"/>
      <c r="B610" s="59"/>
      <c r="C610" s="60"/>
      <c r="D610" s="57"/>
      <c r="E610" s="153"/>
      <c r="F610" s="57"/>
      <c r="G610" s="57"/>
      <c r="H610" s="58"/>
      <c r="I610" s="58"/>
      <c r="J610" s="157"/>
      <c r="K610" s="24"/>
      <c r="L610" s="2"/>
      <c r="O610"/>
    </row>
    <row r="611" spans="1:15" x14ac:dyDescent="0.2">
      <c r="A611" s="66"/>
      <c r="B611" s="59"/>
      <c r="C611" s="60"/>
      <c r="D611" s="57"/>
      <c r="E611" s="153"/>
      <c r="F611" s="57"/>
      <c r="G611" s="57"/>
      <c r="H611" s="58"/>
      <c r="I611" s="58"/>
      <c r="J611" s="157"/>
      <c r="K611" s="24"/>
      <c r="L611" s="2"/>
      <c r="O611"/>
    </row>
    <row r="612" spans="1:15" x14ac:dyDescent="0.2">
      <c r="A612" s="66"/>
      <c r="B612" s="59"/>
      <c r="C612" s="60"/>
      <c r="D612" s="57"/>
      <c r="E612" s="153"/>
      <c r="F612" s="57"/>
      <c r="G612" s="57"/>
      <c r="H612" s="58"/>
      <c r="I612" s="58"/>
      <c r="J612" s="157"/>
      <c r="K612" s="24"/>
      <c r="L612" s="2"/>
      <c r="O612"/>
    </row>
    <row r="613" spans="1:15" x14ac:dyDescent="0.2">
      <c r="A613" s="66"/>
      <c r="B613" s="59"/>
      <c r="C613" s="60"/>
      <c r="D613" s="57"/>
      <c r="E613" s="153"/>
      <c r="F613" s="57"/>
      <c r="G613" s="57"/>
      <c r="H613" s="58"/>
      <c r="I613" s="58"/>
      <c r="J613" s="157"/>
      <c r="K613" s="24"/>
      <c r="L613" s="2"/>
      <c r="O613"/>
    </row>
    <row r="614" spans="1:15" x14ac:dyDescent="0.2">
      <c r="A614" s="66"/>
      <c r="B614" s="59"/>
      <c r="C614" s="60"/>
      <c r="D614" s="57"/>
      <c r="E614" s="153"/>
      <c r="F614" s="57"/>
      <c r="G614" s="57"/>
      <c r="H614" s="58"/>
      <c r="I614" s="58"/>
      <c r="J614" s="157"/>
      <c r="K614" s="24"/>
      <c r="L614" s="2"/>
      <c r="O614"/>
    </row>
    <row r="615" spans="1:15" x14ac:dyDescent="0.2">
      <c r="A615" s="66"/>
      <c r="B615" s="59"/>
      <c r="C615" s="60"/>
      <c r="D615" s="57"/>
      <c r="E615" s="153"/>
      <c r="F615" s="57"/>
      <c r="G615" s="57"/>
      <c r="H615" s="58"/>
      <c r="I615" s="58"/>
      <c r="J615" s="157"/>
      <c r="K615" s="24"/>
      <c r="L615" s="2"/>
      <c r="O615"/>
    </row>
    <row r="616" spans="1:15" x14ac:dyDescent="0.2">
      <c r="A616" s="66"/>
      <c r="B616" s="59"/>
      <c r="C616" s="60"/>
      <c r="D616" s="57"/>
      <c r="E616" s="153"/>
      <c r="F616" s="57"/>
      <c r="G616" s="57"/>
      <c r="H616" s="58"/>
      <c r="I616" s="58"/>
      <c r="J616" s="157"/>
      <c r="K616" s="24"/>
      <c r="L616" s="2"/>
      <c r="O616"/>
    </row>
    <row r="617" spans="1:15" x14ac:dyDescent="0.2">
      <c r="A617" s="66"/>
      <c r="B617" s="59"/>
      <c r="C617" s="60"/>
      <c r="D617" s="57"/>
      <c r="E617" s="153"/>
      <c r="F617" s="57"/>
      <c r="G617" s="57"/>
      <c r="H617" s="58"/>
      <c r="I617" s="58"/>
      <c r="J617" s="157"/>
      <c r="K617" s="24"/>
      <c r="L617" s="2"/>
      <c r="O617"/>
    </row>
    <row r="618" spans="1:15" x14ac:dyDescent="0.2">
      <c r="A618" s="66"/>
      <c r="B618" s="59"/>
      <c r="C618" s="60"/>
      <c r="D618" s="57"/>
      <c r="E618" s="153"/>
      <c r="F618" s="57"/>
      <c r="G618" s="57"/>
      <c r="H618" s="58"/>
      <c r="I618" s="58"/>
      <c r="J618" s="157"/>
      <c r="K618" s="24"/>
      <c r="L618" s="2"/>
      <c r="O618"/>
    </row>
    <row r="619" spans="1:15" x14ac:dyDescent="0.2">
      <c r="A619" s="66"/>
      <c r="B619" s="59"/>
      <c r="C619" s="60"/>
      <c r="D619" s="57"/>
      <c r="E619" s="153"/>
      <c r="F619" s="57"/>
      <c r="G619" s="57"/>
      <c r="H619" s="58"/>
      <c r="I619" s="58"/>
      <c r="J619" s="157"/>
      <c r="K619" s="24"/>
      <c r="L619" s="2"/>
      <c r="O619"/>
    </row>
    <row r="620" spans="1:15" x14ac:dyDescent="0.2">
      <c r="A620" s="66"/>
      <c r="B620" s="59"/>
      <c r="C620" s="60"/>
      <c r="D620" s="57"/>
      <c r="E620" s="153"/>
      <c r="F620" s="57"/>
      <c r="G620" s="57"/>
      <c r="H620" s="58"/>
      <c r="I620" s="58"/>
      <c r="J620" s="157"/>
      <c r="K620" s="24"/>
      <c r="L620" s="2"/>
      <c r="O620"/>
    </row>
    <row r="621" spans="1:15" x14ac:dyDescent="0.2">
      <c r="A621" s="66"/>
      <c r="B621" s="59"/>
      <c r="C621" s="60"/>
      <c r="D621" s="57"/>
      <c r="E621" s="153"/>
      <c r="F621" s="57"/>
      <c r="G621" s="57"/>
      <c r="H621" s="58"/>
      <c r="I621" s="58"/>
      <c r="J621" s="157"/>
      <c r="K621" s="24"/>
      <c r="L621" s="2"/>
      <c r="O621"/>
    </row>
    <row r="622" spans="1:15" x14ac:dyDescent="0.2">
      <c r="A622" s="66"/>
      <c r="B622" s="59"/>
      <c r="C622" s="60"/>
      <c r="D622" s="57"/>
      <c r="E622" s="153"/>
      <c r="F622" s="57"/>
      <c r="G622" s="57"/>
      <c r="H622" s="58"/>
      <c r="I622" s="58"/>
      <c r="J622" s="157"/>
      <c r="K622" s="24"/>
      <c r="L622" s="2"/>
      <c r="O622"/>
    </row>
    <row r="623" spans="1:15" x14ac:dyDescent="0.2">
      <c r="A623" s="66"/>
      <c r="B623" s="59"/>
      <c r="C623" s="60"/>
      <c r="D623" s="57"/>
      <c r="E623" s="153"/>
      <c r="F623" s="57"/>
      <c r="G623" s="57"/>
      <c r="H623" s="58"/>
      <c r="I623" s="58"/>
      <c r="J623" s="157"/>
      <c r="K623" s="24"/>
      <c r="L623" s="2"/>
      <c r="O623"/>
    </row>
    <row r="624" spans="1:15" x14ac:dyDescent="0.2">
      <c r="A624" s="66"/>
      <c r="B624" s="59"/>
      <c r="C624" s="60"/>
      <c r="D624" s="57"/>
      <c r="E624" s="153"/>
      <c r="F624" s="57"/>
      <c r="G624" s="57"/>
      <c r="H624" s="58"/>
      <c r="I624" s="58"/>
      <c r="J624" s="157"/>
      <c r="K624" s="24"/>
      <c r="L624" s="2"/>
      <c r="O624"/>
    </row>
    <row r="625" spans="1:15" x14ac:dyDescent="0.2">
      <c r="A625" s="66"/>
      <c r="B625" s="59"/>
      <c r="C625" s="60"/>
      <c r="D625" s="57"/>
      <c r="E625" s="153"/>
      <c r="F625" s="57"/>
      <c r="G625" s="57"/>
      <c r="H625" s="58"/>
      <c r="I625" s="58"/>
      <c r="J625" s="157"/>
      <c r="K625" s="24"/>
      <c r="L625" s="2"/>
      <c r="O625"/>
    </row>
    <row r="626" spans="1:15" x14ac:dyDescent="0.2">
      <c r="A626" s="66"/>
      <c r="B626" s="59"/>
      <c r="C626" s="60"/>
      <c r="D626" s="57"/>
      <c r="E626" s="153"/>
      <c r="F626" s="57"/>
      <c r="G626" s="57"/>
      <c r="H626" s="58"/>
      <c r="I626" s="58"/>
      <c r="J626" s="157"/>
      <c r="K626" s="24"/>
      <c r="L626" s="2"/>
      <c r="O626"/>
    </row>
    <row r="627" spans="1:15" x14ac:dyDescent="0.2">
      <c r="A627" s="66"/>
      <c r="B627" s="59"/>
      <c r="C627" s="60"/>
      <c r="D627" s="57"/>
      <c r="E627" s="153"/>
      <c r="F627" s="57"/>
      <c r="G627" s="57"/>
      <c r="H627" s="58"/>
      <c r="I627" s="58"/>
      <c r="J627" s="157"/>
      <c r="K627" s="24"/>
      <c r="L627" s="2"/>
      <c r="O627"/>
    </row>
    <row r="628" spans="1:15" x14ac:dyDescent="0.2">
      <c r="A628" s="66"/>
      <c r="B628" s="59"/>
      <c r="C628" s="60"/>
      <c r="D628" s="57"/>
      <c r="E628" s="153"/>
      <c r="F628" s="57"/>
      <c r="G628" s="57"/>
      <c r="H628" s="58"/>
      <c r="I628" s="58"/>
      <c r="J628" s="157"/>
      <c r="K628" s="24"/>
      <c r="L628" s="2"/>
      <c r="O628"/>
    </row>
    <row r="629" spans="1:15" x14ac:dyDescent="0.2">
      <c r="A629" s="66"/>
      <c r="B629" s="59"/>
      <c r="C629" s="60"/>
      <c r="D629" s="57"/>
      <c r="E629" s="153"/>
      <c r="F629" s="57"/>
      <c r="G629" s="57"/>
      <c r="H629" s="58"/>
      <c r="I629" s="58"/>
      <c r="J629" s="157"/>
      <c r="K629" s="24"/>
      <c r="L629" s="2"/>
      <c r="O629"/>
    </row>
    <row r="630" spans="1:15" x14ac:dyDescent="0.2">
      <c r="A630" s="66"/>
      <c r="B630" s="59"/>
      <c r="C630" s="60"/>
      <c r="D630" s="57"/>
      <c r="E630" s="153"/>
      <c r="F630" s="57"/>
      <c r="G630" s="57"/>
      <c r="H630" s="58"/>
      <c r="I630" s="58"/>
      <c r="J630" s="157"/>
      <c r="K630" s="24"/>
      <c r="L630" s="2"/>
      <c r="O630"/>
    </row>
    <row r="631" spans="1:15" x14ac:dyDescent="0.2">
      <c r="A631" s="66"/>
      <c r="B631" s="59"/>
      <c r="C631" s="60"/>
      <c r="D631" s="57"/>
      <c r="E631" s="153"/>
      <c r="F631" s="57"/>
      <c r="G631" s="57"/>
      <c r="H631" s="58"/>
      <c r="I631" s="58"/>
      <c r="J631" s="157"/>
      <c r="K631" s="24"/>
      <c r="L631" s="2"/>
      <c r="O631"/>
    </row>
    <row r="632" spans="1:15" x14ac:dyDescent="0.2">
      <c r="A632" s="66"/>
      <c r="B632" s="59"/>
      <c r="C632" s="60"/>
      <c r="D632" s="57"/>
      <c r="E632" s="153"/>
      <c r="F632" s="57"/>
      <c r="G632" s="57"/>
      <c r="H632" s="58"/>
      <c r="I632" s="58"/>
      <c r="J632" s="157"/>
      <c r="K632" s="24"/>
      <c r="L632" s="2"/>
      <c r="O632"/>
    </row>
    <row r="633" spans="1:15" x14ac:dyDescent="0.2">
      <c r="A633" s="66"/>
      <c r="B633" s="59"/>
      <c r="C633" s="60"/>
      <c r="D633" s="57"/>
      <c r="E633" s="153"/>
      <c r="F633" s="57"/>
      <c r="G633" s="57"/>
      <c r="H633" s="58"/>
      <c r="I633" s="58"/>
      <c r="J633" s="157"/>
      <c r="K633" s="24"/>
      <c r="L633" s="2"/>
      <c r="O633"/>
    </row>
    <row r="634" spans="1:15" x14ac:dyDescent="0.2">
      <c r="A634" s="66"/>
      <c r="B634" s="59"/>
      <c r="C634" s="60"/>
      <c r="D634" s="57"/>
      <c r="E634" s="153"/>
      <c r="F634" s="57"/>
      <c r="G634" s="57"/>
      <c r="H634" s="58"/>
      <c r="I634" s="58"/>
      <c r="J634" s="157"/>
      <c r="K634" s="24"/>
      <c r="L634" s="2"/>
      <c r="O634"/>
    </row>
    <row r="635" spans="1:15" x14ac:dyDescent="0.2">
      <c r="A635" s="66"/>
      <c r="B635" s="59"/>
      <c r="C635" s="60"/>
      <c r="D635" s="57"/>
      <c r="E635" s="153"/>
      <c r="F635" s="57"/>
      <c r="G635" s="57"/>
      <c r="H635" s="58"/>
      <c r="I635" s="58"/>
      <c r="J635" s="157"/>
      <c r="K635" s="24"/>
      <c r="L635" s="2"/>
      <c r="O635"/>
    </row>
    <row r="636" spans="1:15" x14ac:dyDescent="0.2">
      <c r="A636" s="66"/>
      <c r="B636" s="59"/>
      <c r="C636" s="60"/>
      <c r="D636" s="57"/>
      <c r="E636" s="153"/>
      <c r="F636" s="57"/>
      <c r="G636" s="57"/>
      <c r="H636" s="58"/>
      <c r="I636" s="58"/>
      <c r="J636" s="157"/>
      <c r="K636" s="24"/>
      <c r="L636" s="2"/>
      <c r="O636"/>
    </row>
    <row r="637" spans="1:15" x14ac:dyDescent="0.2">
      <c r="A637" s="66"/>
      <c r="B637" s="59"/>
      <c r="C637" s="60"/>
      <c r="D637" s="57"/>
      <c r="E637" s="153"/>
      <c r="F637" s="57"/>
      <c r="G637" s="57"/>
      <c r="H637" s="58"/>
      <c r="I637" s="58"/>
      <c r="J637" s="157"/>
      <c r="K637" s="24"/>
      <c r="L637" s="2"/>
      <c r="O637"/>
    </row>
    <row r="638" spans="1:15" x14ac:dyDescent="0.2">
      <c r="A638" s="66"/>
      <c r="B638" s="59"/>
      <c r="C638" s="60"/>
      <c r="D638" s="57"/>
      <c r="E638" s="153"/>
      <c r="F638" s="57"/>
      <c r="G638" s="57"/>
      <c r="H638" s="58"/>
      <c r="I638" s="58"/>
      <c r="J638" s="157"/>
      <c r="K638" s="24"/>
      <c r="L638" s="2"/>
      <c r="O638"/>
    </row>
    <row r="639" spans="1:15" x14ac:dyDescent="0.2">
      <c r="A639" s="66"/>
      <c r="B639" s="59"/>
      <c r="C639" s="60"/>
      <c r="D639" s="57"/>
      <c r="E639" s="153"/>
      <c r="F639" s="57"/>
      <c r="G639" s="57"/>
      <c r="H639" s="58"/>
      <c r="I639" s="58"/>
      <c r="J639" s="157"/>
      <c r="K639" s="24"/>
      <c r="L639" s="2"/>
      <c r="O639"/>
    </row>
    <row r="640" spans="1:15" x14ac:dyDescent="0.2">
      <c r="A640" s="66"/>
      <c r="B640" s="59"/>
      <c r="C640" s="60"/>
      <c r="D640" s="57"/>
      <c r="E640" s="153"/>
      <c r="F640" s="57"/>
      <c r="G640" s="57"/>
      <c r="H640" s="58"/>
      <c r="I640" s="58"/>
      <c r="J640" s="157"/>
      <c r="K640" s="24"/>
      <c r="L640" s="2"/>
      <c r="O640"/>
    </row>
    <row r="641" spans="1:15" x14ac:dyDescent="0.2">
      <c r="A641" s="66"/>
      <c r="B641" s="59"/>
      <c r="C641" s="60"/>
      <c r="D641" s="57"/>
      <c r="E641" s="153"/>
      <c r="F641" s="57"/>
      <c r="G641" s="57"/>
      <c r="H641" s="58"/>
      <c r="I641" s="58"/>
      <c r="J641" s="157"/>
      <c r="K641" s="24"/>
      <c r="L641" s="2"/>
      <c r="O641"/>
    </row>
    <row r="642" spans="1:15" x14ac:dyDescent="0.2">
      <c r="A642" s="66"/>
      <c r="B642" s="59"/>
      <c r="C642" s="60"/>
      <c r="D642" s="57"/>
      <c r="E642" s="153"/>
      <c r="F642" s="57"/>
      <c r="G642" s="57"/>
      <c r="H642" s="58"/>
      <c r="I642" s="58"/>
      <c r="J642" s="157"/>
      <c r="K642" s="24"/>
      <c r="L642" s="2"/>
      <c r="O642"/>
    </row>
    <row r="643" spans="1:15" x14ac:dyDescent="0.2">
      <c r="A643" s="66"/>
      <c r="B643" s="59"/>
      <c r="C643" s="60"/>
      <c r="D643" s="57"/>
      <c r="E643" s="153"/>
      <c r="F643" s="57"/>
      <c r="G643" s="57"/>
      <c r="H643" s="58"/>
      <c r="I643" s="58"/>
      <c r="J643" s="157"/>
      <c r="K643" s="24"/>
      <c r="L643" s="2"/>
      <c r="O643"/>
    </row>
    <row r="644" spans="1:15" x14ac:dyDescent="0.2">
      <c r="A644" s="66"/>
      <c r="B644" s="59"/>
      <c r="C644" s="60"/>
      <c r="D644" s="57"/>
      <c r="E644" s="153"/>
      <c r="F644" s="57"/>
      <c r="G644" s="57"/>
      <c r="H644" s="58"/>
      <c r="I644" s="58"/>
      <c r="J644" s="157"/>
      <c r="K644" s="24"/>
      <c r="L644" s="2"/>
      <c r="O644"/>
    </row>
    <row r="645" spans="1:15" x14ac:dyDescent="0.2">
      <c r="A645" s="66"/>
      <c r="B645" s="59"/>
      <c r="C645" s="60"/>
      <c r="D645" s="57"/>
      <c r="E645" s="153"/>
      <c r="F645" s="57"/>
      <c r="G645" s="57"/>
      <c r="H645" s="58"/>
      <c r="I645" s="58"/>
      <c r="J645" s="157"/>
      <c r="K645" s="24"/>
      <c r="L645" s="2"/>
      <c r="O645"/>
    </row>
    <row r="646" spans="1:15" x14ac:dyDescent="0.2">
      <c r="A646" s="66"/>
      <c r="B646" s="59"/>
      <c r="C646" s="60"/>
      <c r="D646" s="57"/>
      <c r="E646" s="153"/>
      <c r="F646" s="57"/>
      <c r="G646" s="57"/>
      <c r="H646" s="58"/>
      <c r="I646" s="58"/>
      <c r="J646" s="157"/>
      <c r="K646" s="24"/>
      <c r="L646" s="2"/>
      <c r="O646"/>
    </row>
    <row r="647" spans="1:15" x14ac:dyDescent="0.2">
      <c r="A647" s="66"/>
      <c r="B647" s="59"/>
      <c r="C647" s="60"/>
      <c r="D647" s="57"/>
      <c r="E647" s="153"/>
      <c r="F647" s="57"/>
      <c r="G647" s="57"/>
      <c r="H647" s="58"/>
      <c r="I647" s="58"/>
      <c r="J647" s="157"/>
      <c r="K647" s="24"/>
      <c r="L647" s="2"/>
      <c r="O647"/>
    </row>
    <row r="648" spans="1:15" x14ac:dyDescent="0.2">
      <c r="A648" s="66"/>
      <c r="B648" s="59"/>
      <c r="C648" s="60"/>
      <c r="D648" s="57"/>
      <c r="E648" s="153"/>
      <c r="F648" s="57"/>
      <c r="G648" s="57"/>
      <c r="H648" s="58"/>
      <c r="I648" s="58"/>
      <c r="J648" s="157"/>
      <c r="K648" s="24"/>
      <c r="L648" s="2"/>
      <c r="O648"/>
    </row>
    <row r="649" spans="1:15" x14ac:dyDescent="0.2">
      <c r="A649" s="66"/>
      <c r="B649" s="59"/>
      <c r="C649" s="60"/>
      <c r="D649" s="57"/>
      <c r="E649" s="153"/>
      <c r="F649" s="57"/>
      <c r="G649" s="57"/>
      <c r="H649" s="58"/>
      <c r="I649" s="58"/>
      <c r="J649" s="157"/>
      <c r="K649" s="24"/>
      <c r="L649" s="2"/>
      <c r="O649"/>
    </row>
    <row r="650" spans="1:15" x14ac:dyDescent="0.2">
      <c r="A650" s="66"/>
      <c r="B650" s="59"/>
      <c r="C650" s="60"/>
      <c r="D650" s="57"/>
      <c r="E650" s="153"/>
      <c r="F650" s="57"/>
      <c r="G650" s="57"/>
      <c r="H650" s="58"/>
      <c r="I650" s="58"/>
      <c r="J650" s="157"/>
      <c r="K650" s="24"/>
      <c r="L650" s="2"/>
      <c r="O650"/>
    </row>
    <row r="651" spans="1:15" x14ac:dyDescent="0.2">
      <c r="A651" s="66"/>
      <c r="B651" s="59"/>
      <c r="C651" s="60"/>
      <c r="D651" s="57"/>
      <c r="E651" s="153"/>
      <c r="F651" s="57"/>
      <c r="G651" s="57"/>
      <c r="H651" s="58"/>
      <c r="I651" s="58"/>
      <c r="J651" s="157"/>
      <c r="K651" s="24"/>
      <c r="L651" s="2"/>
      <c r="O651"/>
    </row>
    <row r="652" spans="1:15" x14ac:dyDescent="0.2">
      <c r="A652" s="66"/>
      <c r="B652" s="59"/>
      <c r="C652" s="60"/>
      <c r="D652" s="57"/>
      <c r="E652" s="153"/>
      <c r="F652" s="57"/>
      <c r="G652" s="57"/>
      <c r="H652" s="58"/>
      <c r="I652" s="58"/>
      <c r="J652" s="157"/>
      <c r="K652" s="24"/>
      <c r="L652" s="2"/>
      <c r="O652"/>
    </row>
    <row r="653" spans="1:15" x14ac:dyDescent="0.2">
      <c r="A653" s="66"/>
      <c r="B653" s="59"/>
      <c r="C653" s="60"/>
      <c r="D653" s="57"/>
      <c r="E653" s="153"/>
      <c r="F653" s="57"/>
      <c r="G653" s="57"/>
      <c r="H653" s="58"/>
      <c r="I653" s="58"/>
      <c r="J653" s="157"/>
      <c r="K653" s="24"/>
      <c r="L653" s="2"/>
      <c r="O653"/>
    </row>
    <row r="654" spans="1:15" x14ac:dyDescent="0.2">
      <c r="A654" s="66"/>
      <c r="B654" s="59"/>
      <c r="C654" s="60"/>
      <c r="D654" s="57"/>
      <c r="E654" s="153"/>
      <c r="F654" s="57"/>
      <c r="G654" s="57"/>
      <c r="H654" s="58"/>
      <c r="I654" s="58"/>
      <c r="J654" s="157"/>
      <c r="K654" s="24"/>
      <c r="L654" s="2"/>
      <c r="O654"/>
    </row>
    <row r="655" spans="1:15" x14ac:dyDescent="0.2">
      <c r="A655" s="66"/>
      <c r="B655" s="59"/>
      <c r="C655" s="60"/>
      <c r="D655" s="57"/>
      <c r="E655" s="153"/>
      <c r="F655" s="57"/>
      <c r="G655" s="57"/>
      <c r="H655" s="58"/>
      <c r="I655" s="58"/>
      <c r="J655" s="157"/>
      <c r="K655" s="24"/>
      <c r="L655" s="2"/>
      <c r="O655"/>
    </row>
    <row r="656" spans="1:15" x14ac:dyDescent="0.2">
      <c r="A656" s="66"/>
      <c r="B656" s="59"/>
      <c r="C656" s="60"/>
      <c r="D656" s="57"/>
      <c r="E656" s="153"/>
      <c r="F656" s="57"/>
      <c r="G656" s="57"/>
      <c r="H656" s="58"/>
      <c r="I656" s="58"/>
      <c r="J656" s="157"/>
      <c r="K656" s="24"/>
      <c r="L656" s="2"/>
      <c r="O656"/>
    </row>
    <row r="657" spans="1:15" x14ac:dyDescent="0.2">
      <c r="A657" s="66"/>
      <c r="B657" s="59"/>
      <c r="C657" s="60"/>
      <c r="D657" s="57"/>
      <c r="E657" s="153"/>
      <c r="F657" s="57"/>
      <c r="G657" s="57"/>
      <c r="H657" s="58"/>
      <c r="I657" s="58"/>
      <c r="J657" s="157"/>
      <c r="K657" s="24"/>
      <c r="L657" s="2"/>
      <c r="O657"/>
    </row>
    <row r="658" spans="1:15" x14ac:dyDescent="0.2">
      <c r="A658" s="66"/>
      <c r="B658" s="59"/>
      <c r="C658" s="60"/>
      <c r="D658" s="57"/>
      <c r="E658" s="153"/>
      <c r="F658" s="57"/>
      <c r="G658" s="57"/>
      <c r="H658" s="58"/>
      <c r="I658" s="58"/>
      <c r="J658" s="157"/>
      <c r="K658" s="24"/>
      <c r="L658" s="2"/>
      <c r="O658"/>
    </row>
    <row r="659" spans="1:15" x14ac:dyDescent="0.2">
      <c r="A659" s="66"/>
      <c r="B659" s="59"/>
      <c r="C659" s="60"/>
      <c r="D659" s="57"/>
      <c r="E659" s="153"/>
      <c r="F659" s="57"/>
      <c r="G659" s="57"/>
      <c r="H659" s="58"/>
      <c r="I659" s="58"/>
      <c r="J659" s="157"/>
      <c r="K659" s="24"/>
      <c r="L659" s="2"/>
      <c r="O659"/>
    </row>
    <row r="660" spans="1:15" x14ac:dyDescent="0.2">
      <c r="A660" s="66"/>
      <c r="B660" s="59"/>
      <c r="C660" s="60"/>
      <c r="D660" s="57"/>
      <c r="E660" s="153"/>
      <c r="F660" s="57"/>
      <c r="G660" s="57"/>
      <c r="H660" s="58"/>
      <c r="I660" s="58"/>
      <c r="J660" s="157"/>
      <c r="K660" s="24"/>
      <c r="L660" s="2"/>
      <c r="O660"/>
    </row>
    <row r="661" spans="1:15" x14ac:dyDescent="0.2">
      <c r="A661" s="66"/>
      <c r="B661" s="59"/>
      <c r="C661" s="60"/>
      <c r="D661" s="57"/>
      <c r="E661" s="153"/>
      <c r="F661" s="57"/>
      <c r="G661" s="57"/>
      <c r="H661" s="58"/>
      <c r="I661" s="58"/>
      <c r="J661" s="157"/>
      <c r="K661" s="24"/>
      <c r="L661" s="2"/>
      <c r="O661"/>
    </row>
    <row r="662" spans="1:15" x14ac:dyDescent="0.2">
      <c r="A662" s="66"/>
      <c r="B662" s="59"/>
      <c r="C662" s="60"/>
      <c r="D662" s="57"/>
      <c r="E662" s="153"/>
      <c r="F662" s="57"/>
      <c r="G662" s="57"/>
      <c r="H662" s="58"/>
      <c r="I662" s="58"/>
      <c r="J662" s="157"/>
      <c r="K662" s="24"/>
      <c r="L662" s="2"/>
      <c r="O662"/>
    </row>
    <row r="663" spans="1:15" x14ac:dyDescent="0.2">
      <c r="A663" s="66"/>
      <c r="B663" s="59"/>
      <c r="C663" s="60"/>
      <c r="D663" s="57"/>
      <c r="E663" s="153"/>
      <c r="F663" s="57"/>
      <c r="G663" s="57"/>
      <c r="H663" s="58"/>
      <c r="I663" s="58"/>
      <c r="J663" s="157"/>
      <c r="K663" s="24"/>
      <c r="L663" s="2"/>
      <c r="O663"/>
    </row>
    <row r="664" spans="1:15" x14ac:dyDescent="0.2">
      <c r="A664" s="66"/>
      <c r="B664" s="59"/>
      <c r="C664" s="60"/>
      <c r="D664" s="57"/>
      <c r="E664" s="153"/>
      <c r="F664" s="57"/>
      <c r="G664" s="57"/>
      <c r="H664" s="58"/>
      <c r="I664" s="58"/>
      <c r="J664" s="157"/>
      <c r="K664" s="24"/>
      <c r="L664" s="2"/>
      <c r="O664"/>
    </row>
    <row r="665" spans="1:15" x14ac:dyDescent="0.2">
      <c r="A665" s="66"/>
      <c r="B665" s="59"/>
      <c r="C665" s="60"/>
      <c r="D665" s="57"/>
      <c r="E665" s="153"/>
      <c r="F665" s="57"/>
      <c r="G665" s="57"/>
      <c r="H665" s="58"/>
      <c r="I665" s="58"/>
      <c r="J665" s="157"/>
      <c r="K665" s="24"/>
      <c r="L665" s="2"/>
      <c r="O665"/>
    </row>
    <row r="666" spans="1:15" x14ac:dyDescent="0.2">
      <c r="A666" s="66"/>
      <c r="B666" s="59"/>
      <c r="C666" s="60"/>
      <c r="D666" s="57"/>
      <c r="E666" s="153"/>
      <c r="F666" s="57"/>
      <c r="G666" s="57"/>
      <c r="H666" s="58"/>
      <c r="I666" s="58"/>
      <c r="J666" s="157"/>
      <c r="K666" s="24"/>
      <c r="L666" s="2"/>
      <c r="O666"/>
    </row>
    <row r="667" spans="1:15" x14ac:dyDescent="0.2">
      <c r="A667" s="66"/>
      <c r="B667" s="59"/>
      <c r="C667" s="60"/>
      <c r="D667" s="57"/>
      <c r="E667" s="153"/>
      <c r="F667" s="57"/>
      <c r="G667" s="57"/>
      <c r="H667" s="58"/>
      <c r="I667" s="58"/>
      <c r="J667" s="157"/>
      <c r="K667" s="24"/>
      <c r="L667" s="2"/>
      <c r="O667"/>
    </row>
    <row r="668" spans="1:15" x14ac:dyDescent="0.2">
      <c r="A668" s="66"/>
      <c r="B668" s="59"/>
      <c r="C668" s="60"/>
      <c r="D668" s="57"/>
      <c r="E668" s="153"/>
      <c r="F668" s="57"/>
      <c r="G668" s="57"/>
      <c r="H668" s="58"/>
      <c r="I668" s="58"/>
      <c r="J668" s="157"/>
      <c r="K668" s="24"/>
      <c r="L668" s="2"/>
      <c r="O668"/>
    </row>
    <row r="669" spans="1:15" x14ac:dyDescent="0.2">
      <c r="A669" s="66"/>
      <c r="B669" s="59"/>
      <c r="C669" s="60"/>
      <c r="D669" s="57"/>
      <c r="E669" s="153"/>
      <c r="F669" s="57"/>
      <c r="G669" s="57"/>
      <c r="H669" s="58"/>
      <c r="I669" s="58"/>
      <c r="J669" s="157"/>
      <c r="K669" s="24"/>
      <c r="L669" s="2"/>
      <c r="O669"/>
    </row>
    <row r="670" spans="1:15" x14ac:dyDescent="0.2">
      <c r="A670" s="66"/>
      <c r="B670" s="59"/>
      <c r="C670" s="60"/>
      <c r="D670" s="57"/>
      <c r="E670" s="153"/>
      <c r="F670" s="57"/>
      <c r="G670" s="57"/>
      <c r="H670" s="58"/>
      <c r="I670" s="58"/>
      <c r="J670" s="157"/>
      <c r="K670" s="24"/>
      <c r="L670" s="2"/>
      <c r="O670"/>
    </row>
    <row r="671" spans="1:15" x14ac:dyDescent="0.2">
      <c r="A671" s="66"/>
      <c r="B671" s="59"/>
      <c r="C671" s="60"/>
      <c r="D671" s="57"/>
      <c r="E671" s="153"/>
      <c r="F671" s="57"/>
      <c r="G671" s="57"/>
      <c r="H671" s="58"/>
      <c r="I671" s="58"/>
      <c r="J671" s="157"/>
      <c r="K671" s="24"/>
      <c r="L671" s="2"/>
      <c r="O671"/>
    </row>
    <row r="672" spans="1:15" x14ac:dyDescent="0.2">
      <c r="A672" s="66"/>
      <c r="B672" s="59"/>
      <c r="C672" s="60"/>
      <c r="D672" s="57"/>
      <c r="E672" s="153"/>
      <c r="F672" s="57"/>
      <c r="G672" s="57"/>
      <c r="H672" s="58"/>
      <c r="I672" s="58"/>
      <c r="J672" s="157"/>
      <c r="K672" s="24"/>
      <c r="L672" s="2"/>
      <c r="O672"/>
    </row>
    <row r="673" spans="1:15" x14ac:dyDescent="0.2">
      <c r="A673" s="66"/>
      <c r="B673" s="59"/>
      <c r="C673" s="60"/>
      <c r="D673" s="57"/>
      <c r="E673" s="153"/>
      <c r="F673" s="57"/>
      <c r="G673" s="57"/>
      <c r="H673" s="58"/>
      <c r="I673" s="58"/>
      <c r="J673" s="157"/>
      <c r="K673" s="24"/>
      <c r="L673" s="2"/>
      <c r="O673"/>
    </row>
    <row r="674" spans="1:15" x14ac:dyDescent="0.2">
      <c r="A674" s="66"/>
      <c r="B674" s="59"/>
      <c r="C674" s="60"/>
      <c r="D674" s="57"/>
      <c r="E674" s="153"/>
      <c r="F674" s="57"/>
      <c r="G674" s="57"/>
      <c r="H674" s="58"/>
      <c r="I674" s="58"/>
      <c r="J674" s="157"/>
      <c r="K674" s="24"/>
      <c r="L674" s="2"/>
      <c r="O674"/>
    </row>
    <row r="675" spans="1:15" x14ac:dyDescent="0.2">
      <c r="A675" s="66"/>
      <c r="B675" s="59"/>
      <c r="C675" s="60"/>
      <c r="D675" s="57"/>
      <c r="E675" s="153"/>
      <c r="F675" s="57"/>
      <c r="G675" s="57"/>
      <c r="H675" s="58"/>
      <c r="I675" s="58"/>
      <c r="J675" s="157"/>
      <c r="K675" s="24"/>
      <c r="L675" s="2"/>
      <c r="O675"/>
    </row>
    <row r="676" spans="1:15" x14ac:dyDescent="0.2">
      <c r="A676" s="66"/>
      <c r="B676" s="59"/>
      <c r="C676" s="60"/>
      <c r="D676" s="57"/>
      <c r="E676" s="153"/>
      <c r="F676" s="57"/>
      <c r="G676" s="57"/>
      <c r="H676" s="58"/>
      <c r="I676" s="58"/>
      <c r="J676" s="157"/>
      <c r="K676" s="24"/>
      <c r="L676" s="2"/>
      <c r="O676"/>
    </row>
    <row r="677" spans="1:15" x14ac:dyDescent="0.2">
      <c r="A677" s="66"/>
      <c r="B677" s="59"/>
      <c r="C677" s="60"/>
      <c r="D677" s="57"/>
      <c r="E677" s="153"/>
      <c r="F677" s="57"/>
      <c r="G677" s="57"/>
      <c r="H677" s="58"/>
      <c r="I677" s="58"/>
      <c r="J677" s="157"/>
      <c r="K677" s="24"/>
      <c r="L677" s="2"/>
      <c r="O677"/>
    </row>
    <row r="678" spans="1:15" x14ac:dyDescent="0.2">
      <c r="A678" s="66"/>
      <c r="B678" s="59"/>
      <c r="C678" s="60"/>
      <c r="D678" s="57"/>
      <c r="E678" s="153"/>
      <c r="F678" s="57"/>
      <c r="G678" s="57"/>
      <c r="H678" s="58"/>
      <c r="I678" s="58"/>
      <c r="J678" s="157"/>
      <c r="K678" s="24"/>
      <c r="L678" s="2"/>
      <c r="O678"/>
    </row>
    <row r="679" spans="1:15" x14ac:dyDescent="0.2">
      <c r="A679" s="66"/>
      <c r="B679" s="59"/>
      <c r="C679" s="60"/>
      <c r="D679" s="57"/>
      <c r="E679" s="153"/>
      <c r="F679" s="57"/>
      <c r="G679" s="57"/>
      <c r="H679" s="58"/>
      <c r="I679" s="58"/>
      <c r="J679" s="157"/>
      <c r="K679" s="24"/>
      <c r="L679" s="2"/>
      <c r="O679"/>
    </row>
    <row r="680" spans="1:15" x14ac:dyDescent="0.2">
      <c r="A680" s="66"/>
      <c r="B680" s="59"/>
      <c r="C680" s="60"/>
      <c r="D680" s="57"/>
      <c r="E680" s="153"/>
      <c r="F680" s="57"/>
      <c r="G680" s="57"/>
      <c r="H680" s="58"/>
      <c r="I680" s="58"/>
      <c r="J680" s="157"/>
      <c r="K680" s="24"/>
      <c r="L680" s="2"/>
      <c r="O680"/>
    </row>
    <row r="681" spans="1:15" x14ac:dyDescent="0.2">
      <c r="A681" s="66"/>
      <c r="B681" s="59"/>
      <c r="C681" s="60"/>
      <c r="D681" s="57"/>
      <c r="E681" s="153"/>
      <c r="F681" s="57"/>
      <c r="G681" s="57"/>
      <c r="H681" s="58"/>
      <c r="I681" s="58"/>
      <c r="J681" s="157"/>
      <c r="K681" s="24"/>
      <c r="L681" s="2"/>
      <c r="O681"/>
    </row>
    <row r="682" spans="1:15" x14ac:dyDescent="0.2">
      <c r="A682" s="66"/>
      <c r="B682" s="59"/>
      <c r="C682" s="60"/>
      <c r="D682" s="57"/>
      <c r="E682" s="153"/>
      <c r="F682" s="57"/>
      <c r="G682" s="57"/>
      <c r="H682" s="58"/>
      <c r="I682" s="58"/>
      <c r="J682" s="157"/>
      <c r="K682" s="24"/>
      <c r="L682" s="2"/>
      <c r="O682"/>
    </row>
    <row r="683" spans="1:15" x14ac:dyDescent="0.2">
      <c r="A683" s="66"/>
      <c r="B683" s="59"/>
      <c r="C683" s="60"/>
      <c r="D683" s="57"/>
      <c r="E683" s="153"/>
      <c r="F683" s="57"/>
      <c r="G683" s="57"/>
      <c r="H683" s="58"/>
      <c r="I683" s="58"/>
      <c r="J683" s="157"/>
      <c r="K683" s="24"/>
      <c r="L683" s="2"/>
      <c r="O683"/>
    </row>
    <row r="684" spans="1:15" x14ac:dyDescent="0.2">
      <c r="A684" s="66"/>
      <c r="B684" s="59"/>
      <c r="C684" s="60"/>
      <c r="D684" s="57"/>
      <c r="E684" s="153"/>
      <c r="F684" s="57"/>
      <c r="G684" s="57"/>
      <c r="H684" s="58"/>
      <c r="I684" s="58"/>
      <c r="J684" s="157"/>
      <c r="K684" s="24"/>
      <c r="L684" s="2"/>
      <c r="O684"/>
    </row>
    <row r="685" spans="1:15" x14ac:dyDescent="0.2">
      <c r="A685" s="66"/>
      <c r="B685" s="59"/>
      <c r="C685" s="60"/>
      <c r="D685" s="57"/>
      <c r="E685" s="153"/>
      <c r="F685" s="57"/>
      <c r="G685" s="57"/>
      <c r="H685" s="58"/>
      <c r="I685" s="58"/>
      <c r="J685" s="157"/>
      <c r="K685" s="24"/>
      <c r="L685" s="2"/>
      <c r="O685"/>
    </row>
    <row r="686" spans="1:15" x14ac:dyDescent="0.2">
      <c r="A686" s="66"/>
      <c r="B686" s="59"/>
      <c r="C686" s="60"/>
      <c r="D686" s="57"/>
      <c r="E686" s="153"/>
      <c r="F686" s="57"/>
      <c r="G686" s="57"/>
      <c r="H686" s="58"/>
      <c r="I686" s="58"/>
      <c r="J686" s="157"/>
      <c r="K686" s="24"/>
      <c r="L686" s="2"/>
      <c r="O686"/>
    </row>
    <row r="687" spans="1:15" x14ac:dyDescent="0.2">
      <c r="A687" s="66"/>
      <c r="B687" s="59"/>
      <c r="C687" s="60"/>
      <c r="D687" s="57"/>
      <c r="E687" s="153"/>
      <c r="F687" s="57"/>
      <c r="G687" s="57"/>
      <c r="H687" s="58"/>
      <c r="I687" s="58"/>
      <c r="J687" s="157"/>
      <c r="K687" s="24"/>
      <c r="L687" s="2"/>
      <c r="O687"/>
    </row>
    <row r="688" spans="1:15" x14ac:dyDescent="0.2">
      <c r="A688" s="66"/>
      <c r="B688" s="59"/>
      <c r="C688" s="60"/>
      <c r="D688" s="57"/>
      <c r="E688" s="153"/>
      <c r="F688" s="57"/>
      <c r="G688" s="57"/>
      <c r="H688" s="58"/>
      <c r="I688" s="58"/>
      <c r="J688" s="157"/>
      <c r="K688" s="24"/>
      <c r="L688" s="2"/>
      <c r="O688"/>
    </row>
    <row r="689" spans="1:15" x14ac:dyDescent="0.2">
      <c r="A689" s="66"/>
      <c r="B689" s="59"/>
      <c r="C689" s="60"/>
      <c r="D689" s="57"/>
      <c r="E689" s="153"/>
      <c r="F689" s="57"/>
      <c r="G689" s="57"/>
      <c r="H689" s="58"/>
      <c r="I689" s="58"/>
      <c r="J689" s="157"/>
      <c r="K689" s="24"/>
      <c r="L689" s="2"/>
      <c r="O689"/>
    </row>
    <row r="690" spans="1:15" x14ac:dyDescent="0.2">
      <c r="A690" s="66"/>
      <c r="B690" s="59"/>
      <c r="C690" s="60"/>
      <c r="D690" s="57"/>
      <c r="E690" s="153"/>
      <c r="F690" s="57"/>
      <c r="G690" s="57"/>
      <c r="H690" s="58"/>
      <c r="I690" s="58"/>
      <c r="J690" s="157"/>
      <c r="K690" s="24"/>
      <c r="L690" s="2"/>
      <c r="O690"/>
    </row>
    <row r="691" spans="1:15" x14ac:dyDescent="0.2">
      <c r="A691" s="66"/>
      <c r="B691" s="59"/>
      <c r="C691" s="60"/>
      <c r="D691" s="57"/>
      <c r="E691" s="153"/>
      <c r="F691" s="57"/>
      <c r="G691" s="57"/>
      <c r="H691" s="58"/>
      <c r="I691" s="58"/>
      <c r="J691" s="157"/>
      <c r="K691" s="24"/>
      <c r="L691" s="2"/>
      <c r="O691"/>
    </row>
    <row r="692" spans="1:15" x14ac:dyDescent="0.2">
      <c r="A692" s="66"/>
      <c r="B692" s="59"/>
      <c r="C692" s="60"/>
      <c r="D692" s="57"/>
      <c r="E692" s="153"/>
      <c r="F692" s="57"/>
      <c r="G692" s="57"/>
      <c r="H692" s="58"/>
      <c r="I692" s="58"/>
      <c r="J692" s="157"/>
      <c r="K692" s="24"/>
      <c r="L692" s="2"/>
      <c r="O692"/>
    </row>
    <row r="693" spans="1:15" x14ac:dyDescent="0.2">
      <c r="A693" s="66"/>
      <c r="B693" s="59"/>
      <c r="C693" s="60"/>
      <c r="D693" s="57"/>
      <c r="E693" s="153"/>
      <c r="F693" s="57"/>
      <c r="G693" s="57"/>
      <c r="H693" s="58"/>
      <c r="I693" s="58"/>
      <c r="J693" s="157"/>
      <c r="K693" s="24"/>
      <c r="L693" s="2"/>
      <c r="O693"/>
    </row>
    <row r="694" spans="1:15" x14ac:dyDescent="0.2">
      <c r="A694" s="66"/>
      <c r="B694" s="59"/>
      <c r="C694" s="60"/>
      <c r="D694" s="57"/>
      <c r="E694" s="153"/>
      <c r="F694" s="57"/>
      <c r="G694" s="57"/>
      <c r="H694" s="58"/>
      <c r="I694" s="58"/>
      <c r="J694" s="157"/>
      <c r="K694" s="24"/>
      <c r="L694" s="2"/>
      <c r="O694"/>
    </row>
    <row r="695" spans="1:15" x14ac:dyDescent="0.2">
      <c r="A695" s="66"/>
      <c r="B695" s="59"/>
      <c r="C695" s="60"/>
      <c r="D695" s="57"/>
      <c r="E695" s="153"/>
      <c r="F695" s="57"/>
      <c r="G695" s="57"/>
      <c r="H695" s="58"/>
      <c r="I695" s="58"/>
      <c r="J695" s="157"/>
      <c r="K695" s="24"/>
      <c r="L695" s="2"/>
      <c r="O695"/>
    </row>
    <row r="696" spans="1:15" x14ac:dyDescent="0.2">
      <c r="A696" s="66"/>
      <c r="B696" s="59"/>
      <c r="C696" s="60"/>
      <c r="D696" s="57"/>
      <c r="E696" s="153"/>
      <c r="F696" s="57"/>
      <c r="G696" s="57"/>
      <c r="H696" s="58"/>
      <c r="I696" s="58"/>
      <c r="J696" s="157"/>
      <c r="K696" s="24"/>
      <c r="L696" s="2"/>
      <c r="O696"/>
    </row>
    <row r="697" spans="1:15" x14ac:dyDescent="0.2">
      <c r="A697" s="66"/>
      <c r="B697" s="59"/>
      <c r="C697" s="60"/>
      <c r="D697" s="57"/>
      <c r="E697" s="153"/>
      <c r="F697" s="57"/>
      <c r="G697" s="57"/>
      <c r="H697" s="58"/>
      <c r="I697" s="58"/>
      <c r="J697" s="157"/>
      <c r="K697" s="24"/>
      <c r="L697" s="2"/>
      <c r="O697"/>
    </row>
    <row r="698" spans="1:15" x14ac:dyDescent="0.2">
      <c r="A698" s="66"/>
      <c r="B698" s="59"/>
      <c r="C698" s="60"/>
      <c r="D698" s="57"/>
      <c r="E698" s="153"/>
      <c r="F698" s="57"/>
      <c r="G698" s="57"/>
      <c r="H698" s="58"/>
      <c r="I698" s="58"/>
      <c r="J698" s="157"/>
      <c r="K698" s="24"/>
      <c r="L698" s="2"/>
      <c r="O698"/>
    </row>
    <row r="699" spans="1:15" x14ac:dyDescent="0.2">
      <c r="A699" s="66"/>
      <c r="B699" s="59"/>
      <c r="C699" s="60"/>
      <c r="D699" s="57"/>
      <c r="E699" s="153"/>
      <c r="F699" s="57"/>
      <c r="G699" s="57"/>
      <c r="H699" s="58"/>
      <c r="I699" s="58"/>
      <c r="J699" s="157"/>
      <c r="K699" s="24"/>
      <c r="L699" s="2"/>
      <c r="O699"/>
    </row>
    <row r="700" spans="1:15" x14ac:dyDescent="0.2">
      <c r="A700" s="66"/>
      <c r="B700" s="59"/>
      <c r="C700" s="60"/>
      <c r="D700" s="57"/>
      <c r="E700" s="153"/>
      <c r="F700" s="57"/>
      <c r="G700" s="57"/>
      <c r="H700" s="58"/>
      <c r="I700" s="58"/>
      <c r="J700" s="157"/>
      <c r="K700" s="24"/>
      <c r="L700" s="2"/>
      <c r="O700"/>
    </row>
    <row r="701" spans="1:15" x14ac:dyDescent="0.2">
      <c r="A701" s="66"/>
      <c r="B701" s="59"/>
      <c r="C701" s="60"/>
      <c r="D701" s="57"/>
      <c r="E701" s="153"/>
      <c r="F701" s="57"/>
      <c r="G701" s="57"/>
      <c r="H701" s="58"/>
      <c r="I701" s="58"/>
      <c r="J701" s="157"/>
      <c r="K701" s="24"/>
      <c r="L701" s="2"/>
      <c r="O701"/>
    </row>
    <row r="702" spans="1:15" x14ac:dyDescent="0.2">
      <c r="A702" s="66"/>
      <c r="B702" s="59"/>
      <c r="C702" s="60"/>
      <c r="D702" s="57"/>
      <c r="E702" s="153"/>
      <c r="F702" s="57"/>
      <c r="G702" s="57"/>
      <c r="H702" s="58"/>
      <c r="I702" s="58"/>
      <c r="J702" s="157"/>
      <c r="K702" s="24"/>
      <c r="L702" s="2"/>
      <c r="O702"/>
    </row>
    <row r="703" spans="1:15" x14ac:dyDescent="0.2">
      <c r="A703" s="66"/>
      <c r="B703" s="59"/>
      <c r="C703" s="60"/>
      <c r="D703" s="57"/>
      <c r="E703" s="153"/>
      <c r="F703" s="57"/>
      <c r="G703" s="57"/>
      <c r="H703" s="58"/>
      <c r="I703" s="58"/>
      <c r="J703" s="157"/>
      <c r="K703" s="24"/>
      <c r="L703" s="2"/>
      <c r="O703"/>
    </row>
    <row r="704" spans="1:15" x14ac:dyDescent="0.2">
      <c r="A704" s="66"/>
      <c r="B704" s="59"/>
      <c r="C704" s="60"/>
      <c r="D704" s="57"/>
      <c r="E704" s="153"/>
      <c r="F704" s="57"/>
      <c r="G704" s="57"/>
      <c r="H704" s="58"/>
      <c r="I704" s="58"/>
      <c r="J704" s="157"/>
      <c r="K704" s="24"/>
      <c r="L704" s="2"/>
      <c r="O704"/>
    </row>
    <row r="705" spans="1:15" x14ac:dyDescent="0.2">
      <c r="A705" s="66"/>
      <c r="B705" s="59"/>
      <c r="C705" s="60"/>
      <c r="D705" s="57"/>
      <c r="E705" s="153"/>
      <c r="F705" s="57"/>
      <c r="G705" s="57"/>
      <c r="H705" s="58"/>
      <c r="I705" s="58"/>
      <c r="J705" s="157"/>
      <c r="K705" s="24"/>
      <c r="L705" s="2"/>
      <c r="O705"/>
    </row>
    <row r="706" spans="1:15" x14ac:dyDescent="0.2">
      <c r="A706" s="66"/>
      <c r="B706" s="59"/>
      <c r="C706" s="60"/>
      <c r="D706" s="57"/>
      <c r="E706" s="153"/>
      <c r="F706" s="57"/>
      <c r="G706" s="57"/>
      <c r="H706" s="58"/>
      <c r="I706" s="58"/>
      <c r="J706" s="157"/>
      <c r="K706" s="24"/>
      <c r="L706" s="2"/>
    </row>
    <row r="707" spans="1:15" x14ac:dyDescent="0.2">
      <c r="A707" s="66"/>
      <c r="B707" s="59"/>
      <c r="C707" s="60"/>
      <c r="D707" s="57"/>
      <c r="E707" s="153"/>
      <c r="F707" s="57"/>
      <c r="G707" s="57"/>
      <c r="H707" s="58"/>
      <c r="I707" s="58"/>
      <c r="J707" s="157"/>
      <c r="K707" s="24"/>
      <c r="L707" s="2"/>
      <c r="N707" s="142"/>
    </row>
    <row r="708" spans="1:15" x14ac:dyDescent="0.2">
      <c r="A708" s="66"/>
      <c r="B708" s="59"/>
      <c r="C708" s="60"/>
      <c r="D708" s="57"/>
      <c r="E708" s="153"/>
      <c r="F708" s="57"/>
      <c r="G708" s="57"/>
      <c r="H708" s="58"/>
      <c r="I708" s="58"/>
      <c r="J708" s="157"/>
      <c r="K708" s="24"/>
      <c r="L708" s="2"/>
      <c r="O708"/>
    </row>
    <row r="709" spans="1:15" x14ac:dyDescent="0.2">
      <c r="A709" s="66"/>
      <c r="B709" s="59"/>
      <c r="C709" s="60"/>
      <c r="D709" s="57"/>
      <c r="E709" s="153"/>
      <c r="F709" s="57"/>
      <c r="G709" s="57"/>
      <c r="H709" s="58"/>
      <c r="I709" s="58"/>
      <c r="J709" s="157"/>
      <c r="K709" s="24"/>
      <c r="L709" s="2"/>
      <c r="O709"/>
    </row>
    <row r="710" spans="1:15" x14ac:dyDescent="0.2">
      <c r="A710" s="66"/>
      <c r="B710" s="59"/>
      <c r="C710" s="60"/>
      <c r="D710" s="57"/>
      <c r="E710" s="153"/>
      <c r="F710" s="57"/>
      <c r="G710" s="57"/>
      <c r="H710" s="58"/>
      <c r="I710" s="58"/>
      <c r="J710" s="157"/>
      <c r="K710" s="24"/>
      <c r="L710" s="2"/>
      <c r="O710"/>
    </row>
    <row r="711" spans="1:15" x14ac:dyDescent="0.2">
      <c r="A711" s="66"/>
      <c r="B711" s="59"/>
      <c r="C711" s="60"/>
      <c r="D711" s="57"/>
      <c r="E711" s="153"/>
      <c r="F711" s="57"/>
      <c r="G711" s="57"/>
      <c r="H711" s="58"/>
      <c r="I711" s="58"/>
      <c r="J711" s="157"/>
      <c r="K711" s="24"/>
      <c r="L711" s="2"/>
      <c r="O711"/>
    </row>
    <row r="712" spans="1:15" x14ac:dyDescent="0.2">
      <c r="A712" s="66"/>
      <c r="B712" s="59"/>
      <c r="C712" s="60"/>
      <c r="D712" s="57"/>
      <c r="E712" s="153"/>
      <c r="F712" s="57"/>
      <c r="G712" s="57"/>
      <c r="H712" s="58"/>
      <c r="I712" s="58"/>
      <c r="J712" s="157"/>
      <c r="K712" s="24"/>
      <c r="L712" s="2"/>
      <c r="O712"/>
    </row>
    <row r="713" spans="1:15" x14ac:dyDescent="0.2">
      <c r="A713" s="66"/>
      <c r="B713" s="59"/>
      <c r="C713" s="60"/>
      <c r="D713" s="57"/>
      <c r="E713" s="153"/>
      <c r="F713" s="57"/>
      <c r="G713" s="57"/>
      <c r="H713" s="58"/>
      <c r="I713" s="58"/>
      <c r="J713" s="157"/>
      <c r="K713" s="24"/>
      <c r="L713" s="2"/>
      <c r="O713"/>
    </row>
    <row r="714" spans="1:15" x14ac:dyDescent="0.2">
      <c r="A714" s="66"/>
      <c r="B714" s="59"/>
      <c r="C714" s="60"/>
      <c r="D714" s="57"/>
      <c r="E714" s="153"/>
      <c r="F714" s="57"/>
      <c r="G714" s="57"/>
      <c r="H714" s="58"/>
      <c r="I714" s="58"/>
      <c r="J714" s="157"/>
      <c r="K714" s="24"/>
      <c r="L714" s="2"/>
      <c r="O714"/>
    </row>
    <row r="715" spans="1:15" x14ac:dyDescent="0.2">
      <c r="A715" s="66"/>
      <c r="B715" s="59"/>
      <c r="C715" s="60"/>
      <c r="D715" s="57"/>
      <c r="E715" s="153"/>
      <c r="F715" s="57"/>
      <c r="G715" s="57"/>
      <c r="H715" s="58"/>
      <c r="I715" s="58"/>
      <c r="J715" s="157"/>
      <c r="K715" s="24"/>
      <c r="L715" s="2"/>
      <c r="O715"/>
    </row>
    <row r="716" spans="1:15" x14ac:dyDescent="0.2">
      <c r="A716" s="66"/>
      <c r="B716" s="59"/>
      <c r="C716" s="60"/>
      <c r="D716" s="57"/>
      <c r="E716" s="153"/>
      <c r="F716" s="57"/>
      <c r="G716" s="57"/>
      <c r="H716" s="58"/>
      <c r="I716" s="58"/>
      <c r="J716" s="157"/>
      <c r="K716" s="24"/>
      <c r="L716" s="2"/>
      <c r="O716"/>
    </row>
    <row r="717" spans="1:15" x14ac:dyDescent="0.2">
      <c r="A717" s="66"/>
      <c r="B717" s="59"/>
      <c r="C717" s="60"/>
      <c r="D717" s="57"/>
      <c r="E717" s="153"/>
      <c r="F717" s="57"/>
      <c r="G717" s="57"/>
      <c r="H717" s="58"/>
      <c r="I717" s="58"/>
      <c r="J717" s="157"/>
      <c r="K717" s="24"/>
      <c r="L717" s="2"/>
      <c r="O717"/>
    </row>
    <row r="718" spans="1:15" x14ac:dyDescent="0.2">
      <c r="A718" s="66"/>
      <c r="B718" s="59"/>
      <c r="C718" s="60"/>
      <c r="D718" s="57"/>
      <c r="E718" s="153"/>
      <c r="F718" s="57"/>
      <c r="G718" s="57"/>
      <c r="H718" s="58"/>
      <c r="I718" s="58"/>
      <c r="J718" s="157"/>
      <c r="K718" s="24"/>
      <c r="L718" s="2"/>
      <c r="O718"/>
    </row>
    <row r="719" spans="1:15" x14ac:dyDescent="0.2">
      <c r="A719" s="66"/>
      <c r="B719" s="59"/>
      <c r="C719" s="60"/>
      <c r="D719" s="57"/>
      <c r="E719" s="153"/>
      <c r="F719" s="57"/>
      <c r="G719" s="57"/>
      <c r="H719" s="58"/>
      <c r="I719" s="58"/>
      <c r="J719" s="157"/>
      <c r="K719" s="24"/>
      <c r="L719" s="2"/>
      <c r="O719"/>
    </row>
    <row r="720" spans="1:15" x14ac:dyDescent="0.2">
      <c r="A720" s="66"/>
      <c r="B720" s="59"/>
      <c r="C720" s="60"/>
      <c r="D720" s="57"/>
      <c r="E720" s="153"/>
      <c r="F720" s="57"/>
      <c r="G720" s="57"/>
      <c r="H720" s="58"/>
      <c r="I720" s="58"/>
      <c r="J720" s="157"/>
      <c r="K720" s="24"/>
      <c r="L720" s="2"/>
      <c r="O720"/>
    </row>
    <row r="721" spans="1:15" x14ac:dyDescent="0.2">
      <c r="A721" s="66"/>
      <c r="B721" s="59"/>
      <c r="C721" s="60"/>
      <c r="D721" s="57"/>
      <c r="E721" s="153"/>
      <c r="F721" s="57"/>
      <c r="G721" s="57"/>
      <c r="H721" s="58"/>
      <c r="I721" s="58"/>
      <c r="J721" s="157"/>
      <c r="K721" s="24"/>
      <c r="L721" s="2"/>
      <c r="O721"/>
    </row>
    <row r="722" spans="1:15" x14ac:dyDescent="0.2">
      <c r="A722" s="66"/>
      <c r="B722" s="59"/>
      <c r="C722" s="60"/>
      <c r="D722" s="57"/>
      <c r="E722" s="153"/>
      <c r="F722" s="57"/>
      <c r="G722" s="57"/>
      <c r="H722" s="58"/>
      <c r="I722" s="58"/>
      <c r="J722" s="157"/>
      <c r="K722" s="24"/>
      <c r="L722" s="2"/>
      <c r="O722"/>
    </row>
    <row r="723" spans="1:15" x14ac:dyDescent="0.2">
      <c r="A723" s="66"/>
      <c r="B723" s="59"/>
      <c r="C723" s="60"/>
      <c r="D723" s="57"/>
      <c r="E723" s="153"/>
      <c r="F723" s="57"/>
      <c r="G723" s="57"/>
      <c r="H723" s="58"/>
      <c r="I723" s="58"/>
      <c r="J723" s="157"/>
      <c r="K723" s="24"/>
      <c r="L723" s="2"/>
      <c r="O723"/>
    </row>
    <row r="724" spans="1:15" x14ac:dyDescent="0.2">
      <c r="A724" s="66"/>
      <c r="B724" s="59"/>
      <c r="C724" s="60"/>
      <c r="D724" s="57"/>
      <c r="E724" s="153"/>
      <c r="F724" s="57"/>
      <c r="G724" s="57"/>
      <c r="H724" s="58"/>
      <c r="I724" s="58"/>
      <c r="J724" s="157"/>
      <c r="K724" s="24"/>
      <c r="L724" s="2"/>
      <c r="O724"/>
    </row>
    <row r="725" spans="1:15" x14ac:dyDescent="0.2">
      <c r="A725" s="66"/>
      <c r="B725" s="59"/>
      <c r="C725" s="60"/>
      <c r="D725" s="57"/>
      <c r="E725" s="153"/>
      <c r="F725" s="57"/>
      <c r="G725" s="57"/>
      <c r="H725" s="58"/>
      <c r="I725" s="58"/>
      <c r="J725" s="157"/>
      <c r="K725" s="24"/>
      <c r="L725" s="2"/>
      <c r="O725"/>
    </row>
    <row r="726" spans="1:15" x14ac:dyDescent="0.2">
      <c r="A726" s="66"/>
      <c r="B726" s="59"/>
      <c r="C726" s="60"/>
      <c r="D726" s="57"/>
      <c r="E726" s="153"/>
      <c r="F726" s="57"/>
      <c r="G726" s="57"/>
      <c r="H726" s="58"/>
      <c r="I726" s="58"/>
      <c r="J726" s="157"/>
      <c r="K726" s="24"/>
      <c r="L726" s="2"/>
      <c r="O726"/>
    </row>
    <row r="727" spans="1:15" x14ac:dyDescent="0.2">
      <c r="A727" s="66"/>
      <c r="B727" s="59"/>
      <c r="C727" s="60"/>
      <c r="D727" s="57"/>
      <c r="E727" s="153"/>
      <c r="F727" s="57"/>
      <c r="G727" s="57"/>
      <c r="H727" s="58"/>
      <c r="I727" s="58"/>
      <c r="J727" s="157"/>
      <c r="K727" s="24"/>
      <c r="L727" s="2"/>
      <c r="O727"/>
    </row>
    <row r="728" spans="1:15" x14ac:dyDescent="0.2">
      <c r="A728" s="66"/>
      <c r="B728" s="59"/>
      <c r="C728" s="60"/>
      <c r="D728" s="57"/>
      <c r="E728" s="153"/>
      <c r="F728" s="57"/>
      <c r="G728" s="57"/>
      <c r="H728" s="58"/>
      <c r="I728" s="58"/>
      <c r="J728" s="157"/>
      <c r="K728" s="24"/>
      <c r="L728" s="2"/>
      <c r="O728"/>
    </row>
    <row r="729" spans="1:15" x14ac:dyDescent="0.2">
      <c r="A729" s="66"/>
      <c r="B729" s="59"/>
      <c r="C729" s="60"/>
      <c r="D729" s="57"/>
      <c r="E729" s="153"/>
      <c r="F729" s="57"/>
      <c r="G729" s="57"/>
      <c r="H729" s="58"/>
      <c r="I729" s="58"/>
      <c r="J729" s="157"/>
      <c r="K729" s="24"/>
      <c r="L729" s="2"/>
      <c r="O729"/>
    </row>
    <row r="730" spans="1:15" x14ac:dyDescent="0.2">
      <c r="A730" s="66"/>
      <c r="B730" s="59"/>
      <c r="C730" s="60"/>
      <c r="D730" s="57"/>
      <c r="E730" s="153"/>
      <c r="F730" s="57"/>
      <c r="G730" s="57"/>
      <c r="H730" s="58"/>
      <c r="I730" s="58"/>
      <c r="J730" s="157"/>
      <c r="K730" s="24"/>
      <c r="L730" s="2"/>
      <c r="O730"/>
    </row>
    <row r="731" spans="1:15" x14ac:dyDescent="0.2">
      <c r="A731" s="66"/>
      <c r="B731" s="59"/>
      <c r="C731" s="60"/>
      <c r="D731" s="57"/>
      <c r="E731" s="153"/>
      <c r="F731" s="57"/>
      <c r="G731" s="57"/>
      <c r="H731" s="58"/>
      <c r="I731" s="58"/>
      <c r="J731" s="157"/>
      <c r="K731" s="24"/>
      <c r="L731" s="2"/>
      <c r="O731"/>
    </row>
    <row r="732" spans="1:15" x14ac:dyDescent="0.2">
      <c r="A732" s="66"/>
      <c r="B732" s="59"/>
      <c r="C732" s="60"/>
      <c r="D732" s="57"/>
      <c r="E732" s="153"/>
      <c r="F732" s="57"/>
      <c r="G732" s="57"/>
      <c r="H732" s="58"/>
      <c r="I732" s="58"/>
      <c r="J732" s="157"/>
      <c r="K732" s="24"/>
      <c r="L732" s="2"/>
      <c r="O732"/>
    </row>
    <row r="733" spans="1:15" x14ac:dyDescent="0.2">
      <c r="A733" s="66"/>
      <c r="B733" s="59"/>
      <c r="C733" s="60"/>
      <c r="D733" s="57"/>
      <c r="E733" s="153"/>
      <c r="F733" s="57"/>
      <c r="G733" s="57"/>
      <c r="H733" s="58"/>
      <c r="I733" s="58"/>
      <c r="J733" s="157"/>
      <c r="K733" s="24"/>
      <c r="L733" s="2"/>
      <c r="O733"/>
    </row>
    <row r="734" spans="1:15" x14ac:dyDescent="0.2">
      <c r="A734" s="66"/>
      <c r="B734" s="59"/>
      <c r="C734" s="60"/>
      <c r="D734" s="57"/>
      <c r="E734" s="153"/>
      <c r="F734" s="57"/>
      <c r="G734" s="57"/>
      <c r="H734" s="58"/>
      <c r="I734" s="58"/>
      <c r="J734" s="157"/>
      <c r="K734" s="24"/>
      <c r="L734" s="2"/>
      <c r="O734"/>
    </row>
    <row r="735" spans="1:15" x14ac:dyDescent="0.2">
      <c r="A735" s="66"/>
      <c r="B735" s="59"/>
      <c r="C735" s="60"/>
      <c r="D735" s="57"/>
      <c r="E735" s="153"/>
      <c r="F735" s="57"/>
      <c r="G735" s="57"/>
      <c r="H735" s="58"/>
      <c r="I735" s="58"/>
      <c r="J735" s="157"/>
      <c r="K735" s="24"/>
      <c r="L735" s="2"/>
      <c r="O735"/>
    </row>
    <row r="736" spans="1:15" x14ac:dyDescent="0.2">
      <c r="A736" s="66"/>
      <c r="B736" s="59"/>
      <c r="C736" s="60"/>
      <c r="D736" s="57"/>
      <c r="E736" s="153"/>
      <c r="F736" s="57"/>
      <c r="G736" s="57"/>
      <c r="H736" s="58"/>
      <c r="I736" s="58"/>
      <c r="J736" s="157"/>
      <c r="K736" s="24"/>
      <c r="L736" s="2"/>
      <c r="O736"/>
    </row>
    <row r="737" spans="1:15" x14ac:dyDescent="0.2">
      <c r="A737" s="66"/>
      <c r="B737" s="59"/>
      <c r="C737" s="60"/>
      <c r="D737" s="57"/>
      <c r="E737" s="153"/>
      <c r="F737" s="57"/>
      <c r="G737" s="57"/>
      <c r="H737" s="58"/>
      <c r="I737" s="58"/>
      <c r="J737" s="157"/>
      <c r="K737" s="24"/>
      <c r="L737" s="2"/>
      <c r="O737"/>
    </row>
    <row r="738" spans="1:15" x14ac:dyDescent="0.2">
      <c r="A738" s="66"/>
      <c r="B738" s="59"/>
      <c r="C738" s="60"/>
      <c r="D738" s="57"/>
      <c r="E738" s="153"/>
      <c r="F738" s="57"/>
      <c r="G738" s="57"/>
      <c r="H738" s="58"/>
      <c r="I738" s="58"/>
      <c r="J738" s="157"/>
      <c r="K738" s="24"/>
      <c r="L738" s="2"/>
      <c r="O738"/>
    </row>
    <row r="739" spans="1:15" x14ac:dyDescent="0.2">
      <c r="A739" s="66"/>
      <c r="B739" s="59"/>
      <c r="C739" s="60"/>
      <c r="D739" s="57"/>
      <c r="E739" s="153"/>
      <c r="F739" s="57"/>
      <c r="G739" s="57"/>
      <c r="H739" s="58"/>
      <c r="I739" s="58"/>
      <c r="J739" s="157"/>
      <c r="K739" s="24"/>
      <c r="L739" s="2"/>
      <c r="O739"/>
    </row>
    <row r="740" spans="1:15" x14ac:dyDescent="0.2">
      <c r="A740" s="66"/>
      <c r="B740" s="59"/>
      <c r="C740" s="60"/>
      <c r="D740" s="57"/>
      <c r="E740" s="153"/>
      <c r="F740" s="57"/>
      <c r="G740" s="57"/>
      <c r="H740" s="58"/>
      <c r="I740" s="58"/>
      <c r="J740" s="157"/>
      <c r="K740" s="24"/>
      <c r="L740" s="2"/>
      <c r="O740"/>
    </row>
    <row r="741" spans="1:15" x14ac:dyDescent="0.2">
      <c r="A741" s="66"/>
      <c r="B741" s="59"/>
      <c r="C741" s="60"/>
      <c r="D741" s="57"/>
      <c r="E741" s="153"/>
      <c r="F741" s="57"/>
      <c r="G741" s="57"/>
      <c r="H741" s="58"/>
      <c r="I741" s="58"/>
      <c r="J741" s="157"/>
      <c r="K741" s="24"/>
      <c r="L741" s="2"/>
      <c r="O741"/>
    </row>
    <row r="742" spans="1:15" x14ac:dyDescent="0.2">
      <c r="A742" s="66"/>
      <c r="B742" s="59"/>
      <c r="C742" s="60"/>
      <c r="D742" s="57"/>
      <c r="E742" s="153"/>
      <c r="F742" s="57"/>
      <c r="G742" s="57"/>
      <c r="H742" s="58"/>
      <c r="I742" s="58"/>
      <c r="J742" s="157"/>
      <c r="K742" s="24"/>
      <c r="L742" s="2"/>
      <c r="O742"/>
    </row>
    <row r="743" spans="1:15" x14ac:dyDescent="0.2">
      <c r="A743" s="66"/>
      <c r="B743" s="59"/>
      <c r="C743" s="60"/>
      <c r="D743" s="57"/>
      <c r="E743" s="153"/>
      <c r="F743" s="57"/>
      <c r="G743" s="57"/>
      <c r="H743" s="58"/>
      <c r="I743" s="58"/>
      <c r="J743" s="157"/>
      <c r="K743" s="24"/>
      <c r="L743" s="2"/>
      <c r="O743"/>
    </row>
    <row r="744" spans="1:15" x14ac:dyDescent="0.2">
      <c r="A744" s="66"/>
      <c r="B744" s="59"/>
      <c r="C744" s="60"/>
      <c r="D744" s="57"/>
      <c r="E744" s="153"/>
      <c r="F744" s="57"/>
      <c r="G744" s="57"/>
      <c r="H744" s="58"/>
      <c r="I744" s="58"/>
      <c r="J744" s="157"/>
      <c r="K744" s="24"/>
      <c r="L744" s="2"/>
      <c r="O744"/>
    </row>
    <row r="745" spans="1:15" x14ac:dyDescent="0.2">
      <c r="A745" s="66"/>
      <c r="B745" s="59"/>
      <c r="C745" s="60"/>
      <c r="D745" s="57"/>
      <c r="E745" s="153"/>
      <c r="F745" s="57"/>
      <c r="G745" s="57"/>
      <c r="H745" s="58"/>
      <c r="I745" s="58"/>
      <c r="J745" s="157"/>
      <c r="K745" s="24"/>
      <c r="L745" s="2"/>
      <c r="O745"/>
    </row>
    <row r="746" spans="1:15" x14ac:dyDescent="0.2">
      <c r="A746" s="66"/>
      <c r="B746" s="59"/>
      <c r="C746" s="60"/>
      <c r="D746" s="57"/>
      <c r="E746" s="153"/>
      <c r="F746" s="57"/>
      <c r="G746" s="57"/>
      <c r="H746" s="58"/>
      <c r="I746" s="58"/>
      <c r="J746" s="157"/>
      <c r="K746" s="24"/>
      <c r="L746" s="2"/>
      <c r="O746"/>
    </row>
    <row r="747" spans="1:15" x14ac:dyDescent="0.2">
      <c r="A747" s="66"/>
      <c r="B747" s="59"/>
      <c r="C747" s="60"/>
      <c r="D747" s="57"/>
      <c r="E747" s="153"/>
      <c r="F747" s="57"/>
      <c r="G747" s="57"/>
      <c r="H747" s="58"/>
      <c r="I747" s="58"/>
      <c r="J747" s="157"/>
      <c r="K747" s="24"/>
      <c r="L747" s="2"/>
      <c r="O747"/>
    </row>
    <row r="748" spans="1:15" x14ac:dyDescent="0.2">
      <c r="A748" s="66"/>
      <c r="B748" s="59"/>
      <c r="C748" s="60"/>
      <c r="D748" s="57"/>
      <c r="E748" s="153"/>
      <c r="F748" s="57"/>
      <c r="G748" s="57"/>
      <c r="H748" s="58"/>
      <c r="I748" s="58"/>
      <c r="J748" s="157"/>
      <c r="K748" s="24"/>
      <c r="L748" s="2"/>
      <c r="O748"/>
    </row>
    <row r="749" spans="1:15" x14ac:dyDescent="0.2">
      <c r="A749" s="66"/>
      <c r="B749" s="59"/>
      <c r="C749" s="60"/>
      <c r="D749" s="57"/>
      <c r="E749" s="153"/>
      <c r="F749" s="57"/>
      <c r="G749" s="57"/>
      <c r="H749" s="58"/>
      <c r="I749" s="58"/>
      <c r="J749" s="157"/>
      <c r="K749" s="24"/>
      <c r="L749" s="2"/>
      <c r="O749"/>
    </row>
    <row r="750" spans="1:15" x14ac:dyDescent="0.2">
      <c r="A750" s="66"/>
      <c r="B750" s="59"/>
      <c r="C750" s="60"/>
      <c r="D750" s="57"/>
      <c r="E750" s="153"/>
      <c r="F750" s="57"/>
      <c r="G750" s="57"/>
      <c r="H750" s="58"/>
      <c r="I750" s="58"/>
      <c r="J750" s="157"/>
      <c r="K750" s="24"/>
      <c r="L750" s="2"/>
      <c r="O750"/>
    </row>
    <row r="751" spans="1:15" x14ac:dyDescent="0.2">
      <c r="A751" s="66"/>
      <c r="B751" s="59"/>
      <c r="C751" s="60"/>
      <c r="D751" s="57"/>
      <c r="E751" s="153"/>
      <c r="F751" s="57"/>
      <c r="G751" s="57"/>
      <c r="H751" s="58"/>
      <c r="I751" s="58"/>
      <c r="J751" s="157"/>
      <c r="K751" s="24"/>
      <c r="L751" s="2"/>
      <c r="O751"/>
    </row>
    <row r="752" spans="1:15" x14ac:dyDescent="0.2">
      <c r="A752" s="66"/>
      <c r="B752" s="59"/>
      <c r="C752" s="60"/>
      <c r="D752" s="57"/>
      <c r="E752" s="153"/>
      <c r="F752" s="57"/>
      <c r="G752" s="57"/>
      <c r="H752" s="58"/>
      <c r="I752" s="58"/>
      <c r="J752" s="157"/>
      <c r="K752" s="24"/>
      <c r="L752" s="2"/>
      <c r="O752"/>
    </row>
    <row r="753" spans="1:15" x14ac:dyDescent="0.2">
      <c r="A753" s="66"/>
      <c r="B753" s="59"/>
      <c r="C753" s="60"/>
      <c r="D753" s="57"/>
      <c r="E753" s="153"/>
      <c r="F753" s="57"/>
      <c r="G753" s="57"/>
      <c r="H753" s="58"/>
      <c r="I753" s="58"/>
      <c r="J753" s="157"/>
      <c r="K753" s="24"/>
      <c r="L753" s="2"/>
      <c r="O753"/>
    </row>
    <row r="754" spans="1:15" x14ac:dyDescent="0.2">
      <c r="A754" s="66"/>
      <c r="B754" s="59"/>
      <c r="C754" s="60"/>
      <c r="D754" s="57"/>
      <c r="E754" s="153"/>
      <c r="F754" s="57"/>
      <c r="G754" s="57"/>
      <c r="H754" s="58"/>
      <c r="I754" s="58"/>
      <c r="J754" s="157"/>
      <c r="K754" s="24"/>
      <c r="L754" s="2"/>
      <c r="O754"/>
    </row>
    <row r="755" spans="1:15" x14ac:dyDescent="0.2">
      <c r="A755" s="66"/>
      <c r="B755" s="59"/>
      <c r="C755" s="60"/>
      <c r="D755" s="57"/>
      <c r="E755" s="153"/>
      <c r="F755" s="57"/>
      <c r="G755" s="57"/>
      <c r="H755" s="58"/>
      <c r="I755" s="58"/>
      <c r="J755" s="157"/>
      <c r="K755" s="24"/>
      <c r="L755" s="2"/>
      <c r="O755"/>
    </row>
    <row r="756" spans="1:15" x14ac:dyDescent="0.2">
      <c r="A756" s="66"/>
      <c r="B756" s="59"/>
      <c r="C756" s="60"/>
      <c r="D756" s="57"/>
      <c r="E756" s="153"/>
      <c r="F756" s="57"/>
      <c r="G756" s="57"/>
      <c r="H756" s="58"/>
      <c r="I756" s="58"/>
      <c r="J756" s="157"/>
      <c r="K756" s="24"/>
      <c r="L756" s="2"/>
      <c r="O756"/>
    </row>
    <row r="757" spans="1:15" x14ac:dyDescent="0.2">
      <c r="A757" s="66"/>
      <c r="B757" s="59"/>
      <c r="C757" s="60"/>
      <c r="D757" s="57"/>
      <c r="E757" s="153"/>
      <c r="F757" s="57"/>
      <c r="G757" s="57"/>
      <c r="H757" s="58"/>
      <c r="I757" s="58"/>
      <c r="J757" s="157"/>
      <c r="K757" s="24"/>
      <c r="L757" s="2"/>
      <c r="O757"/>
    </row>
    <row r="758" spans="1:15" x14ac:dyDescent="0.2">
      <c r="A758" s="66"/>
      <c r="B758" s="59"/>
      <c r="C758" s="60"/>
      <c r="D758" s="57"/>
      <c r="E758" s="153"/>
      <c r="F758" s="57"/>
      <c r="G758" s="57"/>
      <c r="H758" s="58"/>
      <c r="I758" s="58"/>
      <c r="J758" s="157"/>
      <c r="K758" s="24"/>
      <c r="L758" s="2"/>
      <c r="O758"/>
    </row>
    <row r="759" spans="1:15" x14ac:dyDescent="0.2">
      <c r="A759" s="66"/>
      <c r="B759" s="59"/>
      <c r="C759" s="60"/>
      <c r="D759" s="57"/>
      <c r="E759" s="153"/>
      <c r="F759" s="57"/>
      <c r="G759" s="57"/>
      <c r="H759" s="58"/>
      <c r="I759" s="58"/>
      <c r="J759" s="157"/>
      <c r="K759" s="24"/>
      <c r="L759" s="2"/>
      <c r="O759"/>
    </row>
    <row r="760" spans="1:15" x14ac:dyDescent="0.2">
      <c r="A760" s="66"/>
      <c r="B760" s="59"/>
      <c r="C760" s="60"/>
      <c r="D760" s="57"/>
      <c r="E760" s="153"/>
      <c r="F760" s="57"/>
      <c r="G760" s="57"/>
      <c r="H760" s="58"/>
      <c r="I760" s="58"/>
      <c r="J760" s="157"/>
      <c r="K760" s="24"/>
      <c r="L760" s="2"/>
      <c r="O760"/>
    </row>
    <row r="761" spans="1:15" x14ac:dyDescent="0.2">
      <c r="A761" s="66"/>
      <c r="B761" s="59"/>
      <c r="C761" s="60"/>
      <c r="D761" s="57"/>
      <c r="E761" s="153"/>
      <c r="F761" s="57"/>
      <c r="G761" s="57"/>
      <c r="H761" s="58"/>
      <c r="I761" s="58"/>
      <c r="J761" s="157"/>
      <c r="K761" s="24"/>
      <c r="L761" s="2"/>
      <c r="O761"/>
    </row>
    <row r="762" spans="1:15" x14ac:dyDescent="0.2">
      <c r="A762" s="66"/>
      <c r="B762" s="59"/>
      <c r="C762" s="60"/>
      <c r="D762" s="57"/>
      <c r="E762" s="153"/>
      <c r="F762" s="57"/>
      <c r="G762" s="57"/>
      <c r="H762" s="58"/>
      <c r="I762" s="58"/>
      <c r="J762" s="157"/>
      <c r="K762" s="24"/>
      <c r="L762" s="2"/>
      <c r="O762"/>
    </row>
    <row r="763" spans="1:15" x14ac:dyDescent="0.2">
      <c r="A763" s="66"/>
      <c r="B763" s="59"/>
      <c r="C763" s="60"/>
      <c r="D763" s="57"/>
      <c r="E763" s="153"/>
      <c r="F763" s="57"/>
      <c r="G763" s="57"/>
      <c r="H763" s="58"/>
      <c r="I763" s="58"/>
      <c r="J763" s="157"/>
      <c r="K763" s="24"/>
      <c r="L763" s="2"/>
      <c r="O763"/>
    </row>
    <row r="764" spans="1:15" x14ac:dyDescent="0.2">
      <c r="A764" s="66"/>
      <c r="B764" s="59"/>
      <c r="C764" s="60"/>
      <c r="D764" s="57"/>
      <c r="E764" s="153"/>
      <c r="F764" s="57"/>
      <c r="G764" s="57"/>
      <c r="H764" s="58"/>
      <c r="I764" s="58"/>
      <c r="J764" s="157"/>
      <c r="K764" s="24"/>
      <c r="L764" s="2"/>
      <c r="O764"/>
    </row>
    <row r="765" spans="1:15" x14ac:dyDescent="0.2">
      <c r="A765" s="66"/>
      <c r="B765" s="59"/>
      <c r="C765" s="60"/>
      <c r="D765" s="57"/>
      <c r="E765" s="153"/>
      <c r="F765" s="57"/>
      <c r="G765" s="57"/>
      <c r="H765" s="58"/>
      <c r="I765" s="58"/>
      <c r="J765" s="157"/>
      <c r="K765" s="24"/>
      <c r="L765" s="2"/>
      <c r="O765"/>
    </row>
    <row r="766" spans="1:15" x14ac:dyDescent="0.2">
      <c r="A766" s="66"/>
      <c r="B766" s="59"/>
      <c r="C766" s="60"/>
      <c r="D766" s="57"/>
      <c r="E766" s="153"/>
      <c r="F766" s="57"/>
      <c r="G766" s="57"/>
      <c r="H766" s="58"/>
      <c r="I766" s="58"/>
      <c r="J766" s="157"/>
      <c r="K766" s="24"/>
      <c r="L766" s="2"/>
      <c r="O766"/>
    </row>
    <row r="767" spans="1:15" x14ac:dyDescent="0.2">
      <c r="A767" s="66"/>
      <c r="B767" s="59"/>
      <c r="C767" s="60"/>
      <c r="D767" s="57"/>
      <c r="E767" s="153"/>
      <c r="F767" s="57"/>
      <c r="G767" s="57"/>
      <c r="H767" s="58"/>
      <c r="I767" s="58"/>
      <c r="J767" s="157"/>
      <c r="K767" s="24"/>
      <c r="L767" s="2"/>
      <c r="O767"/>
    </row>
    <row r="768" spans="1:15" x14ac:dyDescent="0.2">
      <c r="A768" s="66"/>
      <c r="B768" s="59"/>
      <c r="C768" s="60"/>
      <c r="D768" s="57"/>
      <c r="E768" s="153"/>
      <c r="F768" s="57"/>
      <c r="G768" s="57"/>
      <c r="H768" s="58"/>
      <c r="I768" s="58"/>
      <c r="J768" s="157"/>
      <c r="K768" s="24"/>
      <c r="L768" s="2"/>
      <c r="O768"/>
    </row>
    <row r="769" spans="1:15" x14ac:dyDescent="0.2">
      <c r="A769" s="66"/>
      <c r="B769" s="59"/>
      <c r="C769" s="60"/>
      <c r="D769" s="57"/>
      <c r="E769" s="153"/>
      <c r="F769" s="57"/>
      <c r="G769" s="57"/>
      <c r="H769" s="58"/>
      <c r="I769" s="58"/>
      <c r="J769" s="157"/>
      <c r="K769" s="24"/>
      <c r="L769" s="2"/>
      <c r="O769"/>
    </row>
    <row r="770" spans="1:15" x14ac:dyDescent="0.2">
      <c r="A770" s="66"/>
      <c r="B770" s="59"/>
      <c r="C770" s="60"/>
      <c r="D770" s="57"/>
      <c r="E770" s="153"/>
      <c r="F770" s="57"/>
      <c r="G770" s="57"/>
      <c r="H770" s="58"/>
      <c r="I770" s="58"/>
      <c r="J770" s="157"/>
      <c r="K770" s="24"/>
      <c r="L770" s="2"/>
      <c r="O770"/>
    </row>
    <row r="771" spans="1:15" x14ac:dyDescent="0.2">
      <c r="A771" s="66"/>
      <c r="B771" s="59"/>
      <c r="C771" s="60"/>
      <c r="D771" s="57"/>
      <c r="E771" s="153"/>
      <c r="F771" s="57"/>
      <c r="G771" s="57"/>
      <c r="H771" s="58"/>
      <c r="I771" s="58"/>
      <c r="J771" s="157"/>
      <c r="K771" s="24"/>
      <c r="L771" s="2"/>
      <c r="O771"/>
    </row>
    <row r="772" spans="1:15" x14ac:dyDescent="0.2">
      <c r="A772" s="66"/>
      <c r="B772" s="59"/>
      <c r="C772" s="60"/>
      <c r="D772" s="57"/>
      <c r="E772" s="153"/>
      <c r="F772" s="57"/>
      <c r="G772" s="57"/>
      <c r="H772" s="58"/>
      <c r="I772" s="58"/>
      <c r="J772" s="157"/>
      <c r="K772" s="24"/>
      <c r="L772" s="2"/>
      <c r="O772"/>
    </row>
    <row r="773" spans="1:15" x14ac:dyDescent="0.2">
      <c r="A773" s="66"/>
      <c r="B773" s="59"/>
      <c r="C773" s="60"/>
      <c r="D773" s="57"/>
      <c r="E773" s="153"/>
      <c r="F773" s="57"/>
      <c r="G773" s="57"/>
      <c r="H773" s="58"/>
      <c r="I773" s="58"/>
      <c r="J773" s="157"/>
      <c r="K773" s="24"/>
      <c r="L773" s="2"/>
      <c r="O773"/>
    </row>
    <row r="774" spans="1:15" x14ac:dyDescent="0.2">
      <c r="A774" s="66"/>
      <c r="B774" s="59"/>
      <c r="C774" s="60"/>
      <c r="D774" s="57"/>
      <c r="E774" s="153"/>
      <c r="F774" s="57"/>
      <c r="G774" s="57"/>
      <c r="H774" s="58"/>
      <c r="I774" s="58"/>
      <c r="J774" s="157"/>
      <c r="K774" s="24"/>
      <c r="L774" s="2"/>
      <c r="O774"/>
    </row>
    <row r="775" spans="1:15" x14ac:dyDescent="0.2">
      <c r="A775" s="66"/>
      <c r="B775" s="59"/>
      <c r="C775" s="60"/>
      <c r="D775" s="57"/>
      <c r="E775" s="153"/>
      <c r="F775" s="57"/>
      <c r="G775" s="57"/>
      <c r="H775" s="58"/>
      <c r="I775" s="58"/>
      <c r="J775" s="157"/>
      <c r="K775" s="24"/>
      <c r="L775" s="2"/>
      <c r="O775"/>
    </row>
    <row r="776" spans="1:15" x14ac:dyDescent="0.2">
      <c r="A776" s="66"/>
      <c r="B776" s="59"/>
      <c r="C776" s="60"/>
      <c r="D776" s="57"/>
      <c r="E776" s="153"/>
      <c r="F776" s="57"/>
      <c r="G776" s="57"/>
      <c r="H776" s="58"/>
      <c r="I776" s="58"/>
      <c r="J776" s="157"/>
      <c r="K776" s="24"/>
      <c r="L776" s="2"/>
      <c r="O776"/>
    </row>
    <row r="777" spans="1:15" x14ac:dyDescent="0.2">
      <c r="A777" s="66"/>
      <c r="B777" s="59"/>
      <c r="C777" s="60"/>
      <c r="D777" s="57"/>
      <c r="E777" s="153"/>
      <c r="F777" s="57"/>
      <c r="G777" s="57"/>
      <c r="H777" s="58"/>
      <c r="I777" s="58"/>
      <c r="J777" s="157"/>
      <c r="K777" s="24"/>
      <c r="L777" s="2"/>
      <c r="O777"/>
    </row>
    <row r="778" spans="1:15" x14ac:dyDescent="0.2">
      <c r="A778" s="66"/>
      <c r="B778" s="59"/>
      <c r="C778" s="60"/>
      <c r="D778" s="57"/>
      <c r="E778" s="153"/>
      <c r="F778" s="57"/>
      <c r="G778" s="57"/>
      <c r="H778" s="58"/>
      <c r="I778" s="58"/>
      <c r="J778" s="157"/>
      <c r="K778" s="24"/>
      <c r="L778" s="2"/>
      <c r="O778"/>
    </row>
    <row r="779" spans="1:15" x14ac:dyDescent="0.2">
      <c r="A779" s="66"/>
      <c r="B779" s="59"/>
      <c r="C779" s="60"/>
      <c r="D779" s="57"/>
      <c r="E779" s="153"/>
      <c r="F779" s="57"/>
      <c r="G779" s="57"/>
      <c r="H779" s="58"/>
      <c r="I779" s="58"/>
      <c r="J779" s="157"/>
      <c r="K779" s="24"/>
      <c r="L779" s="2"/>
      <c r="O779"/>
    </row>
    <row r="780" spans="1:15" x14ac:dyDescent="0.2">
      <c r="A780" s="66"/>
      <c r="B780" s="59"/>
      <c r="C780" s="60"/>
      <c r="D780" s="57"/>
      <c r="E780" s="153"/>
      <c r="F780" s="57"/>
      <c r="G780" s="57"/>
      <c r="H780" s="58"/>
      <c r="I780" s="58"/>
      <c r="J780" s="157"/>
      <c r="K780" s="24"/>
      <c r="L780" s="2"/>
      <c r="O780"/>
    </row>
    <row r="781" spans="1:15" x14ac:dyDescent="0.2">
      <c r="A781" s="66"/>
      <c r="B781" s="59"/>
      <c r="C781" s="60"/>
      <c r="D781" s="57"/>
      <c r="E781" s="153"/>
      <c r="F781" s="57"/>
      <c r="G781" s="57"/>
      <c r="H781" s="58"/>
      <c r="I781" s="58"/>
      <c r="J781" s="157"/>
      <c r="K781" s="24"/>
      <c r="L781" s="2"/>
      <c r="O781"/>
    </row>
    <row r="782" spans="1:15" x14ac:dyDescent="0.2">
      <c r="A782" s="66"/>
      <c r="B782" s="59"/>
      <c r="C782" s="60"/>
      <c r="D782" s="57"/>
      <c r="E782" s="153"/>
      <c r="F782" s="57"/>
      <c r="G782" s="57"/>
      <c r="H782" s="58"/>
      <c r="I782" s="58"/>
      <c r="J782" s="157"/>
      <c r="K782" s="24"/>
      <c r="L782" s="2"/>
      <c r="O782"/>
    </row>
    <row r="783" spans="1:15" x14ac:dyDescent="0.2">
      <c r="A783" s="66"/>
      <c r="B783" s="59"/>
      <c r="C783" s="60"/>
      <c r="D783" s="57"/>
      <c r="E783" s="153"/>
      <c r="F783" s="57"/>
      <c r="G783" s="57"/>
      <c r="H783" s="58"/>
      <c r="I783" s="58"/>
      <c r="J783" s="157"/>
      <c r="K783" s="24"/>
      <c r="L783" s="2"/>
      <c r="O783"/>
    </row>
    <row r="784" spans="1:15" x14ac:dyDescent="0.2">
      <c r="A784" s="66"/>
      <c r="B784" s="59"/>
      <c r="C784" s="60"/>
      <c r="D784" s="57"/>
      <c r="E784" s="153"/>
      <c r="F784" s="57"/>
      <c r="G784" s="57"/>
      <c r="H784" s="58"/>
      <c r="I784" s="58"/>
      <c r="J784" s="157"/>
      <c r="K784" s="24"/>
      <c r="L784" s="2"/>
      <c r="O784"/>
    </row>
    <row r="785" spans="1:15" x14ac:dyDescent="0.2">
      <c r="A785" s="66"/>
      <c r="B785" s="59"/>
      <c r="C785" s="60"/>
      <c r="D785" s="57"/>
      <c r="E785" s="153"/>
      <c r="F785" s="57"/>
      <c r="G785" s="57"/>
      <c r="H785" s="58"/>
      <c r="I785" s="58"/>
      <c r="J785" s="157"/>
      <c r="K785" s="24"/>
      <c r="L785" s="2"/>
      <c r="O785"/>
    </row>
    <row r="786" spans="1:15" x14ac:dyDescent="0.2">
      <c r="A786" s="66"/>
      <c r="B786" s="59"/>
      <c r="C786" s="60"/>
      <c r="D786" s="57"/>
      <c r="E786" s="153"/>
      <c r="F786" s="57"/>
      <c r="G786" s="57"/>
      <c r="H786" s="58"/>
      <c r="I786" s="58"/>
      <c r="J786" s="157"/>
      <c r="K786" s="24"/>
      <c r="L786" s="2"/>
      <c r="O786"/>
    </row>
    <row r="787" spans="1:15" x14ac:dyDescent="0.2">
      <c r="A787" s="66"/>
      <c r="B787" s="59"/>
      <c r="C787" s="60"/>
      <c r="D787" s="57"/>
      <c r="E787" s="153"/>
      <c r="F787" s="57"/>
      <c r="G787" s="57"/>
      <c r="H787" s="58"/>
      <c r="I787" s="58"/>
      <c r="J787" s="157"/>
      <c r="K787" s="24"/>
      <c r="L787" s="2"/>
      <c r="O787"/>
    </row>
    <row r="788" spans="1:15" x14ac:dyDescent="0.2">
      <c r="A788" s="66"/>
      <c r="B788" s="59"/>
      <c r="C788" s="60"/>
      <c r="D788" s="57"/>
      <c r="E788" s="153"/>
      <c r="F788" s="57"/>
      <c r="G788" s="57"/>
      <c r="H788" s="58"/>
      <c r="I788" s="58"/>
      <c r="J788" s="157"/>
      <c r="K788" s="24"/>
      <c r="L788" s="2"/>
      <c r="O788"/>
    </row>
    <row r="789" spans="1:15" x14ac:dyDescent="0.2">
      <c r="A789" s="66"/>
      <c r="B789" s="59"/>
      <c r="C789" s="60"/>
      <c r="D789" s="57"/>
      <c r="E789" s="153"/>
      <c r="F789" s="57"/>
      <c r="G789" s="57"/>
      <c r="H789" s="58"/>
      <c r="I789" s="58"/>
      <c r="J789" s="157"/>
      <c r="K789" s="24"/>
      <c r="L789" s="2"/>
      <c r="O789"/>
    </row>
    <row r="790" spans="1:15" x14ac:dyDescent="0.2">
      <c r="A790" s="66"/>
      <c r="B790" s="59"/>
      <c r="C790" s="60"/>
      <c r="D790" s="57"/>
      <c r="E790" s="153"/>
      <c r="F790" s="57"/>
      <c r="G790" s="57"/>
      <c r="H790" s="58"/>
      <c r="I790" s="58"/>
      <c r="J790" s="157"/>
      <c r="K790" s="24"/>
      <c r="L790" s="2"/>
      <c r="O790"/>
    </row>
    <row r="791" spans="1:15" x14ac:dyDescent="0.2">
      <c r="A791" s="66"/>
      <c r="B791" s="59"/>
      <c r="C791" s="60"/>
      <c r="D791" s="57"/>
      <c r="E791" s="153"/>
      <c r="F791" s="57"/>
      <c r="G791" s="57"/>
      <c r="H791" s="58"/>
      <c r="I791" s="58"/>
      <c r="J791" s="157"/>
      <c r="K791" s="24"/>
      <c r="L791" s="2"/>
      <c r="O791"/>
    </row>
    <row r="792" spans="1:15" x14ac:dyDescent="0.2">
      <c r="A792" s="66"/>
      <c r="B792" s="59"/>
      <c r="C792" s="60"/>
      <c r="D792" s="57"/>
      <c r="E792" s="153"/>
      <c r="F792" s="57"/>
      <c r="G792" s="57"/>
      <c r="H792" s="58"/>
      <c r="I792" s="58"/>
      <c r="J792" s="157"/>
      <c r="K792" s="24"/>
      <c r="L792" s="2"/>
      <c r="O792"/>
    </row>
    <row r="793" spans="1:15" x14ac:dyDescent="0.2">
      <c r="A793" s="66"/>
      <c r="B793" s="59"/>
      <c r="C793" s="60"/>
      <c r="D793" s="57"/>
      <c r="E793" s="153"/>
      <c r="F793" s="57"/>
      <c r="G793" s="57"/>
      <c r="H793" s="58"/>
      <c r="I793" s="58"/>
      <c r="J793" s="157"/>
      <c r="K793" s="24"/>
      <c r="L793" s="2"/>
      <c r="O793"/>
    </row>
    <row r="794" spans="1:15" x14ac:dyDescent="0.2">
      <c r="A794" s="66"/>
      <c r="B794" s="59"/>
      <c r="C794" s="60"/>
      <c r="D794" s="57"/>
      <c r="E794" s="153"/>
      <c r="F794" s="57"/>
      <c r="G794" s="57"/>
      <c r="H794" s="58"/>
      <c r="I794" s="58"/>
      <c r="J794" s="157"/>
      <c r="K794" s="24"/>
      <c r="L794" s="2"/>
      <c r="O794"/>
    </row>
    <row r="795" spans="1:15" x14ac:dyDescent="0.2">
      <c r="A795" s="66"/>
      <c r="B795" s="59"/>
      <c r="C795" s="60"/>
      <c r="D795" s="57"/>
      <c r="E795" s="153"/>
      <c r="F795" s="57"/>
      <c r="G795" s="57"/>
      <c r="H795" s="58"/>
      <c r="I795" s="58"/>
      <c r="J795" s="157"/>
      <c r="K795" s="24"/>
      <c r="L795" s="2"/>
      <c r="O795"/>
    </row>
    <row r="796" spans="1:15" x14ac:dyDescent="0.2">
      <c r="A796" s="66"/>
      <c r="B796" s="59"/>
      <c r="C796" s="60"/>
      <c r="D796" s="57"/>
      <c r="E796" s="153"/>
      <c r="F796" s="57"/>
      <c r="G796" s="57"/>
      <c r="H796" s="58"/>
      <c r="I796" s="58"/>
      <c r="J796" s="157"/>
      <c r="K796" s="24"/>
      <c r="L796" s="2"/>
      <c r="O796"/>
    </row>
    <row r="797" spans="1:15" x14ac:dyDescent="0.2">
      <c r="A797" s="66"/>
      <c r="B797" s="59"/>
      <c r="C797" s="60"/>
      <c r="D797" s="57"/>
      <c r="E797" s="153"/>
      <c r="F797" s="57"/>
      <c r="G797" s="57"/>
      <c r="H797" s="58"/>
      <c r="I797" s="58"/>
      <c r="J797" s="157"/>
      <c r="K797" s="24"/>
      <c r="L797" s="2"/>
      <c r="O797"/>
    </row>
    <row r="798" spans="1:15" x14ac:dyDescent="0.2">
      <c r="A798" s="66"/>
      <c r="B798" s="59"/>
      <c r="C798" s="60"/>
      <c r="D798" s="57"/>
      <c r="E798" s="153"/>
      <c r="F798" s="57"/>
      <c r="G798" s="57"/>
      <c r="H798" s="58"/>
      <c r="I798" s="58"/>
      <c r="J798" s="157"/>
      <c r="K798" s="24"/>
      <c r="L798" s="2"/>
      <c r="O798"/>
    </row>
    <row r="799" spans="1:15" x14ac:dyDescent="0.2">
      <c r="A799" s="66"/>
      <c r="B799" s="59"/>
      <c r="C799" s="60"/>
      <c r="D799" s="57"/>
      <c r="E799" s="153"/>
      <c r="F799" s="57"/>
      <c r="G799" s="57"/>
      <c r="H799" s="58"/>
      <c r="I799" s="58"/>
      <c r="J799" s="157"/>
      <c r="K799" s="24"/>
      <c r="L799" s="2"/>
      <c r="O799"/>
    </row>
    <row r="800" spans="1:15" x14ac:dyDescent="0.2">
      <c r="A800" s="66"/>
      <c r="B800" s="59"/>
      <c r="C800" s="60"/>
      <c r="D800" s="57"/>
      <c r="E800" s="153"/>
      <c r="F800" s="57"/>
      <c r="G800" s="57"/>
      <c r="H800" s="58"/>
      <c r="I800" s="58"/>
      <c r="J800" s="157"/>
      <c r="K800" s="24"/>
      <c r="L800" s="2"/>
      <c r="O800"/>
    </row>
    <row r="801" spans="1:15" x14ac:dyDescent="0.2">
      <c r="A801" s="66"/>
      <c r="B801" s="59"/>
      <c r="C801" s="60"/>
      <c r="D801" s="57"/>
      <c r="E801" s="153"/>
      <c r="F801" s="57"/>
      <c r="G801" s="57"/>
      <c r="H801" s="58"/>
      <c r="I801" s="58"/>
      <c r="J801" s="157"/>
      <c r="K801" s="24"/>
      <c r="L801" s="2"/>
      <c r="O801"/>
    </row>
    <row r="802" spans="1:15" x14ac:dyDescent="0.2">
      <c r="A802" s="66"/>
      <c r="B802" s="59"/>
      <c r="C802" s="60"/>
      <c r="D802" s="57"/>
      <c r="E802" s="153"/>
      <c r="F802" s="57"/>
      <c r="G802" s="57"/>
      <c r="H802" s="58"/>
      <c r="I802" s="58"/>
      <c r="J802" s="157"/>
      <c r="K802" s="24"/>
      <c r="L802" s="2"/>
      <c r="O802"/>
    </row>
    <row r="803" spans="1:15" x14ac:dyDescent="0.2">
      <c r="A803" s="66"/>
      <c r="B803" s="59"/>
      <c r="C803" s="60"/>
      <c r="D803" s="57"/>
      <c r="E803" s="153"/>
      <c r="F803" s="57"/>
      <c r="G803" s="57"/>
      <c r="H803" s="58"/>
      <c r="I803" s="58"/>
      <c r="J803" s="157"/>
      <c r="K803" s="24"/>
      <c r="L803" s="2"/>
      <c r="O803"/>
    </row>
    <row r="804" spans="1:15" x14ac:dyDescent="0.2">
      <c r="A804" s="66"/>
      <c r="B804" s="59"/>
      <c r="C804" s="60"/>
      <c r="D804" s="57"/>
      <c r="E804" s="153"/>
      <c r="F804" s="57"/>
      <c r="G804" s="57"/>
      <c r="H804" s="58"/>
      <c r="I804" s="58"/>
      <c r="J804" s="157"/>
      <c r="K804" s="24"/>
      <c r="L804" s="2"/>
      <c r="O804"/>
    </row>
    <row r="805" spans="1:15" x14ac:dyDescent="0.2">
      <c r="A805" s="66"/>
      <c r="B805" s="59"/>
      <c r="C805" s="60"/>
      <c r="D805" s="57"/>
      <c r="E805" s="153"/>
      <c r="F805" s="57"/>
      <c r="G805" s="57"/>
      <c r="H805" s="58"/>
      <c r="I805" s="58"/>
      <c r="J805" s="157"/>
      <c r="K805" s="24"/>
      <c r="L805" s="2"/>
      <c r="O805"/>
    </row>
    <row r="806" spans="1:15" x14ac:dyDescent="0.2">
      <c r="A806" s="66"/>
      <c r="B806" s="59"/>
      <c r="C806" s="60"/>
      <c r="D806" s="57"/>
      <c r="E806" s="153"/>
      <c r="F806" s="57"/>
      <c r="G806" s="57"/>
      <c r="H806" s="58"/>
      <c r="I806" s="58"/>
      <c r="J806" s="157"/>
      <c r="K806" s="24"/>
      <c r="L806" s="2"/>
      <c r="O806"/>
    </row>
    <row r="807" spans="1:15" x14ac:dyDescent="0.2">
      <c r="A807" s="66"/>
      <c r="B807" s="59"/>
      <c r="C807" s="60"/>
      <c r="D807" s="57"/>
      <c r="E807" s="153"/>
      <c r="F807" s="57"/>
      <c r="G807" s="57"/>
      <c r="H807" s="58"/>
      <c r="I807" s="58"/>
      <c r="J807" s="157"/>
      <c r="K807" s="24"/>
      <c r="L807" s="2"/>
      <c r="O807"/>
    </row>
    <row r="808" spans="1:15" x14ac:dyDescent="0.2">
      <c r="A808" s="66"/>
      <c r="B808" s="59"/>
      <c r="C808" s="60"/>
      <c r="D808" s="57"/>
      <c r="E808" s="153"/>
      <c r="F808" s="57"/>
      <c r="G808" s="57"/>
      <c r="H808" s="58"/>
      <c r="I808" s="58"/>
      <c r="J808" s="157"/>
      <c r="K808" s="24"/>
      <c r="L808" s="2"/>
      <c r="O808"/>
    </row>
    <row r="809" spans="1:15" x14ac:dyDescent="0.2">
      <c r="A809" s="66"/>
      <c r="B809" s="59"/>
      <c r="C809" s="60"/>
      <c r="D809" s="57"/>
      <c r="E809" s="153"/>
      <c r="F809" s="57"/>
      <c r="G809" s="57"/>
      <c r="H809" s="58"/>
      <c r="I809" s="58"/>
      <c r="J809" s="157"/>
      <c r="K809" s="24"/>
      <c r="L809" s="2"/>
      <c r="O809"/>
    </row>
    <row r="810" spans="1:15" x14ac:dyDescent="0.2">
      <c r="A810" s="66"/>
      <c r="B810" s="59"/>
      <c r="C810" s="60"/>
      <c r="D810" s="57"/>
      <c r="E810" s="153"/>
      <c r="F810" s="57"/>
      <c r="G810" s="57"/>
      <c r="H810" s="58"/>
      <c r="I810" s="58"/>
      <c r="J810" s="157"/>
      <c r="K810" s="24"/>
      <c r="L810" s="2"/>
      <c r="O810"/>
    </row>
    <row r="811" spans="1:15" x14ac:dyDescent="0.2">
      <c r="A811" s="66"/>
      <c r="B811" s="59"/>
      <c r="C811" s="60"/>
      <c r="D811" s="57"/>
      <c r="E811" s="153"/>
      <c r="F811" s="57"/>
      <c r="G811" s="57"/>
      <c r="H811" s="58"/>
      <c r="I811" s="58"/>
      <c r="J811" s="157"/>
      <c r="K811" s="24"/>
      <c r="L811" s="2"/>
      <c r="O811"/>
    </row>
    <row r="812" spans="1:15" x14ac:dyDescent="0.2">
      <c r="A812" s="66"/>
      <c r="B812" s="59"/>
      <c r="C812" s="60"/>
      <c r="D812" s="57"/>
      <c r="E812" s="153"/>
      <c r="F812" s="57"/>
      <c r="G812" s="57"/>
      <c r="H812" s="58"/>
      <c r="I812" s="58"/>
      <c r="J812" s="157"/>
      <c r="K812" s="24"/>
      <c r="L812" s="2"/>
      <c r="O812"/>
    </row>
    <row r="813" spans="1:15" x14ac:dyDescent="0.2">
      <c r="A813" s="66"/>
      <c r="B813" s="59"/>
      <c r="C813" s="60"/>
      <c r="D813" s="57"/>
      <c r="E813" s="153"/>
      <c r="F813" s="57"/>
      <c r="G813" s="57"/>
      <c r="H813" s="58"/>
      <c r="I813" s="58"/>
      <c r="J813" s="157"/>
      <c r="K813" s="24"/>
      <c r="L813" s="2"/>
      <c r="O813"/>
    </row>
    <row r="814" spans="1:15" x14ac:dyDescent="0.2">
      <c r="A814" s="66"/>
      <c r="B814" s="59"/>
      <c r="C814" s="60"/>
      <c r="D814" s="57"/>
      <c r="E814" s="153"/>
      <c r="F814" s="57"/>
      <c r="G814" s="57"/>
      <c r="H814" s="58"/>
      <c r="I814" s="58"/>
      <c r="J814" s="157"/>
      <c r="K814" s="24"/>
      <c r="L814" s="2"/>
      <c r="O814"/>
    </row>
    <row r="815" spans="1:15" x14ac:dyDescent="0.2">
      <c r="A815" s="66"/>
      <c r="B815" s="59"/>
      <c r="C815" s="60"/>
      <c r="D815" s="57"/>
      <c r="E815" s="153"/>
      <c r="F815" s="57"/>
      <c r="G815" s="57"/>
      <c r="H815" s="58"/>
      <c r="I815" s="58"/>
      <c r="J815" s="157"/>
      <c r="K815" s="24"/>
      <c r="L815" s="2"/>
      <c r="O815"/>
    </row>
    <row r="816" spans="1:15" x14ac:dyDescent="0.2">
      <c r="A816" s="66"/>
      <c r="B816" s="59"/>
      <c r="C816" s="60"/>
      <c r="D816" s="57"/>
      <c r="E816" s="153"/>
      <c r="F816" s="57"/>
      <c r="G816" s="57"/>
      <c r="H816" s="58"/>
      <c r="I816" s="58"/>
      <c r="J816" s="157"/>
      <c r="K816" s="24"/>
      <c r="L816" s="2"/>
      <c r="O816"/>
    </row>
    <row r="817" spans="1:15" x14ac:dyDescent="0.2">
      <c r="A817" s="66"/>
      <c r="B817" s="59"/>
      <c r="C817" s="60"/>
      <c r="D817" s="57"/>
      <c r="E817" s="153"/>
      <c r="F817" s="57"/>
      <c r="G817" s="57"/>
      <c r="H817" s="58"/>
      <c r="I817" s="58"/>
      <c r="J817" s="157"/>
      <c r="K817" s="24"/>
      <c r="L817" s="2"/>
      <c r="O817"/>
    </row>
    <row r="818" spans="1:15" x14ac:dyDescent="0.2">
      <c r="A818" s="66"/>
      <c r="B818" s="59"/>
      <c r="C818" s="60"/>
      <c r="D818" s="57"/>
      <c r="E818" s="153"/>
      <c r="F818" s="57"/>
      <c r="G818" s="57"/>
      <c r="H818" s="58"/>
      <c r="I818" s="58"/>
      <c r="J818" s="157"/>
      <c r="K818" s="24"/>
      <c r="L818" s="2"/>
      <c r="O818"/>
    </row>
    <row r="819" spans="1:15" x14ac:dyDescent="0.2">
      <c r="A819" s="66"/>
      <c r="B819" s="59"/>
      <c r="C819" s="60"/>
      <c r="D819" s="57"/>
      <c r="E819" s="153"/>
      <c r="F819" s="57"/>
      <c r="G819" s="57"/>
      <c r="H819" s="58"/>
      <c r="I819" s="58"/>
      <c r="J819" s="157"/>
      <c r="K819" s="24"/>
      <c r="L819" s="2"/>
      <c r="O819"/>
    </row>
    <row r="820" spans="1:15" x14ac:dyDescent="0.2">
      <c r="A820" s="66"/>
      <c r="B820" s="59"/>
      <c r="C820" s="60"/>
      <c r="D820" s="57"/>
      <c r="E820" s="153"/>
      <c r="F820" s="57"/>
      <c r="G820" s="57"/>
      <c r="H820" s="58"/>
      <c r="I820" s="58"/>
      <c r="J820" s="157"/>
      <c r="K820" s="24"/>
      <c r="L820" s="2"/>
      <c r="O820"/>
    </row>
    <row r="821" spans="1:15" x14ac:dyDescent="0.2">
      <c r="A821" s="66"/>
      <c r="B821" s="59"/>
      <c r="C821" s="60"/>
      <c r="D821" s="57"/>
      <c r="E821" s="153"/>
      <c r="F821" s="57"/>
      <c r="G821" s="57"/>
      <c r="H821" s="58"/>
      <c r="I821" s="58"/>
      <c r="J821" s="157"/>
      <c r="K821" s="24"/>
      <c r="L821" s="2"/>
      <c r="O821"/>
    </row>
    <row r="822" spans="1:15" x14ac:dyDescent="0.2">
      <c r="A822" s="66"/>
      <c r="B822" s="59"/>
      <c r="C822" s="60"/>
      <c r="D822" s="57"/>
      <c r="E822" s="153"/>
      <c r="F822" s="57"/>
      <c r="G822" s="57"/>
      <c r="H822" s="58"/>
      <c r="I822" s="58"/>
      <c r="J822" s="157"/>
      <c r="K822" s="24"/>
      <c r="L822" s="2"/>
      <c r="O822"/>
    </row>
    <row r="823" spans="1:15" x14ac:dyDescent="0.2">
      <c r="A823" s="66"/>
      <c r="B823" s="59"/>
      <c r="C823" s="60"/>
      <c r="D823" s="57"/>
      <c r="E823" s="153"/>
      <c r="F823" s="57"/>
      <c r="G823" s="57"/>
      <c r="H823" s="58"/>
      <c r="I823" s="58"/>
      <c r="J823" s="157"/>
      <c r="K823" s="24"/>
      <c r="L823" s="2"/>
      <c r="O823"/>
    </row>
    <row r="824" spans="1:15" x14ac:dyDescent="0.2">
      <c r="A824" s="66"/>
      <c r="B824" s="59"/>
      <c r="C824" s="60"/>
      <c r="D824" s="57"/>
      <c r="E824" s="153"/>
      <c r="F824" s="57"/>
      <c r="G824" s="57"/>
      <c r="H824" s="58"/>
      <c r="I824" s="58"/>
      <c r="J824" s="157"/>
      <c r="K824" s="24"/>
      <c r="L824" s="2"/>
      <c r="O824"/>
    </row>
    <row r="825" spans="1:15" x14ac:dyDescent="0.2">
      <c r="A825" s="66"/>
      <c r="B825" s="59"/>
      <c r="C825" s="60"/>
      <c r="D825" s="57"/>
      <c r="E825" s="153"/>
      <c r="F825" s="57"/>
      <c r="G825" s="57"/>
      <c r="H825" s="58"/>
      <c r="I825" s="58"/>
      <c r="J825" s="157"/>
      <c r="K825" s="24"/>
      <c r="L825" s="2"/>
      <c r="O825"/>
    </row>
    <row r="826" spans="1:15" x14ac:dyDescent="0.2">
      <c r="A826" s="66"/>
      <c r="B826" s="59"/>
      <c r="C826" s="60"/>
      <c r="D826" s="57"/>
      <c r="E826" s="153"/>
      <c r="F826" s="57"/>
      <c r="G826" s="57"/>
      <c r="H826" s="58"/>
      <c r="I826" s="58"/>
      <c r="J826" s="157"/>
      <c r="K826" s="24"/>
      <c r="L826" s="2"/>
      <c r="O826"/>
    </row>
    <row r="827" spans="1:15" x14ac:dyDescent="0.2">
      <c r="A827" s="66"/>
      <c r="B827" s="59"/>
      <c r="C827" s="60"/>
      <c r="D827" s="57"/>
      <c r="E827" s="153"/>
      <c r="F827" s="57"/>
      <c r="G827" s="57"/>
      <c r="H827" s="58"/>
      <c r="I827" s="58"/>
      <c r="J827" s="157"/>
      <c r="K827" s="24"/>
      <c r="L827" s="2"/>
      <c r="O827"/>
    </row>
    <row r="828" spans="1:15" x14ac:dyDescent="0.2">
      <c r="A828" s="66"/>
      <c r="B828" s="59"/>
      <c r="C828" s="60"/>
      <c r="D828" s="57"/>
      <c r="E828" s="153"/>
      <c r="F828" s="57"/>
      <c r="G828" s="57"/>
      <c r="H828" s="58"/>
      <c r="I828" s="58"/>
      <c r="J828" s="157"/>
      <c r="K828" s="24"/>
      <c r="L828" s="2"/>
      <c r="O828"/>
    </row>
    <row r="829" spans="1:15" x14ac:dyDescent="0.2">
      <c r="A829" s="66"/>
      <c r="B829" s="59"/>
      <c r="C829" s="60"/>
      <c r="D829" s="57"/>
      <c r="E829" s="153"/>
      <c r="F829" s="57"/>
      <c r="G829" s="57"/>
      <c r="H829" s="58"/>
      <c r="I829" s="58"/>
      <c r="J829" s="157"/>
      <c r="K829" s="24"/>
      <c r="L829" s="2"/>
      <c r="O829"/>
    </row>
    <row r="830" spans="1:15" x14ac:dyDescent="0.2">
      <c r="A830" s="66"/>
      <c r="B830" s="59"/>
      <c r="C830" s="60"/>
      <c r="D830" s="57"/>
      <c r="E830" s="153"/>
      <c r="F830" s="57"/>
      <c r="G830" s="57"/>
      <c r="H830" s="58"/>
      <c r="I830" s="58"/>
      <c r="J830" s="157"/>
      <c r="K830" s="24"/>
      <c r="L830" s="2"/>
      <c r="O830"/>
    </row>
    <row r="831" spans="1:15" x14ac:dyDescent="0.2">
      <c r="A831" s="66"/>
      <c r="B831" s="59"/>
      <c r="C831" s="60"/>
      <c r="D831" s="57"/>
      <c r="E831" s="153"/>
      <c r="F831" s="57"/>
      <c r="G831" s="57"/>
      <c r="H831" s="58"/>
      <c r="I831" s="58"/>
      <c r="J831" s="157"/>
      <c r="K831" s="24"/>
      <c r="L831" s="2"/>
      <c r="O831"/>
    </row>
    <row r="832" spans="1:15" x14ac:dyDescent="0.2">
      <c r="A832" s="66"/>
      <c r="B832" s="59"/>
      <c r="C832" s="60"/>
      <c r="D832" s="57"/>
      <c r="E832" s="153"/>
      <c r="F832" s="57"/>
      <c r="G832" s="57"/>
      <c r="H832" s="58"/>
      <c r="I832" s="58"/>
      <c r="J832" s="157"/>
      <c r="K832" s="24"/>
      <c r="L832" s="2"/>
      <c r="O832"/>
    </row>
    <row r="833" spans="1:15" x14ac:dyDescent="0.2">
      <c r="A833" s="66"/>
      <c r="B833" s="59"/>
      <c r="C833" s="60"/>
      <c r="D833" s="57"/>
      <c r="E833" s="153"/>
      <c r="F833" s="57"/>
      <c r="G833" s="57"/>
      <c r="H833" s="58"/>
      <c r="I833" s="58"/>
      <c r="J833" s="157"/>
      <c r="K833" s="24"/>
      <c r="L833" s="2"/>
      <c r="O833"/>
    </row>
    <row r="834" spans="1:15" x14ac:dyDescent="0.2">
      <c r="A834" s="66"/>
      <c r="B834" s="59"/>
      <c r="C834" s="60"/>
      <c r="D834" s="57"/>
      <c r="E834" s="153"/>
      <c r="F834" s="57"/>
      <c r="G834" s="57"/>
      <c r="H834" s="58"/>
      <c r="I834" s="58"/>
      <c r="J834" s="157"/>
      <c r="K834" s="24"/>
      <c r="L834" s="2"/>
      <c r="O834"/>
    </row>
    <row r="835" spans="1:15" x14ac:dyDescent="0.2">
      <c r="A835" s="66"/>
      <c r="B835" s="59"/>
      <c r="C835" s="60"/>
      <c r="D835" s="57"/>
      <c r="E835" s="153"/>
      <c r="F835" s="57"/>
      <c r="G835" s="57"/>
      <c r="H835" s="58"/>
      <c r="I835" s="58"/>
      <c r="J835" s="157"/>
      <c r="K835" s="24"/>
      <c r="L835" s="2"/>
      <c r="O835"/>
    </row>
    <row r="836" spans="1:15" x14ac:dyDescent="0.2">
      <c r="A836" s="66"/>
      <c r="B836" s="59"/>
      <c r="C836" s="60"/>
      <c r="D836" s="57"/>
      <c r="E836" s="153"/>
      <c r="F836" s="57"/>
      <c r="G836" s="57"/>
      <c r="H836" s="58"/>
      <c r="I836" s="58"/>
      <c r="J836" s="157"/>
      <c r="K836" s="24"/>
      <c r="L836" s="2"/>
      <c r="O836"/>
    </row>
    <row r="837" spans="1:15" x14ac:dyDescent="0.2">
      <c r="A837" s="66"/>
      <c r="B837" s="59"/>
      <c r="C837" s="60"/>
      <c r="D837" s="57"/>
      <c r="E837" s="153"/>
      <c r="F837" s="57"/>
      <c r="G837" s="57"/>
      <c r="H837" s="58"/>
      <c r="I837" s="58"/>
      <c r="J837" s="157"/>
      <c r="K837" s="24"/>
      <c r="L837" s="2"/>
      <c r="O837"/>
    </row>
    <row r="838" spans="1:15" x14ac:dyDescent="0.2">
      <c r="A838" s="66"/>
      <c r="B838" s="59"/>
      <c r="C838" s="60"/>
      <c r="D838" s="57"/>
      <c r="E838" s="153"/>
      <c r="F838" s="57"/>
      <c r="G838" s="57"/>
      <c r="H838" s="58"/>
      <c r="I838" s="58"/>
      <c r="J838" s="157"/>
      <c r="K838" s="24"/>
      <c r="L838" s="2"/>
      <c r="O838"/>
    </row>
    <row r="839" spans="1:15" x14ac:dyDescent="0.2">
      <c r="A839" s="66"/>
      <c r="B839" s="59"/>
      <c r="C839" s="60"/>
      <c r="D839" s="57"/>
      <c r="E839" s="153"/>
      <c r="F839" s="57"/>
      <c r="G839" s="57"/>
      <c r="H839" s="58"/>
      <c r="I839" s="58"/>
      <c r="J839" s="157"/>
      <c r="K839" s="24"/>
      <c r="L839" s="2"/>
      <c r="O839"/>
    </row>
    <row r="840" spans="1:15" x14ac:dyDescent="0.2">
      <c r="A840" s="66"/>
      <c r="B840" s="59"/>
      <c r="C840" s="60"/>
      <c r="D840" s="57"/>
      <c r="E840" s="153"/>
      <c r="F840" s="57"/>
      <c r="G840" s="57"/>
      <c r="H840" s="58"/>
      <c r="I840" s="58"/>
      <c r="J840" s="157"/>
      <c r="K840" s="24"/>
      <c r="L840" s="2"/>
      <c r="O840"/>
    </row>
    <row r="841" spans="1:15" x14ac:dyDescent="0.2">
      <c r="A841" s="66"/>
      <c r="B841" s="59"/>
      <c r="C841" s="60"/>
      <c r="D841" s="57"/>
      <c r="E841" s="153"/>
      <c r="F841" s="57"/>
      <c r="G841" s="57"/>
      <c r="H841" s="58"/>
      <c r="I841" s="58"/>
      <c r="J841" s="157"/>
      <c r="K841" s="24"/>
      <c r="L841" s="2"/>
      <c r="O841"/>
    </row>
    <row r="842" spans="1:15" x14ac:dyDescent="0.2">
      <c r="A842" s="66"/>
      <c r="B842" s="59"/>
      <c r="C842" s="60"/>
      <c r="D842" s="57"/>
      <c r="E842" s="153"/>
      <c r="F842" s="57"/>
      <c r="G842" s="57"/>
      <c r="H842" s="58"/>
      <c r="I842" s="58"/>
      <c r="J842" s="157"/>
      <c r="K842" s="24"/>
      <c r="L842" s="2"/>
      <c r="O842"/>
    </row>
    <row r="843" spans="1:15" x14ac:dyDescent="0.2">
      <c r="A843" s="66"/>
      <c r="B843" s="59"/>
      <c r="C843" s="60"/>
      <c r="D843" s="57"/>
      <c r="E843" s="153"/>
      <c r="F843" s="57"/>
      <c r="G843" s="57"/>
      <c r="H843" s="58"/>
      <c r="I843" s="58"/>
      <c r="J843" s="157"/>
      <c r="K843" s="24"/>
      <c r="L843" s="2"/>
      <c r="O843"/>
    </row>
    <row r="844" spans="1:15" x14ac:dyDescent="0.2">
      <c r="A844" s="66"/>
      <c r="B844" s="59"/>
      <c r="C844" s="60"/>
      <c r="D844" s="57"/>
      <c r="E844" s="153"/>
      <c r="F844" s="57"/>
      <c r="G844" s="57"/>
      <c r="H844" s="58"/>
      <c r="I844" s="58"/>
      <c r="J844" s="157"/>
      <c r="K844" s="24"/>
      <c r="L844" s="2"/>
      <c r="O844"/>
    </row>
    <row r="845" spans="1:15" x14ac:dyDescent="0.2">
      <c r="A845" s="66"/>
      <c r="B845" s="59"/>
      <c r="C845" s="60"/>
      <c r="D845" s="57"/>
      <c r="E845" s="153"/>
      <c r="F845" s="57"/>
      <c r="G845" s="57"/>
      <c r="H845" s="58"/>
      <c r="I845" s="58"/>
      <c r="J845" s="157"/>
      <c r="K845" s="24"/>
      <c r="L845" s="2"/>
      <c r="O845"/>
    </row>
    <row r="846" spans="1:15" x14ac:dyDescent="0.2">
      <c r="A846" s="66"/>
      <c r="B846" s="59"/>
      <c r="C846" s="60"/>
      <c r="D846" s="57"/>
      <c r="E846" s="153"/>
      <c r="F846" s="57"/>
      <c r="G846" s="57"/>
      <c r="H846" s="58"/>
      <c r="I846" s="58"/>
      <c r="J846" s="157"/>
      <c r="K846" s="24"/>
      <c r="L846" s="2"/>
      <c r="O846"/>
    </row>
    <row r="847" spans="1:15" x14ac:dyDescent="0.2">
      <c r="A847" s="66"/>
      <c r="B847" s="59"/>
      <c r="C847" s="60"/>
      <c r="D847" s="57"/>
      <c r="E847" s="153"/>
      <c r="F847" s="57"/>
      <c r="G847" s="57"/>
      <c r="H847" s="58"/>
      <c r="I847" s="58"/>
      <c r="J847" s="157"/>
      <c r="K847" s="24"/>
      <c r="L847" s="2"/>
      <c r="O847"/>
    </row>
    <row r="848" spans="1:15" x14ac:dyDescent="0.2">
      <c r="A848" s="66"/>
      <c r="B848" s="59"/>
      <c r="C848" s="60"/>
      <c r="D848" s="57"/>
      <c r="E848" s="153"/>
      <c r="F848" s="57"/>
      <c r="G848" s="57"/>
      <c r="H848" s="58"/>
      <c r="I848" s="58"/>
      <c r="J848" s="157"/>
      <c r="K848" s="24"/>
      <c r="L848" s="2"/>
      <c r="O848"/>
    </row>
    <row r="849" spans="1:15" x14ac:dyDescent="0.2">
      <c r="A849" s="66"/>
      <c r="B849" s="59"/>
      <c r="C849" s="60"/>
      <c r="D849" s="57"/>
      <c r="E849" s="153"/>
      <c r="F849" s="57"/>
      <c r="G849" s="57"/>
      <c r="H849" s="58"/>
      <c r="I849" s="58"/>
      <c r="J849" s="157"/>
      <c r="K849" s="24"/>
      <c r="L849" s="2"/>
      <c r="O849"/>
    </row>
    <row r="850" spans="1:15" x14ac:dyDescent="0.2">
      <c r="A850" s="66"/>
      <c r="B850" s="59"/>
      <c r="C850" s="60"/>
      <c r="D850" s="57"/>
      <c r="E850" s="153"/>
      <c r="F850" s="57"/>
      <c r="G850" s="57"/>
      <c r="H850" s="58"/>
      <c r="I850" s="58"/>
      <c r="J850" s="157"/>
      <c r="K850" s="24"/>
      <c r="L850" s="2"/>
      <c r="O850"/>
    </row>
    <row r="851" spans="1:15" x14ac:dyDescent="0.2">
      <c r="A851" s="66"/>
      <c r="B851" s="59"/>
      <c r="C851" s="60"/>
      <c r="D851" s="57"/>
      <c r="E851" s="153"/>
      <c r="F851" s="57"/>
      <c r="G851" s="57"/>
      <c r="H851" s="58"/>
      <c r="I851" s="58"/>
      <c r="J851" s="157"/>
      <c r="K851" s="24"/>
      <c r="L851" s="2"/>
      <c r="O851"/>
    </row>
    <row r="852" spans="1:15" x14ac:dyDescent="0.2">
      <c r="A852" s="66"/>
      <c r="B852" s="59"/>
      <c r="C852" s="60"/>
      <c r="D852" s="57"/>
      <c r="E852" s="153"/>
      <c r="F852" s="57"/>
      <c r="G852" s="57"/>
      <c r="H852" s="58"/>
      <c r="I852" s="58"/>
      <c r="J852" s="157"/>
      <c r="K852" s="24"/>
      <c r="L852" s="2"/>
      <c r="O852"/>
    </row>
    <row r="853" spans="1:15" x14ac:dyDescent="0.2">
      <c r="A853" s="66"/>
      <c r="B853" s="59"/>
      <c r="C853" s="60"/>
      <c r="D853" s="57"/>
      <c r="E853" s="153"/>
      <c r="F853" s="57"/>
      <c r="G853" s="57"/>
      <c r="H853" s="58"/>
      <c r="I853" s="58"/>
      <c r="J853" s="157"/>
      <c r="K853" s="24"/>
      <c r="L853" s="2"/>
      <c r="O853"/>
    </row>
    <row r="854" spans="1:15" x14ac:dyDescent="0.2">
      <c r="A854" s="66"/>
      <c r="B854" s="59"/>
      <c r="C854" s="60"/>
      <c r="D854" s="57"/>
      <c r="E854" s="153"/>
      <c r="F854" s="57"/>
      <c r="G854" s="57"/>
      <c r="H854" s="58"/>
      <c r="I854" s="58"/>
      <c r="J854" s="157"/>
      <c r="K854" s="24"/>
      <c r="L854" s="2"/>
      <c r="O854"/>
    </row>
    <row r="855" spans="1:15" x14ac:dyDescent="0.2">
      <c r="A855" s="66"/>
      <c r="B855" s="59"/>
      <c r="C855" s="60"/>
      <c r="D855" s="57"/>
      <c r="E855" s="153"/>
      <c r="F855" s="57"/>
      <c r="G855" s="57"/>
      <c r="H855" s="58"/>
      <c r="I855" s="58"/>
      <c r="J855" s="157"/>
      <c r="K855" s="24"/>
      <c r="L855" s="2"/>
      <c r="O855"/>
    </row>
    <row r="856" spans="1:15" x14ac:dyDescent="0.2">
      <c r="A856" s="66"/>
      <c r="B856" s="59"/>
      <c r="C856" s="60"/>
      <c r="D856" s="57"/>
      <c r="E856" s="153"/>
      <c r="F856" s="57"/>
      <c r="G856" s="57"/>
      <c r="H856" s="58"/>
      <c r="I856" s="58"/>
      <c r="J856" s="157"/>
      <c r="K856" s="24"/>
      <c r="L856" s="2"/>
      <c r="O856"/>
    </row>
    <row r="857" spans="1:15" x14ac:dyDescent="0.2">
      <c r="A857" s="66"/>
      <c r="B857" s="59"/>
      <c r="C857" s="60"/>
      <c r="D857" s="57"/>
      <c r="E857" s="153"/>
      <c r="F857" s="57"/>
      <c r="G857" s="57"/>
      <c r="H857" s="58"/>
      <c r="I857" s="58"/>
      <c r="J857" s="157"/>
      <c r="K857" s="24"/>
      <c r="L857" s="2"/>
      <c r="O857"/>
    </row>
    <row r="858" spans="1:15" x14ac:dyDescent="0.2">
      <c r="A858" s="66"/>
      <c r="B858" s="59"/>
      <c r="C858" s="60"/>
      <c r="D858" s="57"/>
      <c r="E858" s="153"/>
      <c r="F858" s="57"/>
      <c r="G858" s="57"/>
      <c r="H858" s="58"/>
      <c r="I858" s="58"/>
      <c r="J858" s="157"/>
      <c r="K858" s="24"/>
      <c r="L858" s="2"/>
      <c r="O858"/>
    </row>
    <row r="859" spans="1:15" x14ac:dyDescent="0.2">
      <c r="A859" s="66"/>
      <c r="B859" s="59"/>
      <c r="C859" s="60"/>
      <c r="D859" s="57"/>
      <c r="E859" s="153"/>
      <c r="F859" s="57"/>
      <c r="G859" s="57"/>
      <c r="H859" s="58"/>
      <c r="I859" s="58"/>
      <c r="J859" s="157"/>
      <c r="K859" s="24"/>
      <c r="L859" s="2"/>
      <c r="O859"/>
    </row>
    <row r="860" spans="1:15" x14ac:dyDescent="0.2">
      <c r="A860" s="66"/>
      <c r="B860" s="59"/>
      <c r="C860" s="60"/>
      <c r="D860" s="57"/>
      <c r="E860" s="153"/>
      <c r="F860" s="57"/>
      <c r="G860" s="57"/>
      <c r="H860" s="58"/>
      <c r="I860" s="58"/>
      <c r="J860" s="157"/>
      <c r="K860" s="24"/>
      <c r="L860" s="2"/>
      <c r="O860"/>
    </row>
    <row r="861" spans="1:15" x14ac:dyDescent="0.2">
      <c r="A861" s="66"/>
      <c r="B861" s="59"/>
      <c r="C861" s="60"/>
      <c r="D861" s="57"/>
      <c r="E861" s="153"/>
      <c r="F861" s="57"/>
      <c r="G861" s="57"/>
      <c r="H861" s="58"/>
      <c r="I861" s="58"/>
      <c r="J861" s="157"/>
      <c r="K861" s="24"/>
      <c r="L861" s="2"/>
      <c r="O861"/>
    </row>
    <row r="862" spans="1:15" x14ac:dyDescent="0.2">
      <c r="A862" s="66"/>
      <c r="B862" s="59"/>
      <c r="C862" s="60"/>
      <c r="D862" s="57"/>
      <c r="E862" s="153"/>
      <c r="F862" s="57"/>
      <c r="G862" s="57"/>
      <c r="H862" s="58"/>
      <c r="I862" s="58"/>
      <c r="J862" s="157"/>
      <c r="K862" s="24"/>
      <c r="L862" s="2"/>
      <c r="O862"/>
    </row>
    <row r="863" spans="1:15" x14ac:dyDescent="0.2">
      <c r="A863" s="66"/>
      <c r="B863" s="59"/>
      <c r="C863" s="60"/>
      <c r="D863" s="57"/>
      <c r="E863" s="153"/>
      <c r="F863" s="57"/>
      <c r="G863" s="57"/>
      <c r="H863" s="58"/>
      <c r="I863" s="58"/>
      <c r="J863" s="157"/>
      <c r="K863" s="24"/>
      <c r="L863" s="2"/>
      <c r="O863"/>
    </row>
    <row r="864" spans="1:15" x14ac:dyDescent="0.2">
      <c r="A864" s="66"/>
      <c r="B864" s="59"/>
      <c r="C864" s="60"/>
      <c r="D864" s="57"/>
      <c r="E864" s="153"/>
      <c r="F864" s="57"/>
      <c r="G864" s="57"/>
      <c r="H864" s="58"/>
      <c r="I864" s="58"/>
      <c r="J864" s="157"/>
      <c r="K864" s="24"/>
      <c r="L864" s="2"/>
      <c r="O864"/>
    </row>
    <row r="865" spans="1:15" x14ac:dyDescent="0.2">
      <c r="A865" s="66"/>
      <c r="B865" s="59"/>
      <c r="C865" s="60"/>
      <c r="D865" s="57"/>
      <c r="E865" s="153"/>
      <c r="F865" s="57"/>
      <c r="G865" s="57"/>
      <c r="H865" s="58"/>
      <c r="I865" s="58"/>
      <c r="J865" s="157"/>
      <c r="K865" s="24"/>
      <c r="L865" s="2"/>
      <c r="O865"/>
    </row>
    <row r="866" spans="1:15" x14ac:dyDescent="0.2">
      <c r="A866" s="66"/>
      <c r="B866" s="59"/>
      <c r="C866" s="60"/>
      <c r="D866" s="57"/>
      <c r="E866" s="153"/>
      <c r="F866" s="57"/>
      <c r="G866" s="57"/>
      <c r="H866" s="58"/>
      <c r="I866" s="58"/>
      <c r="J866" s="157"/>
      <c r="K866" s="24"/>
      <c r="L866" s="2"/>
      <c r="O866"/>
    </row>
    <row r="867" spans="1:15" x14ac:dyDescent="0.2">
      <c r="A867" s="66"/>
      <c r="B867" s="59"/>
      <c r="C867" s="60"/>
      <c r="D867" s="57"/>
      <c r="E867" s="153"/>
      <c r="F867" s="57"/>
      <c r="G867" s="57"/>
      <c r="H867" s="58"/>
      <c r="I867" s="58"/>
      <c r="J867" s="157"/>
      <c r="K867" s="24"/>
      <c r="L867" s="2"/>
      <c r="O867"/>
    </row>
    <row r="868" spans="1:15" x14ac:dyDescent="0.2">
      <c r="A868" s="66"/>
      <c r="B868" s="59"/>
      <c r="C868" s="60"/>
      <c r="D868" s="57"/>
      <c r="E868" s="153"/>
      <c r="F868" s="57"/>
      <c r="G868" s="57"/>
      <c r="H868" s="58"/>
      <c r="I868" s="58"/>
      <c r="J868" s="157"/>
      <c r="K868" s="24"/>
      <c r="L868" s="2"/>
      <c r="O868"/>
    </row>
    <row r="869" spans="1:15" x14ac:dyDescent="0.2">
      <c r="A869" s="66"/>
      <c r="B869" s="59"/>
      <c r="C869" s="60"/>
      <c r="D869" s="57"/>
      <c r="E869" s="153"/>
      <c r="F869" s="57"/>
      <c r="G869" s="57"/>
      <c r="H869" s="58"/>
      <c r="I869" s="58"/>
      <c r="J869" s="157"/>
      <c r="K869" s="24"/>
      <c r="L869" s="2"/>
      <c r="O869"/>
    </row>
    <row r="870" spans="1:15" x14ac:dyDescent="0.2">
      <c r="A870" s="66"/>
      <c r="B870" s="59"/>
      <c r="C870" s="60"/>
      <c r="D870" s="57"/>
      <c r="E870" s="153"/>
      <c r="F870" s="57"/>
      <c r="G870" s="57"/>
      <c r="H870" s="58"/>
      <c r="I870" s="58"/>
      <c r="J870" s="157"/>
      <c r="K870" s="24"/>
      <c r="L870" s="2"/>
      <c r="O870"/>
    </row>
    <row r="871" spans="1:15" x14ac:dyDescent="0.2">
      <c r="A871" s="66"/>
      <c r="B871" s="59"/>
      <c r="C871" s="60"/>
      <c r="D871" s="57"/>
      <c r="E871" s="153"/>
      <c r="F871" s="57"/>
      <c r="G871" s="57"/>
      <c r="H871" s="58"/>
      <c r="I871" s="58"/>
      <c r="J871" s="157"/>
      <c r="K871" s="24"/>
      <c r="L871" s="2"/>
      <c r="O871"/>
    </row>
    <row r="872" spans="1:15" x14ac:dyDescent="0.2">
      <c r="A872" s="66"/>
      <c r="B872" s="59"/>
      <c r="C872" s="60"/>
      <c r="D872" s="57"/>
      <c r="E872" s="153"/>
      <c r="F872" s="57"/>
      <c r="G872" s="57"/>
      <c r="H872" s="58"/>
      <c r="I872" s="58"/>
      <c r="J872" s="157"/>
      <c r="K872" s="24"/>
      <c r="L872" s="2"/>
      <c r="O872"/>
    </row>
    <row r="873" spans="1:15" x14ac:dyDescent="0.2">
      <c r="A873" s="66"/>
      <c r="B873" s="59"/>
      <c r="C873" s="60"/>
      <c r="D873" s="57"/>
      <c r="E873" s="153"/>
      <c r="F873" s="57"/>
      <c r="G873" s="57"/>
      <c r="H873" s="58"/>
      <c r="I873" s="58"/>
      <c r="J873" s="157"/>
      <c r="K873" s="24"/>
      <c r="L873" s="2"/>
      <c r="O873"/>
    </row>
    <row r="874" spans="1:15" x14ac:dyDescent="0.2">
      <c r="A874" s="66"/>
      <c r="B874" s="59"/>
      <c r="C874" s="60"/>
      <c r="D874" s="57"/>
      <c r="E874" s="153"/>
      <c r="F874" s="57"/>
      <c r="G874" s="57"/>
      <c r="H874" s="58"/>
      <c r="I874" s="58"/>
      <c r="J874" s="157"/>
      <c r="K874" s="24"/>
      <c r="L874" s="2"/>
      <c r="O874"/>
    </row>
    <row r="875" spans="1:15" x14ac:dyDescent="0.2">
      <c r="A875" s="66"/>
      <c r="B875" s="59"/>
      <c r="C875" s="60"/>
      <c r="D875" s="57"/>
      <c r="E875" s="153"/>
      <c r="F875" s="57"/>
      <c r="G875" s="57"/>
      <c r="H875" s="58"/>
      <c r="I875" s="58"/>
      <c r="J875" s="157"/>
      <c r="K875" s="24"/>
      <c r="L875" s="2"/>
      <c r="O875"/>
    </row>
    <row r="876" spans="1:15" x14ac:dyDescent="0.2">
      <c r="A876" s="66"/>
      <c r="B876" s="59"/>
      <c r="C876" s="60"/>
      <c r="D876" s="57"/>
      <c r="E876" s="153"/>
      <c r="F876" s="57"/>
      <c r="G876" s="57"/>
      <c r="H876" s="58"/>
      <c r="I876" s="58"/>
      <c r="J876" s="157"/>
      <c r="K876" s="24"/>
      <c r="L876" s="2"/>
      <c r="O876"/>
    </row>
    <row r="877" spans="1:15" x14ac:dyDescent="0.2">
      <c r="A877" s="66"/>
      <c r="B877" s="59"/>
      <c r="C877" s="60"/>
      <c r="D877" s="57"/>
      <c r="E877" s="153"/>
      <c r="F877" s="57"/>
      <c r="G877" s="57"/>
      <c r="H877" s="58"/>
      <c r="I877" s="58"/>
      <c r="J877" s="157"/>
      <c r="K877" s="24"/>
      <c r="L877" s="2"/>
      <c r="O877"/>
    </row>
    <row r="878" spans="1:15" x14ac:dyDescent="0.2">
      <c r="A878" s="66"/>
      <c r="B878" s="59"/>
      <c r="C878" s="60"/>
      <c r="D878" s="57"/>
      <c r="E878" s="153"/>
      <c r="F878" s="57"/>
      <c r="G878" s="57"/>
      <c r="H878" s="58"/>
      <c r="I878" s="58"/>
      <c r="J878" s="157"/>
      <c r="K878" s="24"/>
      <c r="L878" s="2"/>
      <c r="O878"/>
    </row>
    <row r="879" spans="1:15" x14ac:dyDescent="0.2">
      <c r="A879" s="66"/>
      <c r="B879" s="59"/>
      <c r="C879" s="60"/>
      <c r="D879" s="57"/>
      <c r="E879" s="153"/>
      <c r="F879" s="57"/>
      <c r="G879" s="57"/>
      <c r="H879" s="58"/>
      <c r="I879" s="58"/>
      <c r="J879" s="157"/>
      <c r="K879" s="24"/>
      <c r="L879" s="2"/>
      <c r="O879"/>
    </row>
    <row r="880" spans="1:15" x14ac:dyDescent="0.2">
      <c r="A880" s="66"/>
      <c r="B880" s="59"/>
      <c r="C880" s="60"/>
      <c r="D880" s="57"/>
      <c r="E880" s="153"/>
      <c r="F880" s="57"/>
      <c r="G880" s="57"/>
      <c r="H880" s="58"/>
      <c r="I880" s="58"/>
      <c r="J880" s="157"/>
      <c r="K880" s="24"/>
      <c r="L880" s="2"/>
      <c r="O880"/>
    </row>
    <row r="881" spans="1:15" x14ac:dyDescent="0.2">
      <c r="A881" s="66"/>
      <c r="B881" s="59"/>
      <c r="C881" s="60"/>
      <c r="D881" s="57"/>
      <c r="E881" s="153"/>
      <c r="F881" s="57"/>
      <c r="G881" s="57"/>
      <c r="H881" s="58"/>
      <c r="I881" s="58"/>
      <c r="J881" s="157"/>
      <c r="K881" s="24"/>
      <c r="L881" s="2"/>
      <c r="O881"/>
    </row>
    <row r="882" spans="1:15" x14ac:dyDescent="0.2">
      <c r="A882" s="66"/>
      <c r="B882" s="59"/>
      <c r="C882" s="60"/>
      <c r="D882" s="57"/>
      <c r="E882" s="153"/>
      <c r="F882" s="57"/>
      <c r="G882" s="57"/>
      <c r="H882" s="58"/>
      <c r="I882" s="58"/>
      <c r="J882" s="157"/>
      <c r="K882" s="24"/>
      <c r="L882" s="2"/>
      <c r="O882"/>
    </row>
    <row r="883" spans="1:15" x14ac:dyDescent="0.2">
      <c r="A883" s="66"/>
      <c r="B883" s="59"/>
      <c r="C883" s="60"/>
      <c r="D883" s="57"/>
      <c r="E883" s="153"/>
      <c r="F883" s="57"/>
      <c r="G883" s="57"/>
      <c r="H883" s="58"/>
      <c r="I883" s="58"/>
      <c r="J883" s="157"/>
      <c r="K883" s="24"/>
      <c r="L883" s="2"/>
      <c r="O883"/>
    </row>
    <row r="884" spans="1:15" x14ac:dyDescent="0.2">
      <c r="A884" s="66"/>
      <c r="B884" s="59"/>
      <c r="C884" s="60"/>
      <c r="D884" s="57"/>
      <c r="E884" s="153"/>
      <c r="F884" s="57"/>
      <c r="G884" s="57"/>
      <c r="H884" s="58"/>
      <c r="I884" s="58"/>
      <c r="J884" s="157"/>
      <c r="K884" s="24"/>
      <c r="L884" s="2"/>
      <c r="O884"/>
    </row>
    <row r="885" spans="1:15" x14ac:dyDescent="0.2">
      <c r="A885" s="66"/>
      <c r="B885" s="59"/>
      <c r="C885" s="60"/>
      <c r="D885" s="57"/>
      <c r="E885" s="153"/>
      <c r="F885" s="57"/>
      <c r="G885" s="57"/>
      <c r="H885" s="58"/>
      <c r="I885" s="58"/>
      <c r="J885" s="157"/>
      <c r="K885" s="24"/>
      <c r="L885" s="2"/>
      <c r="O885"/>
    </row>
    <row r="886" spans="1:15" x14ac:dyDescent="0.2">
      <c r="A886" s="66"/>
      <c r="B886" s="59"/>
      <c r="C886" s="60"/>
      <c r="D886" s="57"/>
      <c r="E886" s="153"/>
      <c r="F886" s="57"/>
      <c r="G886" s="57"/>
      <c r="H886" s="58"/>
      <c r="I886" s="58"/>
      <c r="J886" s="157"/>
      <c r="K886" s="24"/>
      <c r="L886" s="2"/>
      <c r="O886"/>
    </row>
    <row r="887" spans="1:15" x14ac:dyDescent="0.2">
      <c r="A887" s="66"/>
      <c r="B887" s="59"/>
      <c r="C887" s="60"/>
      <c r="D887" s="57"/>
      <c r="E887" s="153"/>
      <c r="F887" s="57"/>
      <c r="G887" s="57"/>
      <c r="H887" s="58"/>
      <c r="I887" s="58"/>
      <c r="J887" s="157"/>
      <c r="K887" s="24"/>
      <c r="L887" s="2"/>
      <c r="O887"/>
    </row>
    <row r="888" spans="1:15" x14ac:dyDescent="0.2">
      <c r="A888" s="66"/>
      <c r="B888" s="59"/>
      <c r="C888" s="60"/>
      <c r="D888" s="57"/>
      <c r="E888" s="153"/>
      <c r="F888" s="57"/>
      <c r="G888" s="57"/>
      <c r="H888" s="58"/>
      <c r="I888" s="58"/>
      <c r="J888" s="157"/>
      <c r="K888" s="24"/>
      <c r="L888" s="2"/>
      <c r="O888"/>
    </row>
    <row r="889" spans="1:15" x14ac:dyDescent="0.2">
      <c r="A889" s="66"/>
      <c r="B889" s="59"/>
      <c r="C889" s="60"/>
      <c r="D889" s="57"/>
      <c r="E889" s="153"/>
      <c r="F889" s="57"/>
      <c r="G889" s="57"/>
      <c r="H889" s="58"/>
      <c r="I889" s="58"/>
      <c r="J889" s="157"/>
      <c r="K889" s="24"/>
      <c r="L889" s="2"/>
      <c r="O889"/>
    </row>
    <row r="890" spans="1:15" x14ac:dyDescent="0.2">
      <c r="A890" s="66"/>
      <c r="B890" s="59"/>
      <c r="C890" s="60"/>
      <c r="D890" s="57"/>
      <c r="E890" s="153"/>
      <c r="F890" s="57"/>
      <c r="G890" s="57"/>
      <c r="H890" s="58"/>
      <c r="I890" s="58"/>
      <c r="J890" s="157"/>
      <c r="K890" s="24"/>
      <c r="L890" s="2"/>
      <c r="O890"/>
    </row>
    <row r="891" spans="1:15" x14ac:dyDescent="0.2">
      <c r="A891" s="66"/>
      <c r="B891" s="59"/>
      <c r="C891" s="60"/>
      <c r="D891" s="57"/>
      <c r="E891" s="153"/>
      <c r="F891" s="57"/>
      <c r="G891" s="57"/>
      <c r="H891" s="58"/>
      <c r="I891" s="58"/>
      <c r="J891" s="157"/>
      <c r="K891" s="24"/>
      <c r="L891" s="2"/>
      <c r="O891"/>
    </row>
    <row r="892" spans="1:15" x14ac:dyDescent="0.2">
      <c r="A892" s="66"/>
      <c r="B892" s="59"/>
      <c r="C892" s="60"/>
      <c r="D892" s="57"/>
      <c r="E892" s="153"/>
      <c r="F892" s="57"/>
      <c r="G892" s="57"/>
      <c r="H892" s="58"/>
      <c r="I892" s="58"/>
      <c r="J892" s="157"/>
      <c r="K892" s="24"/>
      <c r="L892" s="2"/>
      <c r="O892"/>
    </row>
    <row r="893" spans="1:15" x14ac:dyDescent="0.2">
      <c r="A893" s="66"/>
      <c r="B893" s="59"/>
      <c r="C893" s="60"/>
      <c r="D893" s="57"/>
      <c r="E893" s="153"/>
      <c r="F893" s="57"/>
      <c r="G893" s="57"/>
      <c r="H893" s="58"/>
      <c r="I893" s="58"/>
      <c r="J893" s="157"/>
      <c r="K893" s="24"/>
      <c r="L893" s="2"/>
      <c r="O893"/>
    </row>
    <row r="894" spans="1:15" x14ac:dyDescent="0.2">
      <c r="A894" s="66"/>
      <c r="B894" s="59"/>
      <c r="C894" s="60"/>
      <c r="D894" s="57"/>
      <c r="E894" s="153"/>
      <c r="F894" s="57"/>
      <c r="G894" s="57"/>
      <c r="H894" s="58"/>
      <c r="I894" s="58"/>
      <c r="J894" s="157"/>
      <c r="K894" s="24"/>
      <c r="L894" s="2"/>
      <c r="O894"/>
    </row>
    <row r="895" spans="1:15" x14ac:dyDescent="0.2">
      <c r="A895" s="66"/>
      <c r="B895" s="59"/>
      <c r="C895" s="60"/>
      <c r="D895" s="57"/>
      <c r="E895" s="153"/>
      <c r="F895" s="57"/>
      <c r="G895" s="57"/>
      <c r="H895" s="58"/>
      <c r="I895" s="58"/>
      <c r="J895" s="157"/>
      <c r="K895" s="24"/>
      <c r="L895" s="2"/>
      <c r="O895"/>
    </row>
    <row r="896" spans="1:15" x14ac:dyDescent="0.2">
      <c r="A896" s="66"/>
      <c r="B896" s="59"/>
      <c r="C896" s="60"/>
      <c r="D896" s="57"/>
      <c r="E896" s="153"/>
      <c r="F896" s="57"/>
      <c r="G896" s="57"/>
      <c r="H896" s="58"/>
      <c r="I896" s="58"/>
      <c r="J896" s="157"/>
      <c r="K896" s="24"/>
      <c r="L896" s="2"/>
      <c r="O896"/>
    </row>
    <row r="897" spans="1:15" x14ac:dyDescent="0.2">
      <c r="A897" s="66"/>
      <c r="B897" s="59"/>
      <c r="C897" s="60"/>
      <c r="D897" s="57"/>
      <c r="E897" s="153"/>
      <c r="F897" s="57"/>
      <c r="G897" s="57"/>
      <c r="H897" s="58"/>
      <c r="I897" s="58"/>
      <c r="J897" s="157"/>
      <c r="K897" s="24"/>
      <c r="L897" s="2"/>
      <c r="O897"/>
    </row>
    <row r="898" spans="1:15" x14ac:dyDescent="0.2">
      <c r="A898" s="66"/>
      <c r="B898" s="59"/>
      <c r="C898" s="60"/>
      <c r="D898" s="57"/>
      <c r="E898" s="153"/>
      <c r="F898" s="57"/>
      <c r="G898" s="57"/>
      <c r="H898" s="58"/>
      <c r="I898" s="58"/>
      <c r="J898" s="157"/>
      <c r="K898" s="24"/>
      <c r="L898" s="2"/>
      <c r="O898"/>
    </row>
    <row r="899" spans="1:15" x14ac:dyDescent="0.2">
      <c r="A899" s="66"/>
      <c r="B899" s="59"/>
      <c r="C899" s="60"/>
      <c r="D899" s="57"/>
      <c r="E899" s="153"/>
      <c r="F899" s="57"/>
      <c r="G899" s="57"/>
      <c r="H899" s="58"/>
      <c r="I899" s="58"/>
      <c r="J899" s="157"/>
      <c r="K899" s="24"/>
      <c r="L899" s="2"/>
      <c r="O899"/>
    </row>
    <row r="900" spans="1:15" x14ac:dyDescent="0.2">
      <c r="A900" s="66"/>
      <c r="B900" s="59"/>
      <c r="C900" s="60"/>
      <c r="D900" s="57"/>
      <c r="E900" s="153"/>
      <c r="F900" s="57"/>
      <c r="G900" s="57"/>
      <c r="H900" s="58"/>
      <c r="I900" s="58"/>
      <c r="J900" s="157"/>
      <c r="K900" s="24"/>
      <c r="L900" s="2"/>
      <c r="O900"/>
    </row>
    <row r="901" spans="1:15" x14ac:dyDescent="0.2">
      <c r="A901" s="66"/>
      <c r="B901" s="59"/>
      <c r="C901" s="60"/>
      <c r="D901" s="57"/>
      <c r="E901" s="153"/>
      <c r="F901" s="57"/>
      <c r="G901" s="57"/>
      <c r="H901" s="58"/>
      <c r="I901" s="58"/>
      <c r="J901" s="157"/>
      <c r="K901" s="24"/>
      <c r="L901" s="2"/>
      <c r="O901"/>
    </row>
    <row r="902" spans="1:15" x14ac:dyDescent="0.2">
      <c r="A902" s="66"/>
      <c r="B902" s="59"/>
      <c r="C902" s="60"/>
      <c r="D902" s="57"/>
      <c r="E902" s="153"/>
      <c r="F902" s="57"/>
      <c r="G902" s="57"/>
      <c r="H902" s="58"/>
      <c r="I902" s="58"/>
      <c r="J902" s="157"/>
      <c r="K902" s="24"/>
      <c r="L902" s="2"/>
      <c r="O902"/>
    </row>
    <row r="903" spans="1:15" x14ac:dyDescent="0.2">
      <c r="A903" s="66"/>
      <c r="B903" s="59"/>
      <c r="C903" s="60"/>
      <c r="D903" s="57"/>
      <c r="E903" s="153"/>
      <c r="F903" s="57"/>
      <c r="G903" s="57"/>
      <c r="H903" s="58"/>
      <c r="I903" s="58"/>
      <c r="J903" s="157"/>
      <c r="K903" s="24"/>
      <c r="L903" s="2"/>
      <c r="O903"/>
    </row>
    <row r="904" spans="1:15" x14ac:dyDescent="0.2">
      <c r="A904" s="66"/>
      <c r="B904" s="59"/>
      <c r="C904" s="60"/>
      <c r="D904" s="57"/>
      <c r="E904" s="153"/>
      <c r="F904" s="57"/>
      <c r="G904" s="57"/>
      <c r="H904" s="58"/>
      <c r="I904" s="58"/>
      <c r="J904" s="157"/>
      <c r="K904" s="24"/>
      <c r="L904" s="2"/>
      <c r="O904"/>
    </row>
    <row r="905" spans="1:15" x14ac:dyDescent="0.2">
      <c r="A905" s="66"/>
      <c r="B905" s="59"/>
      <c r="C905" s="60"/>
      <c r="D905" s="57"/>
      <c r="E905" s="153"/>
      <c r="F905" s="57"/>
      <c r="G905" s="57"/>
      <c r="H905" s="58"/>
      <c r="I905" s="58"/>
      <c r="J905" s="157"/>
      <c r="K905" s="24"/>
      <c r="L905" s="2"/>
      <c r="O905"/>
    </row>
    <row r="906" spans="1:15" x14ac:dyDescent="0.2">
      <c r="A906" s="66"/>
      <c r="B906" s="59"/>
      <c r="C906" s="60"/>
      <c r="D906" s="57"/>
      <c r="E906" s="153"/>
      <c r="F906" s="57"/>
      <c r="G906" s="57"/>
      <c r="H906" s="58"/>
      <c r="I906" s="58"/>
      <c r="J906" s="157"/>
      <c r="K906" s="24"/>
      <c r="L906" s="2"/>
      <c r="O906"/>
    </row>
    <row r="907" spans="1:15" x14ac:dyDescent="0.2">
      <c r="A907" s="66"/>
      <c r="B907" s="59"/>
      <c r="C907" s="60"/>
      <c r="D907" s="57"/>
      <c r="E907" s="153"/>
      <c r="F907" s="57"/>
      <c r="G907" s="57"/>
      <c r="H907" s="58"/>
      <c r="I907" s="58"/>
      <c r="J907" s="157"/>
      <c r="K907" s="24"/>
      <c r="L907" s="2"/>
      <c r="O907"/>
    </row>
    <row r="908" spans="1:15" x14ac:dyDescent="0.2">
      <c r="A908" s="66"/>
      <c r="B908" s="59"/>
      <c r="C908" s="60"/>
      <c r="D908" s="57"/>
      <c r="E908" s="153"/>
      <c r="F908" s="57"/>
      <c r="G908" s="57"/>
      <c r="H908" s="58"/>
      <c r="I908" s="58"/>
      <c r="J908" s="157"/>
      <c r="K908" s="24"/>
      <c r="L908" s="2"/>
      <c r="O908"/>
    </row>
    <row r="909" spans="1:15" x14ac:dyDescent="0.2">
      <c r="A909" s="66"/>
      <c r="B909" s="59"/>
      <c r="C909" s="60"/>
      <c r="D909" s="57"/>
      <c r="E909" s="153"/>
      <c r="F909" s="57"/>
      <c r="G909" s="57"/>
      <c r="H909" s="58"/>
      <c r="I909" s="58"/>
      <c r="J909" s="157"/>
      <c r="K909" s="24"/>
      <c r="L909" s="2"/>
      <c r="O909"/>
    </row>
    <row r="910" spans="1:15" x14ac:dyDescent="0.2">
      <c r="A910" s="66"/>
      <c r="B910" s="59"/>
      <c r="C910" s="60"/>
      <c r="D910" s="57"/>
      <c r="E910" s="153"/>
      <c r="F910" s="57"/>
      <c r="G910" s="57"/>
      <c r="H910" s="58"/>
      <c r="I910" s="58"/>
      <c r="J910" s="157"/>
      <c r="K910" s="24"/>
      <c r="L910" s="2"/>
      <c r="O910"/>
    </row>
    <row r="911" spans="1:15" x14ac:dyDescent="0.2">
      <c r="A911" s="66"/>
      <c r="B911" s="59"/>
      <c r="C911" s="60"/>
      <c r="D911" s="57"/>
      <c r="E911" s="153"/>
      <c r="F911" s="57"/>
      <c r="G911" s="57"/>
      <c r="H911" s="58"/>
      <c r="I911" s="58"/>
      <c r="J911" s="157"/>
      <c r="K911" s="24"/>
      <c r="L911" s="2"/>
      <c r="O911"/>
    </row>
    <row r="912" spans="1:15" x14ac:dyDescent="0.2">
      <c r="A912" s="66"/>
      <c r="B912" s="59"/>
      <c r="C912" s="60"/>
      <c r="D912" s="57"/>
      <c r="E912" s="153"/>
      <c r="F912" s="57"/>
      <c r="G912" s="57"/>
      <c r="H912" s="58"/>
      <c r="I912" s="58"/>
      <c r="J912" s="157"/>
      <c r="K912" s="24"/>
      <c r="L912" s="2"/>
      <c r="O912"/>
    </row>
    <row r="913" spans="1:15" x14ac:dyDescent="0.2">
      <c r="A913" s="66"/>
      <c r="B913" s="59"/>
      <c r="C913" s="60"/>
      <c r="D913" s="57"/>
      <c r="E913" s="153"/>
      <c r="F913" s="57"/>
      <c r="G913" s="57"/>
      <c r="H913" s="58"/>
      <c r="I913" s="58"/>
      <c r="J913" s="157"/>
      <c r="K913" s="24"/>
      <c r="L913" s="2"/>
      <c r="O913"/>
    </row>
    <row r="914" spans="1:15" x14ac:dyDescent="0.2">
      <c r="A914" s="66"/>
      <c r="B914" s="59"/>
      <c r="C914" s="60"/>
      <c r="D914" s="57"/>
      <c r="E914" s="153"/>
      <c r="F914" s="57"/>
      <c r="G914" s="57"/>
      <c r="H914" s="58"/>
      <c r="I914" s="58"/>
      <c r="J914" s="157"/>
      <c r="K914" s="24"/>
      <c r="L914" s="2"/>
      <c r="O914"/>
    </row>
    <row r="915" spans="1:15" x14ac:dyDescent="0.2">
      <c r="A915" s="66"/>
      <c r="B915" s="59"/>
      <c r="C915" s="60"/>
      <c r="D915" s="57"/>
      <c r="E915" s="153"/>
      <c r="F915" s="57"/>
      <c r="G915" s="57"/>
      <c r="H915" s="58"/>
      <c r="I915" s="58"/>
      <c r="J915" s="157"/>
      <c r="K915" s="24"/>
      <c r="L915" s="2"/>
      <c r="O915"/>
    </row>
    <row r="916" spans="1:15" x14ac:dyDescent="0.2">
      <c r="A916" s="66"/>
      <c r="B916" s="59"/>
      <c r="C916" s="60"/>
      <c r="D916" s="57"/>
      <c r="E916" s="153"/>
      <c r="F916" s="57"/>
      <c r="G916" s="57"/>
      <c r="H916" s="58"/>
      <c r="I916" s="58"/>
      <c r="J916" s="157"/>
      <c r="K916" s="24"/>
      <c r="L916" s="2"/>
      <c r="O916"/>
    </row>
    <row r="917" spans="1:15" x14ac:dyDescent="0.2">
      <c r="A917" s="66"/>
      <c r="B917" s="59"/>
      <c r="C917" s="60"/>
      <c r="D917" s="57"/>
      <c r="E917" s="153"/>
      <c r="F917" s="57"/>
      <c r="G917" s="57"/>
      <c r="H917" s="58"/>
      <c r="I917" s="58"/>
      <c r="J917" s="157"/>
      <c r="K917" s="24"/>
      <c r="L917" s="2"/>
      <c r="O917"/>
    </row>
    <row r="918" spans="1:15" x14ac:dyDescent="0.2">
      <c r="A918" s="66"/>
      <c r="B918" s="59"/>
      <c r="C918" s="60"/>
      <c r="D918" s="57"/>
      <c r="E918" s="153"/>
      <c r="F918" s="57"/>
      <c r="G918" s="57"/>
      <c r="H918" s="58"/>
      <c r="I918" s="58"/>
      <c r="J918" s="157"/>
      <c r="K918" s="24"/>
      <c r="L918" s="2"/>
      <c r="O918"/>
    </row>
    <row r="919" spans="1:15" x14ac:dyDescent="0.2">
      <c r="A919" s="66"/>
      <c r="B919" s="59"/>
      <c r="C919" s="60"/>
      <c r="D919" s="57"/>
      <c r="E919" s="153"/>
      <c r="F919" s="57"/>
      <c r="G919" s="57"/>
      <c r="H919" s="58"/>
      <c r="I919" s="58"/>
      <c r="J919" s="157"/>
      <c r="K919" s="24"/>
      <c r="L919" s="2"/>
      <c r="O919"/>
    </row>
    <row r="920" spans="1:15" x14ac:dyDescent="0.2">
      <c r="A920" s="66"/>
      <c r="B920" s="59"/>
      <c r="C920" s="60"/>
      <c r="D920" s="57"/>
      <c r="E920" s="153"/>
      <c r="F920" s="57"/>
      <c r="G920" s="57"/>
      <c r="H920" s="58"/>
      <c r="I920" s="58"/>
      <c r="J920" s="157"/>
      <c r="K920" s="24"/>
      <c r="L920" s="2"/>
      <c r="O920"/>
    </row>
    <row r="921" spans="1:15" x14ac:dyDescent="0.2">
      <c r="A921" s="66"/>
      <c r="B921" s="59"/>
      <c r="C921" s="60"/>
      <c r="D921" s="57"/>
      <c r="E921" s="153"/>
      <c r="F921" s="57"/>
      <c r="G921" s="57"/>
      <c r="H921" s="58"/>
      <c r="I921" s="58"/>
      <c r="J921" s="157"/>
      <c r="K921" s="24"/>
      <c r="L921" s="2"/>
      <c r="O921"/>
    </row>
    <row r="922" spans="1:15" x14ac:dyDescent="0.2">
      <c r="A922" s="66"/>
      <c r="B922" s="59"/>
      <c r="C922" s="60"/>
      <c r="D922" s="57"/>
      <c r="E922" s="153"/>
      <c r="F922" s="57"/>
      <c r="G922" s="57"/>
      <c r="H922" s="58"/>
      <c r="I922" s="58"/>
      <c r="J922" s="157"/>
      <c r="K922" s="24"/>
      <c r="L922" s="2"/>
      <c r="O922"/>
    </row>
    <row r="923" spans="1:15" x14ac:dyDescent="0.2">
      <c r="A923" s="66"/>
      <c r="B923" s="59"/>
      <c r="C923" s="60"/>
      <c r="D923" s="57"/>
      <c r="E923" s="153"/>
      <c r="F923" s="57"/>
      <c r="G923" s="57"/>
      <c r="H923" s="58"/>
      <c r="I923" s="58"/>
      <c r="J923" s="157"/>
      <c r="K923" s="24"/>
      <c r="L923" s="2"/>
      <c r="O923"/>
    </row>
    <row r="924" spans="1:15" x14ac:dyDescent="0.2">
      <c r="A924" s="66"/>
      <c r="B924" s="59"/>
      <c r="C924" s="60"/>
      <c r="D924" s="57"/>
      <c r="E924" s="153"/>
      <c r="F924" s="57"/>
      <c r="G924" s="57"/>
      <c r="H924" s="58"/>
      <c r="I924" s="58"/>
      <c r="J924" s="157"/>
      <c r="K924" s="24"/>
      <c r="L924" s="2"/>
      <c r="O924"/>
    </row>
    <row r="925" spans="1:15" x14ac:dyDescent="0.2">
      <c r="A925" s="66"/>
      <c r="B925" s="59"/>
      <c r="C925" s="60"/>
      <c r="D925" s="57"/>
      <c r="E925" s="153"/>
      <c r="F925" s="57"/>
      <c r="G925" s="57"/>
      <c r="H925" s="58"/>
      <c r="I925" s="58"/>
      <c r="J925" s="157"/>
      <c r="K925" s="24"/>
      <c r="L925" s="2"/>
      <c r="O925"/>
    </row>
    <row r="926" spans="1:15" x14ac:dyDescent="0.2">
      <c r="A926" s="66"/>
      <c r="B926" s="59"/>
      <c r="C926" s="60"/>
      <c r="D926" s="57"/>
      <c r="E926" s="153"/>
      <c r="F926" s="57"/>
      <c r="G926" s="57"/>
      <c r="H926" s="58"/>
      <c r="I926" s="58"/>
      <c r="J926" s="157"/>
      <c r="K926" s="24"/>
      <c r="L926" s="2"/>
      <c r="O926"/>
    </row>
    <row r="927" spans="1:15" x14ac:dyDescent="0.2">
      <c r="A927" s="66"/>
      <c r="B927" s="59"/>
      <c r="C927" s="60"/>
      <c r="D927" s="57"/>
      <c r="E927" s="153"/>
      <c r="F927" s="57"/>
      <c r="G927" s="57"/>
      <c r="H927" s="58"/>
      <c r="I927" s="58"/>
      <c r="J927" s="157"/>
      <c r="K927" s="24"/>
      <c r="L927" s="2"/>
      <c r="O927"/>
    </row>
    <row r="928" spans="1:15" x14ac:dyDescent="0.2">
      <c r="A928" s="66"/>
      <c r="B928" s="59"/>
      <c r="C928" s="60"/>
      <c r="D928" s="57"/>
      <c r="E928" s="153"/>
      <c r="F928" s="57"/>
      <c r="G928" s="57"/>
      <c r="H928" s="58"/>
      <c r="I928" s="58"/>
      <c r="J928" s="157"/>
      <c r="K928" s="24"/>
      <c r="L928" s="2"/>
      <c r="O928"/>
    </row>
    <row r="929" spans="1:15" x14ac:dyDescent="0.2">
      <c r="A929" s="66"/>
      <c r="B929" s="59"/>
      <c r="C929" s="60"/>
      <c r="D929" s="57"/>
      <c r="E929" s="153"/>
      <c r="F929" s="57"/>
      <c r="G929" s="57"/>
      <c r="H929" s="58"/>
      <c r="I929" s="58"/>
      <c r="J929" s="157"/>
      <c r="K929" s="24"/>
      <c r="L929" s="2"/>
      <c r="O929"/>
    </row>
    <row r="930" spans="1:15" x14ac:dyDescent="0.2">
      <c r="A930" s="66"/>
      <c r="B930" s="59"/>
      <c r="C930" s="60"/>
      <c r="D930" s="57"/>
      <c r="E930" s="153"/>
      <c r="F930" s="57"/>
      <c r="G930" s="57"/>
      <c r="H930" s="58"/>
      <c r="I930" s="58"/>
      <c r="J930" s="157"/>
      <c r="K930" s="24"/>
      <c r="L930" s="2"/>
      <c r="O930"/>
    </row>
    <row r="931" spans="1:15" x14ac:dyDescent="0.2">
      <c r="A931" s="66"/>
      <c r="B931" s="59"/>
      <c r="C931" s="60"/>
      <c r="D931" s="57"/>
      <c r="E931" s="153"/>
      <c r="F931" s="57"/>
      <c r="G931" s="57"/>
      <c r="H931" s="58"/>
      <c r="I931" s="58"/>
      <c r="J931" s="157"/>
      <c r="K931" s="24"/>
      <c r="L931" s="2"/>
      <c r="O931"/>
    </row>
    <row r="932" spans="1:15" x14ac:dyDescent="0.2">
      <c r="A932" s="66"/>
      <c r="B932" s="59"/>
      <c r="C932" s="60"/>
      <c r="D932" s="57"/>
      <c r="E932" s="153"/>
      <c r="F932" s="57"/>
      <c r="G932" s="57"/>
      <c r="H932" s="58"/>
      <c r="I932" s="58"/>
      <c r="J932" s="157"/>
      <c r="K932" s="24"/>
      <c r="L932" s="2"/>
      <c r="O932"/>
    </row>
    <row r="933" spans="1:15" x14ac:dyDescent="0.2">
      <c r="A933" s="66"/>
      <c r="B933" s="59"/>
      <c r="C933" s="60"/>
      <c r="D933" s="57"/>
      <c r="E933" s="153"/>
      <c r="F933" s="57"/>
      <c r="G933" s="57"/>
      <c r="H933" s="58"/>
      <c r="I933" s="58"/>
      <c r="J933" s="157"/>
      <c r="K933" s="24"/>
      <c r="L933" s="2"/>
      <c r="O933"/>
    </row>
    <row r="934" spans="1:15" x14ac:dyDescent="0.2">
      <c r="A934" s="66"/>
      <c r="B934" s="59"/>
      <c r="C934" s="60"/>
      <c r="D934" s="57"/>
      <c r="E934" s="153"/>
      <c r="F934" s="57"/>
      <c r="G934" s="57"/>
      <c r="H934" s="58"/>
      <c r="I934" s="58"/>
      <c r="J934" s="157"/>
      <c r="K934" s="24"/>
      <c r="L934" s="2"/>
      <c r="O934"/>
    </row>
    <row r="935" spans="1:15" x14ac:dyDescent="0.2">
      <c r="A935" s="66"/>
      <c r="B935" s="59"/>
      <c r="C935" s="60"/>
      <c r="D935" s="57"/>
      <c r="E935" s="153"/>
      <c r="F935" s="57"/>
      <c r="G935" s="57"/>
      <c r="H935" s="58"/>
      <c r="I935" s="58"/>
      <c r="J935" s="157"/>
      <c r="K935" s="24"/>
      <c r="L935" s="2"/>
      <c r="O935"/>
    </row>
    <row r="936" spans="1:15" x14ac:dyDescent="0.2">
      <c r="A936" s="66"/>
      <c r="B936" s="59"/>
      <c r="C936" s="60"/>
      <c r="D936" s="57"/>
      <c r="E936" s="153"/>
      <c r="F936" s="57"/>
      <c r="G936" s="57"/>
      <c r="H936" s="58"/>
      <c r="I936" s="58"/>
      <c r="J936" s="157"/>
      <c r="K936" s="24"/>
      <c r="L936" s="2"/>
      <c r="O936"/>
    </row>
    <row r="937" spans="1:15" x14ac:dyDescent="0.2">
      <c r="A937" s="66"/>
      <c r="B937" s="59"/>
      <c r="C937" s="60"/>
      <c r="D937" s="57"/>
      <c r="E937" s="153"/>
      <c r="F937" s="57"/>
      <c r="G937" s="57"/>
      <c r="H937" s="58"/>
      <c r="I937" s="58"/>
      <c r="J937" s="157"/>
      <c r="K937" s="24"/>
      <c r="L937" s="2"/>
      <c r="O937"/>
    </row>
    <row r="938" spans="1:15" x14ac:dyDescent="0.2">
      <c r="A938" s="66"/>
      <c r="B938" s="59"/>
      <c r="C938" s="60"/>
      <c r="D938" s="57"/>
      <c r="E938" s="153"/>
      <c r="F938" s="57"/>
      <c r="G938" s="57"/>
      <c r="H938" s="58"/>
      <c r="I938" s="58"/>
      <c r="J938" s="157"/>
      <c r="K938" s="24"/>
      <c r="L938" s="2"/>
      <c r="O938"/>
    </row>
    <row r="939" spans="1:15" x14ac:dyDescent="0.2">
      <c r="A939" s="66"/>
      <c r="B939" s="59"/>
      <c r="C939" s="60"/>
      <c r="D939" s="57"/>
      <c r="E939" s="153"/>
      <c r="F939" s="57"/>
      <c r="G939" s="57"/>
      <c r="H939" s="58"/>
      <c r="I939" s="58"/>
      <c r="J939" s="157"/>
      <c r="K939" s="24"/>
      <c r="L939" s="2"/>
      <c r="O939"/>
    </row>
    <row r="940" spans="1:15" x14ac:dyDescent="0.2">
      <c r="A940" s="66"/>
      <c r="B940" s="59"/>
      <c r="C940" s="60"/>
      <c r="D940" s="57"/>
      <c r="E940" s="153"/>
      <c r="F940" s="57"/>
      <c r="G940" s="57"/>
      <c r="H940" s="58"/>
      <c r="I940" s="58"/>
      <c r="J940" s="157"/>
      <c r="K940" s="24"/>
      <c r="L940" s="2"/>
      <c r="O940"/>
    </row>
    <row r="941" spans="1:15" x14ac:dyDescent="0.2">
      <c r="A941" s="66"/>
      <c r="B941" s="59"/>
      <c r="C941" s="60"/>
      <c r="D941" s="57"/>
      <c r="E941" s="153"/>
      <c r="F941" s="57"/>
      <c r="G941" s="57"/>
      <c r="H941" s="58"/>
      <c r="I941" s="58"/>
      <c r="J941" s="157"/>
      <c r="K941" s="24"/>
      <c r="L941" s="2"/>
      <c r="O941"/>
    </row>
    <row r="942" spans="1:15" x14ac:dyDescent="0.2">
      <c r="A942" s="66"/>
      <c r="B942" s="59"/>
      <c r="C942" s="60"/>
      <c r="D942" s="57"/>
      <c r="E942" s="153"/>
      <c r="F942" s="57"/>
      <c r="G942" s="57"/>
      <c r="H942" s="58"/>
      <c r="I942" s="58"/>
      <c r="J942" s="157"/>
      <c r="K942" s="24"/>
      <c r="L942" s="2"/>
      <c r="O942"/>
    </row>
    <row r="943" spans="1:15" x14ac:dyDescent="0.2">
      <c r="A943" s="66"/>
      <c r="B943" s="59"/>
      <c r="C943" s="60"/>
      <c r="D943" s="57"/>
      <c r="E943" s="153"/>
      <c r="F943" s="57"/>
      <c r="G943" s="57"/>
      <c r="H943" s="58"/>
      <c r="I943" s="58"/>
      <c r="J943" s="157"/>
      <c r="K943" s="24"/>
      <c r="L943" s="2"/>
      <c r="O943"/>
    </row>
    <row r="944" spans="1:15" x14ac:dyDescent="0.2">
      <c r="A944" s="66"/>
      <c r="B944" s="59"/>
      <c r="C944" s="60"/>
      <c r="D944" s="57"/>
      <c r="E944" s="153"/>
      <c r="F944" s="57"/>
      <c r="G944" s="57"/>
      <c r="H944" s="58"/>
      <c r="I944" s="58"/>
      <c r="J944" s="157"/>
      <c r="K944" s="24"/>
      <c r="L944" s="2"/>
      <c r="O944"/>
    </row>
    <row r="945" spans="1:15" x14ac:dyDescent="0.2">
      <c r="A945" s="66"/>
      <c r="B945" s="59"/>
      <c r="C945" s="60"/>
      <c r="D945" s="57"/>
      <c r="E945" s="153"/>
      <c r="F945" s="57"/>
      <c r="G945" s="57"/>
      <c r="H945" s="58"/>
      <c r="I945" s="58"/>
      <c r="J945" s="157"/>
      <c r="K945" s="24"/>
      <c r="L945" s="2"/>
      <c r="O945"/>
    </row>
    <row r="946" spans="1:15" x14ac:dyDescent="0.2">
      <c r="A946" s="66"/>
      <c r="B946" s="59"/>
      <c r="C946" s="60"/>
      <c r="D946" s="57"/>
      <c r="E946" s="153"/>
      <c r="F946" s="57"/>
      <c r="G946" s="57"/>
      <c r="H946" s="58"/>
      <c r="I946" s="58"/>
      <c r="J946" s="157"/>
      <c r="K946" s="24"/>
      <c r="L946" s="2"/>
      <c r="O946"/>
    </row>
    <row r="947" spans="1:15" x14ac:dyDescent="0.2">
      <c r="A947" s="66"/>
      <c r="B947" s="59"/>
      <c r="C947" s="60"/>
      <c r="D947" s="57"/>
      <c r="E947" s="153"/>
      <c r="F947" s="57"/>
      <c r="G947" s="57"/>
      <c r="H947" s="58"/>
      <c r="I947" s="58"/>
      <c r="J947" s="157"/>
      <c r="K947" s="24"/>
      <c r="L947" s="2"/>
      <c r="O947"/>
    </row>
    <row r="948" spans="1:15" x14ac:dyDescent="0.2">
      <c r="A948" s="66"/>
      <c r="B948" s="59"/>
      <c r="C948" s="60"/>
      <c r="D948" s="57"/>
      <c r="E948" s="153"/>
      <c r="F948" s="57"/>
      <c r="G948" s="57"/>
      <c r="H948" s="58"/>
      <c r="I948" s="58"/>
      <c r="J948" s="157"/>
      <c r="K948" s="24"/>
      <c r="L948" s="2"/>
      <c r="O948"/>
    </row>
    <row r="949" spans="1:15" x14ac:dyDescent="0.2">
      <c r="A949" s="66"/>
      <c r="B949" s="59"/>
      <c r="C949" s="60"/>
      <c r="D949" s="57"/>
      <c r="E949" s="153"/>
      <c r="F949" s="57"/>
      <c r="G949" s="57"/>
      <c r="H949" s="58"/>
      <c r="I949" s="58"/>
      <c r="J949" s="157"/>
      <c r="K949" s="24"/>
      <c r="L949" s="2"/>
      <c r="O949"/>
    </row>
    <row r="950" spans="1:15" x14ac:dyDescent="0.2">
      <c r="A950" s="66"/>
      <c r="B950" s="59"/>
      <c r="C950" s="60"/>
      <c r="D950" s="57"/>
      <c r="E950" s="153"/>
      <c r="F950" s="57"/>
      <c r="G950" s="57"/>
      <c r="H950" s="58"/>
      <c r="I950" s="58"/>
      <c r="J950" s="157"/>
      <c r="K950" s="24"/>
      <c r="L950" s="2"/>
      <c r="O950"/>
    </row>
    <row r="951" spans="1:15" x14ac:dyDescent="0.2">
      <c r="A951" s="66"/>
      <c r="B951" s="59"/>
      <c r="C951" s="60"/>
      <c r="D951" s="57"/>
      <c r="E951" s="153"/>
      <c r="F951" s="57"/>
      <c r="G951" s="57"/>
      <c r="H951" s="58"/>
      <c r="I951" s="58"/>
      <c r="J951" s="157"/>
      <c r="K951" s="24"/>
      <c r="L951" s="2"/>
      <c r="O951"/>
    </row>
    <row r="952" spans="1:15" x14ac:dyDescent="0.2">
      <c r="A952" s="66"/>
      <c r="B952" s="59"/>
      <c r="C952" s="60"/>
      <c r="D952" s="57"/>
      <c r="E952" s="153"/>
      <c r="F952" s="57"/>
      <c r="G952" s="57"/>
      <c r="H952" s="58"/>
      <c r="I952" s="58"/>
      <c r="J952" s="157"/>
      <c r="K952" s="24"/>
      <c r="L952" s="2"/>
      <c r="O952"/>
    </row>
    <row r="953" spans="1:15" x14ac:dyDescent="0.2">
      <c r="A953" s="66"/>
      <c r="B953" s="59"/>
      <c r="C953" s="60"/>
      <c r="D953" s="57"/>
      <c r="E953" s="153"/>
      <c r="F953" s="57"/>
      <c r="G953" s="57"/>
      <c r="H953" s="58"/>
      <c r="I953" s="58"/>
      <c r="J953" s="157"/>
      <c r="K953" s="24"/>
      <c r="L953" s="2"/>
      <c r="O953"/>
    </row>
    <row r="954" spans="1:15" x14ac:dyDescent="0.2">
      <c r="A954" s="66"/>
      <c r="B954" s="59"/>
      <c r="C954" s="60"/>
      <c r="D954" s="57"/>
      <c r="E954" s="153"/>
      <c r="F954" s="57"/>
      <c r="G954" s="57"/>
      <c r="H954" s="58"/>
      <c r="I954" s="58"/>
      <c r="J954" s="157"/>
      <c r="K954" s="24"/>
      <c r="L954" s="2"/>
      <c r="O954"/>
    </row>
    <row r="955" spans="1:15" x14ac:dyDescent="0.2">
      <c r="A955" s="66"/>
      <c r="B955" s="59"/>
      <c r="C955" s="60"/>
      <c r="D955" s="57"/>
      <c r="E955" s="153"/>
      <c r="F955" s="57"/>
      <c r="G955" s="57"/>
      <c r="H955" s="58"/>
      <c r="I955" s="58"/>
      <c r="J955" s="157"/>
      <c r="K955" s="24"/>
      <c r="L955" s="2"/>
      <c r="O955"/>
    </row>
    <row r="956" spans="1:15" x14ac:dyDescent="0.2">
      <c r="A956" s="66"/>
      <c r="B956" s="59"/>
      <c r="C956" s="60"/>
      <c r="D956" s="57"/>
      <c r="E956" s="153"/>
      <c r="F956" s="57"/>
      <c r="G956" s="57"/>
      <c r="H956" s="58"/>
      <c r="I956" s="58"/>
      <c r="J956" s="157"/>
      <c r="K956" s="24"/>
      <c r="L956" s="2"/>
      <c r="O956"/>
    </row>
    <row r="957" spans="1:15" x14ac:dyDescent="0.2">
      <c r="A957" s="66"/>
      <c r="B957" s="59"/>
      <c r="C957" s="60"/>
      <c r="D957" s="57"/>
      <c r="E957" s="153"/>
      <c r="F957" s="57"/>
      <c r="G957" s="57"/>
      <c r="H957" s="58"/>
      <c r="I957" s="58"/>
      <c r="J957" s="157"/>
      <c r="K957" s="24"/>
      <c r="L957" s="2"/>
      <c r="O957"/>
    </row>
    <row r="958" spans="1:15" x14ac:dyDescent="0.2">
      <c r="A958" s="66"/>
      <c r="B958" s="59"/>
      <c r="C958" s="60"/>
      <c r="D958" s="57"/>
      <c r="E958" s="153"/>
      <c r="F958" s="57"/>
      <c r="G958" s="57"/>
      <c r="H958" s="58"/>
      <c r="I958" s="58"/>
      <c r="J958" s="157"/>
      <c r="K958" s="24"/>
      <c r="L958" s="2"/>
      <c r="O958"/>
    </row>
    <row r="959" spans="1:15" x14ac:dyDescent="0.2">
      <c r="A959" s="66"/>
      <c r="B959" s="59"/>
      <c r="C959" s="60"/>
      <c r="D959" s="57"/>
      <c r="E959" s="153"/>
      <c r="F959" s="57"/>
      <c r="G959" s="57"/>
      <c r="H959" s="58"/>
      <c r="I959" s="58"/>
      <c r="J959" s="157"/>
      <c r="K959" s="24"/>
      <c r="L959" s="2"/>
      <c r="O959"/>
    </row>
    <row r="960" spans="1:15" x14ac:dyDescent="0.2">
      <c r="A960" s="66"/>
      <c r="B960" s="59"/>
      <c r="C960" s="60"/>
      <c r="D960" s="57"/>
      <c r="E960" s="153"/>
      <c r="F960" s="57"/>
      <c r="G960" s="57"/>
      <c r="H960" s="58"/>
      <c r="I960" s="58"/>
      <c r="J960" s="157"/>
      <c r="K960" s="24"/>
      <c r="L960" s="2"/>
      <c r="O960"/>
    </row>
    <row r="961" spans="1:15" x14ac:dyDescent="0.2">
      <c r="A961" s="66"/>
      <c r="B961" s="59"/>
      <c r="C961" s="60"/>
      <c r="D961" s="57"/>
      <c r="E961" s="153"/>
      <c r="F961" s="57"/>
      <c r="G961" s="57"/>
      <c r="H961" s="58"/>
      <c r="I961" s="58"/>
      <c r="J961" s="157"/>
      <c r="K961" s="24"/>
      <c r="L961" s="2"/>
      <c r="O961"/>
    </row>
    <row r="962" spans="1:15" x14ac:dyDescent="0.2">
      <c r="A962" s="66"/>
      <c r="B962" s="59"/>
      <c r="C962" s="60"/>
      <c r="D962" s="57"/>
      <c r="E962" s="153"/>
      <c r="F962" s="57"/>
      <c r="G962" s="57"/>
      <c r="H962" s="58"/>
      <c r="I962" s="58"/>
      <c r="J962" s="157"/>
      <c r="K962" s="24"/>
      <c r="L962" s="2"/>
      <c r="O962"/>
    </row>
    <row r="963" spans="1:15" x14ac:dyDescent="0.2">
      <c r="A963" s="66"/>
      <c r="B963" s="59"/>
      <c r="C963" s="60"/>
      <c r="D963" s="57"/>
      <c r="E963" s="153"/>
      <c r="F963" s="57"/>
      <c r="G963" s="57"/>
      <c r="H963" s="58"/>
      <c r="I963" s="58"/>
      <c r="J963" s="157"/>
      <c r="K963" s="24"/>
      <c r="L963" s="2"/>
      <c r="O963"/>
    </row>
    <row r="964" spans="1:15" x14ac:dyDescent="0.2">
      <c r="A964" s="66"/>
      <c r="B964" s="59"/>
      <c r="C964" s="60"/>
      <c r="D964" s="57"/>
      <c r="E964" s="153"/>
      <c r="F964" s="57"/>
      <c r="G964" s="57"/>
      <c r="H964" s="58"/>
      <c r="I964" s="58"/>
      <c r="J964" s="157"/>
      <c r="K964" s="24"/>
      <c r="L964" s="2"/>
      <c r="O964"/>
    </row>
    <row r="965" spans="1:15" x14ac:dyDescent="0.2">
      <c r="A965" s="66"/>
      <c r="B965" s="59"/>
      <c r="C965" s="60"/>
      <c r="D965" s="57"/>
      <c r="E965" s="153"/>
      <c r="F965" s="57"/>
      <c r="G965" s="57"/>
      <c r="H965" s="58"/>
      <c r="I965" s="58"/>
      <c r="J965" s="157"/>
      <c r="K965" s="24"/>
      <c r="L965" s="2"/>
      <c r="O965"/>
    </row>
    <row r="966" spans="1:15" x14ac:dyDescent="0.2">
      <c r="A966" s="66"/>
      <c r="B966" s="59"/>
      <c r="C966" s="60"/>
      <c r="D966" s="57"/>
      <c r="E966" s="153"/>
      <c r="F966" s="57"/>
      <c r="G966" s="57"/>
      <c r="H966" s="58"/>
      <c r="I966" s="58"/>
      <c r="J966" s="157"/>
      <c r="K966" s="24"/>
      <c r="L966" s="2"/>
      <c r="O966"/>
    </row>
    <row r="967" spans="1:15" x14ac:dyDescent="0.2">
      <c r="A967" s="66"/>
      <c r="B967" s="59"/>
      <c r="C967" s="60"/>
      <c r="D967" s="57"/>
      <c r="E967" s="153"/>
      <c r="F967" s="57"/>
      <c r="G967" s="57"/>
      <c r="H967" s="58"/>
      <c r="I967" s="58"/>
      <c r="J967" s="157"/>
      <c r="K967" s="24"/>
      <c r="L967" s="2"/>
      <c r="O967"/>
    </row>
    <row r="968" spans="1:15" x14ac:dyDescent="0.2">
      <c r="A968" s="66"/>
      <c r="B968" s="59"/>
      <c r="C968" s="60"/>
      <c r="D968" s="57"/>
      <c r="E968" s="153"/>
      <c r="F968" s="57"/>
      <c r="G968" s="57"/>
      <c r="H968" s="58"/>
      <c r="I968" s="58"/>
      <c r="J968" s="157"/>
      <c r="K968" s="24"/>
      <c r="L968" s="2"/>
      <c r="O968"/>
    </row>
    <row r="969" spans="1:15" x14ac:dyDescent="0.2">
      <c r="A969" s="66"/>
      <c r="B969" s="59"/>
      <c r="C969" s="60"/>
      <c r="D969" s="57"/>
      <c r="E969" s="153"/>
      <c r="F969" s="57"/>
      <c r="G969" s="57"/>
      <c r="H969" s="58"/>
      <c r="I969" s="58"/>
      <c r="J969" s="157"/>
      <c r="K969" s="24"/>
      <c r="L969" s="2"/>
      <c r="O969"/>
    </row>
    <row r="970" spans="1:15" x14ac:dyDescent="0.2">
      <c r="A970" s="66"/>
      <c r="B970" s="59"/>
      <c r="C970" s="60"/>
      <c r="D970" s="57"/>
      <c r="E970" s="153"/>
      <c r="F970" s="57"/>
      <c r="G970" s="57"/>
      <c r="H970" s="58"/>
      <c r="I970" s="58"/>
      <c r="J970" s="157"/>
      <c r="K970" s="24"/>
      <c r="L970" s="2"/>
      <c r="O970"/>
    </row>
    <row r="971" spans="1:15" x14ac:dyDescent="0.2">
      <c r="A971" s="66"/>
      <c r="B971" s="59"/>
      <c r="C971" s="60"/>
      <c r="D971" s="57"/>
      <c r="E971" s="153"/>
      <c r="F971" s="57"/>
      <c r="G971" s="57"/>
      <c r="H971" s="58"/>
      <c r="I971" s="58"/>
      <c r="J971" s="157"/>
      <c r="K971" s="24"/>
      <c r="L971" s="2"/>
      <c r="O971"/>
    </row>
    <row r="972" spans="1:15" x14ac:dyDescent="0.2">
      <c r="A972" s="66"/>
      <c r="B972" s="59"/>
      <c r="C972" s="60"/>
      <c r="D972" s="57"/>
      <c r="E972" s="153"/>
      <c r="F972" s="57"/>
      <c r="G972" s="57"/>
      <c r="H972" s="58"/>
      <c r="I972" s="58"/>
      <c r="J972" s="157"/>
      <c r="K972" s="24"/>
      <c r="L972" s="2"/>
      <c r="O972"/>
    </row>
    <row r="973" spans="1:15" x14ac:dyDescent="0.2">
      <c r="A973" s="66"/>
      <c r="B973" s="59"/>
      <c r="C973" s="60"/>
      <c r="D973" s="57"/>
      <c r="E973" s="153"/>
      <c r="F973" s="57"/>
      <c r="G973" s="57"/>
      <c r="H973" s="58"/>
      <c r="I973" s="58"/>
      <c r="J973" s="157"/>
      <c r="K973" s="24"/>
      <c r="L973" s="2"/>
      <c r="O973"/>
    </row>
    <row r="974" spans="1:15" x14ac:dyDescent="0.2">
      <c r="A974" s="66"/>
      <c r="B974" s="59"/>
      <c r="C974" s="60"/>
      <c r="D974" s="57"/>
      <c r="E974" s="153"/>
      <c r="F974" s="57"/>
      <c r="G974" s="57"/>
      <c r="H974" s="58"/>
      <c r="I974" s="58"/>
      <c r="J974" s="157"/>
      <c r="K974" s="24"/>
      <c r="L974" s="2"/>
      <c r="O974"/>
    </row>
    <row r="975" spans="1:15" x14ac:dyDescent="0.2">
      <c r="A975" s="66"/>
      <c r="B975" s="59"/>
      <c r="C975" s="60"/>
      <c r="D975" s="57"/>
      <c r="E975" s="153"/>
      <c r="F975" s="57"/>
      <c r="G975" s="57"/>
      <c r="H975" s="58"/>
      <c r="I975" s="58"/>
      <c r="J975" s="157"/>
      <c r="K975" s="24"/>
      <c r="L975" s="2"/>
      <c r="O975"/>
    </row>
    <row r="976" spans="1:15" x14ac:dyDescent="0.2">
      <c r="A976" s="66"/>
      <c r="B976" s="59"/>
      <c r="C976" s="60"/>
      <c r="D976" s="57"/>
      <c r="E976" s="153"/>
      <c r="F976" s="57"/>
      <c r="G976" s="57"/>
      <c r="H976" s="58"/>
      <c r="I976" s="58"/>
      <c r="J976" s="157"/>
      <c r="K976" s="24"/>
      <c r="L976" s="2"/>
      <c r="O976"/>
    </row>
    <row r="977" spans="1:15" x14ac:dyDescent="0.2">
      <c r="A977" s="66"/>
      <c r="B977" s="59"/>
      <c r="C977" s="60"/>
      <c r="D977" s="57"/>
      <c r="E977" s="153"/>
      <c r="F977" s="57"/>
      <c r="G977" s="57"/>
      <c r="H977" s="58"/>
      <c r="I977" s="58"/>
      <c r="J977" s="157"/>
      <c r="K977" s="24"/>
      <c r="L977" s="2"/>
      <c r="O977"/>
    </row>
    <row r="978" spans="1:15" x14ac:dyDescent="0.2">
      <c r="A978" s="66"/>
      <c r="B978" s="59"/>
      <c r="C978" s="60"/>
      <c r="D978" s="57"/>
      <c r="E978" s="153"/>
      <c r="F978" s="57"/>
      <c r="G978" s="57"/>
      <c r="H978" s="58"/>
      <c r="I978" s="58"/>
      <c r="J978" s="157"/>
      <c r="K978" s="24"/>
      <c r="L978" s="2"/>
      <c r="O978"/>
    </row>
    <row r="979" spans="1:15" x14ac:dyDescent="0.2">
      <c r="A979" s="66"/>
      <c r="B979" s="59"/>
      <c r="C979" s="60"/>
      <c r="D979" s="57"/>
      <c r="E979" s="153"/>
      <c r="F979" s="57"/>
      <c r="G979" s="57"/>
      <c r="H979" s="58"/>
      <c r="I979" s="58"/>
      <c r="J979" s="157"/>
      <c r="K979" s="24"/>
      <c r="L979" s="2"/>
      <c r="O979"/>
    </row>
    <row r="980" spans="1:15" x14ac:dyDescent="0.2">
      <c r="A980" s="66"/>
      <c r="B980" s="59"/>
      <c r="C980" s="60"/>
      <c r="D980" s="57"/>
      <c r="E980" s="153"/>
      <c r="F980" s="57"/>
      <c r="G980" s="57"/>
      <c r="H980" s="58"/>
      <c r="I980" s="58"/>
      <c r="J980" s="157"/>
      <c r="K980" s="24"/>
      <c r="L980" s="2"/>
      <c r="O980"/>
    </row>
    <row r="981" spans="1:15" x14ac:dyDescent="0.2">
      <c r="A981" s="66"/>
      <c r="B981" s="59"/>
      <c r="C981" s="60"/>
      <c r="D981" s="57"/>
      <c r="E981" s="153"/>
      <c r="F981" s="57"/>
      <c r="G981" s="57"/>
      <c r="H981" s="58"/>
      <c r="I981" s="58"/>
      <c r="J981" s="157"/>
      <c r="K981" s="24"/>
      <c r="L981" s="2"/>
      <c r="O981"/>
    </row>
    <row r="982" spans="1:15" x14ac:dyDescent="0.2">
      <c r="A982" s="66"/>
      <c r="B982" s="59"/>
      <c r="C982" s="60"/>
      <c r="D982" s="57"/>
      <c r="E982" s="153"/>
      <c r="F982" s="57"/>
      <c r="G982" s="57"/>
      <c r="H982" s="58"/>
      <c r="I982" s="58"/>
      <c r="J982" s="157"/>
      <c r="K982" s="24"/>
      <c r="L982" s="2"/>
      <c r="O982"/>
    </row>
    <row r="983" spans="1:15" x14ac:dyDescent="0.2">
      <c r="A983" s="66"/>
      <c r="B983" s="59"/>
      <c r="C983" s="60"/>
      <c r="D983" s="57"/>
      <c r="E983" s="153"/>
      <c r="F983" s="57"/>
      <c r="G983" s="57"/>
      <c r="H983" s="58"/>
      <c r="I983" s="58"/>
      <c r="J983" s="157"/>
      <c r="K983" s="24"/>
      <c r="L983" s="2"/>
      <c r="O983"/>
    </row>
    <row r="984" spans="1:15" x14ac:dyDescent="0.2">
      <c r="A984" s="66"/>
      <c r="B984" s="59"/>
      <c r="C984" s="60"/>
      <c r="D984" s="57"/>
      <c r="E984" s="153"/>
      <c r="F984" s="57"/>
      <c r="G984" s="57"/>
      <c r="H984" s="58"/>
      <c r="I984" s="58"/>
      <c r="J984" s="157"/>
      <c r="K984" s="24"/>
      <c r="L984" s="2"/>
      <c r="O984"/>
    </row>
    <row r="985" spans="1:15" x14ac:dyDescent="0.2">
      <c r="A985" s="66"/>
      <c r="B985" s="59"/>
      <c r="C985" s="60"/>
      <c r="D985" s="57"/>
      <c r="E985" s="153"/>
      <c r="F985" s="57"/>
      <c r="G985" s="57"/>
      <c r="H985" s="58"/>
      <c r="I985" s="58"/>
      <c r="J985" s="157"/>
      <c r="K985" s="24"/>
      <c r="L985" s="2"/>
    </row>
    <row r="986" spans="1:15" x14ac:dyDescent="0.2">
      <c r="A986" s="66"/>
      <c r="B986" s="59"/>
      <c r="C986" s="60"/>
      <c r="D986" s="57"/>
      <c r="E986" s="153"/>
      <c r="F986" s="57"/>
      <c r="G986" s="57"/>
      <c r="H986" s="58"/>
      <c r="I986" s="58"/>
      <c r="J986" s="157"/>
      <c r="K986" s="24"/>
      <c r="L986" s="2"/>
    </row>
    <row r="987" spans="1:15" x14ac:dyDescent="0.2">
      <c r="A987" s="66"/>
      <c r="B987" s="59"/>
      <c r="C987" s="60"/>
      <c r="D987" s="57"/>
      <c r="E987" s="153"/>
      <c r="F987" s="57"/>
      <c r="G987" s="57"/>
      <c r="H987" s="58"/>
      <c r="I987" s="58"/>
      <c r="J987" s="157"/>
      <c r="K987" s="24"/>
      <c r="L987" s="2"/>
      <c r="O987"/>
    </row>
    <row r="988" spans="1:15" x14ac:dyDescent="0.2">
      <c r="A988" s="66"/>
      <c r="B988" s="59"/>
      <c r="C988" s="60"/>
      <c r="D988" s="57"/>
      <c r="E988" s="153"/>
      <c r="F988" s="57"/>
      <c r="G988" s="57"/>
      <c r="H988" s="58"/>
      <c r="I988" s="58"/>
      <c r="J988" s="157"/>
      <c r="K988" s="24"/>
      <c r="L988" s="2"/>
      <c r="O988"/>
    </row>
    <row r="989" spans="1:15" x14ac:dyDescent="0.2">
      <c r="A989" s="66"/>
      <c r="B989" s="59"/>
      <c r="C989" s="60"/>
      <c r="D989" s="57"/>
      <c r="E989" s="153"/>
      <c r="F989" s="57"/>
      <c r="G989" s="57"/>
      <c r="H989" s="58"/>
      <c r="I989" s="58"/>
      <c r="J989" s="157"/>
      <c r="K989" s="24"/>
      <c r="L989" s="2"/>
      <c r="O989"/>
    </row>
    <row r="990" spans="1:15" x14ac:dyDescent="0.2">
      <c r="A990" s="66"/>
      <c r="B990" s="59"/>
      <c r="C990" s="60"/>
      <c r="D990" s="57"/>
      <c r="E990" s="153"/>
      <c r="F990" s="57"/>
      <c r="G990" s="57"/>
      <c r="H990" s="58"/>
      <c r="I990" s="58"/>
      <c r="J990" s="157"/>
      <c r="K990" s="24"/>
      <c r="L990" s="2"/>
      <c r="O990"/>
    </row>
    <row r="991" spans="1:15" x14ac:dyDescent="0.2">
      <c r="A991" s="66"/>
      <c r="B991" s="59"/>
      <c r="C991" s="60"/>
      <c r="D991" s="57"/>
      <c r="E991" s="153"/>
      <c r="F991" s="57"/>
      <c r="G991" s="57"/>
      <c r="H991" s="58"/>
      <c r="I991" s="58"/>
      <c r="J991" s="157"/>
      <c r="K991" s="24"/>
      <c r="L991" s="2"/>
      <c r="O991"/>
    </row>
    <row r="992" spans="1:15" x14ac:dyDescent="0.2">
      <c r="A992" s="66"/>
      <c r="B992" s="59"/>
      <c r="C992" s="60"/>
      <c r="D992" s="57"/>
      <c r="E992" s="153"/>
      <c r="F992" s="57"/>
      <c r="G992" s="57"/>
      <c r="H992" s="58"/>
      <c r="I992" s="58"/>
      <c r="J992" s="157"/>
      <c r="K992" s="24"/>
      <c r="L992" s="2"/>
      <c r="O992"/>
    </row>
    <row r="993" spans="1:15" x14ac:dyDescent="0.2">
      <c r="A993" s="66"/>
      <c r="B993" s="59"/>
      <c r="C993" s="60"/>
      <c r="D993" s="57"/>
      <c r="E993" s="153"/>
      <c r="F993" s="57"/>
      <c r="G993" s="57"/>
      <c r="H993" s="58"/>
      <c r="I993" s="58"/>
      <c r="J993" s="157"/>
      <c r="K993" s="24"/>
      <c r="L993" s="2"/>
      <c r="O993"/>
    </row>
    <row r="994" spans="1:15" x14ac:dyDescent="0.2">
      <c r="A994" s="66"/>
      <c r="B994" s="59"/>
      <c r="C994" s="60"/>
      <c r="D994" s="57"/>
      <c r="E994" s="153"/>
      <c r="F994" s="57"/>
      <c r="G994" s="57"/>
      <c r="H994" s="58"/>
      <c r="I994" s="58"/>
      <c r="J994" s="157"/>
      <c r="K994" s="24"/>
      <c r="L994" s="2"/>
      <c r="O994"/>
    </row>
    <row r="995" spans="1:15" x14ac:dyDescent="0.2">
      <c r="A995" s="66"/>
      <c r="B995" s="59"/>
      <c r="C995" s="60"/>
      <c r="D995" s="57"/>
      <c r="E995" s="153"/>
      <c r="F995" s="57"/>
      <c r="G995" s="57"/>
      <c r="H995" s="58"/>
      <c r="I995" s="58"/>
      <c r="J995" s="157"/>
      <c r="K995" s="24"/>
      <c r="L995" s="2"/>
      <c r="O995"/>
    </row>
    <row r="996" spans="1:15" x14ac:dyDescent="0.2">
      <c r="A996" s="66"/>
      <c r="B996" s="59"/>
      <c r="C996" s="60"/>
      <c r="D996" s="57"/>
      <c r="E996" s="153"/>
      <c r="F996" s="57"/>
      <c r="G996" s="57"/>
      <c r="H996" s="58"/>
      <c r="I996" s="58"/>
      <c r="J996" s="157"/>
      <c r="K996" s="24"/>
      <c r="L996" s="2"/>
      <c r="O996"/>
    </row>
    <row r="997" spans="1:15" x14ac:dyDescent="0.2">
      <c r="A997" s="66"/>
      <c r="B997" s="59"/>
      <c r="C997" s="60"/>
      <c r="D997" s="57"/>
      <c r="E997" s="153"/>
      <c r="F997" s="57"/>
      <c r="G997" s="57"/>
      <c r="H997" s="58"/>
      <c r="I997" s="58"/>
      <c r="J997" s="157"/>
      <c r="K997" s="24"/>
      <c r="L997" s="2"/>
      <c r="O997"/>
    </row>
    <row r="998" spans="1:15" x14ac:dyDescent="0.2">
      <c r="A998" s="66"/>
      <c r="B998" s="59"/>
      <c r="C998" s="60"/>
      <c r="D998" s="57"/>
      <c r="E998" s="153"/>
      <c r="F998" s="57"/>
      <c r="G998" s="57"/>
      <c r="H998" s="58"/>
      <c r="I998" s="58"/>
      <c r="J998" s="157"/>
      <c r="K998" s="24"/>
      <c r="L998" s="2"/>
      <c r="O998"/>
    </row>
    <row r="999" spans="1:15" x14ac:dyDescent="0.2">
      <c r="A999" s="66"/>
      <c r="B999" s="59"/>
      <c r="C999" s="60"/>
      <c r="D999" s="57"/>
      <c r="E999" s="153"/>
      <c r="F999" s="57"/>
      <c r="G999" s="57"/>
      <c r="H999" s="58"/>
      <c r="I999" s="58"/>
      <c r="J999" s="157"/>
      <c r="K999" s="24"/>
      <c r="L999" s="2"/>
      <c r="O999"/>
    </row>
    <row r="1000" spans="1:15" x14ac:dyDescent="0.2">
      <c r="A1000" s="66"/>
      <c r="B1000" s="59"/>
      <c r="C1000" s="60"/>
      <c r="D1000" s="57"/>
      <c r="E1000" s="153"/>
      <c r="F1000" s="57"/>
      <c r="G1000" s="57"/>
      <c r="H1000" s="58"/>
      <c r="I1000" s="58"/>
      <c r="J1000" s="157"/>
      <c r="K1000" s="24"/>
      <c r="L1000" s="2"/>
      <c r="O1000"/>
    </row>
    <row r="1001" spans="1:15" x14ac:dyDescent="0.2">
      <c r="A1001" s="66"/>
      <c r="B1001" s="59"/>
      <c r="C1001" s="60"/>
      <c r="D1001" s="57"/>
      <c r="E1001" s="153"/>
      <c r="F1001" s="57"/>
      <c r="G1001" s="57"/>
      <c r="H1001" s="58"/>
      <c r="I1001" s="58"/>
      <c r="J1001" s="157"/>
      <c r="K1001" s="24"/>
      <c r="L1001" s="2"/>
      <c r="O1001"/>
    </row>
    <row r="1002" spans="1:15" x14ac:dyDescent="0.2">
      <c r="A1002" s="66"/>
      <c r="B1002" s="59"/>
      <c r="C1002" s="60"/>
      <c r="D1002" s="57"/>
      <c r="E1002" s="153"/>
      <c r="F1002" s="57"/>
      <c r="G1002" s="57"/>
      <c r="H1002" s="58"/>
      <c r="I1002" s="58"/>
      <c r="J1002" s="157"/>
      <c r="K1002" s="24"/>
      <c r="L1002" s="2"/>
      <c r="O1002"/>
    </row>
    <row r="1003" spans="1:15" x14ac:dyDescent="0.2">
      <c r="A1003" s="66"/>
      <c r="B1003" s="59"/>
      <c r="C1003" s="60"/>
      <c r="D1003" s="57"/>
      <c r="E1003" s="153"/>
      <c r="F1003" s="57"/>
      <c r="G1003" s="57"/>
      <c r="H1003" s="58"/>
      <c r="I1003" s="58"/>
      <c r="J1003" s="157"/>
      <c r="K1003" s="24"/>
      <c r="L1003" s="2"/>
      <c r="O1003"/>
    </row>
    <row r="1004" spans="1:15" x14ac:dyDescent="0.2">
      <c r="A1004" s="66"/>
      <c r="B1004" s="59"/>
      <c r="C1004" s="60"/>
      <c r="D1004" s="57"/>
      <c r="E1004" s="153"/>
      <c r="F1004" s="57"/>
      <c r="G1004" s="57"/>
      <c r="H1004" s="58"/>
      <c r="I1004" s="58"/>
      <c r="J1004" s="157"/>
      <c r="K1004" s="24"/>
      <c r="L1004" s="2"/>
      <c r="O1004"/>
    </row>
    <row r="1005" spans="1:15" x14ac:dyDescent="0.2">
      <c r="A1005" s="66"/>
      <c r="B1005" s="59"/>
      <c r="C1005" s="60"/>
      <c r="D1005" s="57"/>
      <c r="E1005" s="153"/>
      <c r="F1005" s="57"/>
      <c r="G1005" s="57"/>
      <c r="H1005" s="58"/>
      <c r="I1005" s="58"/>
      <c r="J1005" s="157"/>
      <c r="K1005" s="24"/>
      <c r="L1005" s="2"/>
      <c r="O1005"/>
    </row>
    <row r="1006" spans="1:15" x14ac:dyDescent="0.2">
      <c r="A1006" s="66"/>
      <c r="B1006" s="59"/>
      <c r="C1006" s="60"/>
      <c r="D1006" s="57"/>
      <c r="E1006" s="153"/>
      <c r="F1006" s="57"/>
      <c r="G1006" s="57"/>
      <c r="H1006" s="58"/>
      <c r="I1006" s="58"/>
      <c r="J1006" s="157"/>
      <c r="K1006" s="24"/>
      <c r="L1006" s="2"/>
      <c r="O1006"/>
    </row>
    <row r="1007" spans="1:15" x14ac:dyDescent="0.2">
      <c r="A1007" s="66"/>
      <c r="B1007" s="59"/>
      <c r="C1007" s="60"/>
      <c r="D1007" s="57"/>
      <c r="E1007" s="153"/>
      <c r="F1007" s="57"/>
      <c r="G1007" s="57"/>
      <c r="H1007" s="58"/>
      <c r="I1007" s="58"/>
      <c r="J1007" s="157"/>
      <c r="K1007" s="24"/>
      <c r="L1007" s="2"/>
      <c r="O1007"/>
    </row>
    <row r="1008" spans="1:15" x14ac:dyDescent="0.2">
      <c r="A1008" s="66"/>
      <c r="B1008" s="59"/>
      <c r="C1008" s="60"/>
      <c r="D1008" s="57"/>
      <c r="E1008" s="153"/>
      <c r="F1008" s="57"/>
      <c r="G1008" s="57"/>
      <c r="H1008" s="58"/>
      <c r="I1008" s="58"/>
      <c r="J1008" s="157"/>
      <c r="K1008" s="24"/>
      <c r="L1008" s="2"/>
      <c r="O1008"/>
    </row>
    <row r="1009" spans="1:15" x14ac:dyDescent="0.2">
      <c r="A1009" s="66"/>
      <c r="B1009" s="59"/>
      <c r="C1009" s="60"/>
      <c r="D1009" s="57"/>
      <c r="E1009" s="153"/>
      <c r="F1009" s="57"/>
      <c r="G1009" s="57"/>
      <c r="H1009" s="58"/>
      <c r="I1009" s="58"/>
      <c r="J1009" s="157"/>
      <c r="K1009" s="24"/>
      <c r="L1009" s="2"/>
      <c r="O1009"/>
    </row>
    <row r="1010" spans="1:15" x14ac:dyDescent="0.2">
      <c r="A1010" s="66"/>
      <c r="B1010" s="59"/>
      <c r="C1010" s="60"/>
      <c r="D1010" s="57"/>
      <c r="E1010" s="153"/>
      <c r="F1010" s="57"/>
      <c r="G1010" s="57"/>
      <c r="H1010" s="58"/>
      <c r="I1010" s="58"/>
      <c r="J1010" s="157"/>
      <c r="K1010" s="24"/>
      <c r="L1010" s="2"/>
      <c r="O1010"/>
    </row>
    <row r="1011" spans="1:15" x14ac:dyDescent="0.2">
      <c r="A1011" s="66"/>
      <c r="B1011" s="59"/>
      <c r="C1011" s="60"/>
      <c r="D1011" s="57"/>
      <c r="E1011" s="153"/>
      <c r="F1011" s="57"/>
      <c r="G1011" s="57"/>
      <c r="H1011" s="58"/>
      <c r="I1011" s="58"/>
      <c r="J1011" s="157"/>
      <c r="K1011" s="24"/>
      <c r="L1011" s="2"/>
      <c r="O1011"/>
    </row>
    <row r="1012" spans="1:15" x14ac:dyDescent="0.2">
      <c r="A1012" s="66"/>
      <c r="B1012" s="59"/>
      <c r="C1012" s="60"/>
      <c r="D1012" s="57"/>
      <c r="E1012" s="153"/>
      <c r="F1012" s="57"/>
      <c r="G1012" s="57"/>
      <c r="H1012" s="58"/>
      <c r="I1012" s="58"/>
      <c r="J1012" s="157"/>
      <c r="K1012" s="24"/>
      <c r="L1012" s="2"/>
      <c r="O1012"/>
    </row>
    <row r="1013" spans="1:15" x14ac:dyDescent="0.2">
      <c r="A1013" s="66"/>
      <c r="B1013" s="59"/>
      <c r="C1013" s="60"/>
      <c r="D1013" s="57"/>
      <c r="E1013" s="153"/>
      <c r="F1013" s="57"/>
      <c r="G1013" s="57"/>
      <c r="H1013" s="58"/>
      <c r="I1013" s="58"/>
      <c r="J1013" s="157"/>
      <c r="K1013" s="24"/>
      <c r="L1013" s="2"/>
      <c r="O1013"/>
    </row>
    <row r="1014" spans="1:15" x14ac:dyDescent="0.2">
      <c r="A1014" s="66"/>
      <c r="B1014" s="59"/>
      <c r="C1014" s="60"/>
      <c r="D1014" s="57"/>
      <c r="E1014" s="153"/>
      <c r="F1014" s="57"/>
      <c r="G1014" s="57"/>
      <c r="H1014" s="58"/>
      <c r="I1014" s="58"/>
      <c r="J1014" s="157"/>
      <c r="K1014" s="24"/>
      <c r="L1014" s="2"/>
      <c r="O1014"/>
    </row>
    <row r="1015" spans="1:15" x14ac:dyDescent="0.2">
      <c r="A1015" s="66"/>
      <c r="B1015" s="59"/>
      <c r="C1015" s="60"/>
      <c r="D1015" s="57"/>
      <c r="E1015" s="153"/>
      <c r="F1015" s="57"/>
      <c r="G1015" s="57"/>
      <c r="H1015" s="58"/>
      <c r="I1015" s="58"/>
      <c r="J1015" s="157"/>
      <c r="K1015" s="24"/>
      <c r="L1015" s="2"/>
      <c r="O1015"/>
    </row>
    <row r="1016" spans="1:15" x14ac:dyDescent="0.2">
      <c r="A1016" s="66"/>
      <c r="B1016" s="59"/>
      <c r="C1016" s="60"/>
      <c r="D1016" s="57"/>
      <c r="E1016" s="153"/>
      <c r="F1016" s="57"/>
      <c r="G1016" s="57"/>
      <c r="H1016" s="58"/>
      <c r="I1016" s="58"/>
      <c r="J1016" s="157"/>
      <c r="K1016" s="24"/>
      <c r="L1016" s="2"/>
      <c r="O1016"/>
    </row>
    <row r="1017" spans="1:15" x14ac:dyDescent="0.2">
      <c r="A1017" s="66"/>
      <c r="B1017" s="59"/>
      <c r="C1017" s="60"/>
      <c r="D1017" s="57"/>
      <c r="E1017" s="153"/>
      <c r="F1017" s="57"/>
      <c r="G1017" s="57"/>
      <c r="H1017" s="58"/>
      <c r="I1017" s="58"/>
      <c r="J1017" s="157"/>
      <c r="K1017" s="24"/>
      <c r="L1017" s="2"/>
      <c r="O1017"/>
    </row>
    <row r="1018" spans="1:15" x14ac:dyDescent="0.2">
      <c r="A1018" s="66"/>
      <c r="B1018" s="59"/>
      <c r="C1018" s="60"/>
      <c r="D1018" s="57"/>
      <c r="E1018" s="153"/>
      <c r="F1018" s="57"/>
      <c r="G1018" s="57"/>
      <c r="H1018" s="58"/>
      <c r="I1018" s="58"/>
      <c r="J1018" s="157"/>
      <c r="K1018" s="24"/>
      <c r="L1018" s="2"/>
      <c r="O1018"/>
    </row>
    <row r="1019" spans="1:15" x14ac:dyDescent="0.2">
      <c r="A1019" s="66"/>
      <c r="B1019" s="59"/>
      <c r="C1019" s="60"/>
      <c r="D1019" s="57"/>
      <c r="E1019" s="153"/>
      <c r="F1019" s="57"/>
      <c r="G1019" s="57"/>
      <c r="H1019" s="58"/>
      <c r="I1019" s="58"/>
      <c r="J1019" s="157"/>
      <c r="K1019" s="24"/>
      <c r="L1019" s="2"/>
      <c r="O1019"/>
    </row>
    <row r="1020" spans="1:15" x14ac:dyDescent="0.2">
      <c r="A1020" s="66"/>
      <c r="B1020" s="59"/>
      <c r="C1020" s="60"/>
      <c r="D1020" s="57"/>
      <c r="E1020" s="153"/>
      <c r="F1020" s="57"/>
      <c r="G1020" s="57"/>
      <c r="H1020" s="58"/>
      <c r="I1020" s="58"/>
      <c r="J1020" s="157"/>
      <c r="K1020" s="24"/>
      <c r="L1020" s="2"/>
      <c r="O1020"/>
    </row>
    <row r="1021" spans="1:15" x14ac:dyDescent="0.2">
      <c r="A1021" s="66"/>
      <c r="B1021" s="59"/>
      <c r="C1021" s="60"/>
      <c r="D1021" s="57"/>
      <c r="E1021" s="153"/>
      <c r="F1021" s="57"/>
      <c r="G1021" s="57"/>
      <c r="H1021" s="58"/>
      <c r="I1021" s="58"/>
      <c r="J1021" s="157"/>
      <c r="K1021" s="24"/>
      <c r="L1021" s="2"/>
      <c r="O1021"/>
    </row>
    <row r="1022" spans="1:15" x14ac:dyDescent="0.2">
      <c r="A1022" s="66"/>
      <c r="B1022" s="59"/>
      <c r="C1022" s="60"/>
      <c r="D1022" s="57"/>
      <c r="E1022" s="153"/>
      <c r="F1022" s="57"/>
      <c r="G1022" s="57"/>
      <c r="H1022" s="58"/>
      <c r="I1022" s="58"/>
      <c r="J1022" s="157"/>
      <c r="K1022" s="24"/>
      <c r="L1022" s="2"/>
      <c r="O1022"/>
    </row>
    <row r="1023" spans="1:15" x14ac:dyDescent="0.2">
      <c r="A1023" s="66"/>
      <c r="B1023" s="59"/>
      <c r="C1023" s="60"/>
      <c r="D1023" s="57"/>
      <c r="E1023" s="153"/>
      <c r="F1023" s="57"/>
      <c r="G1023" s="57"/>
      <c r="H1023" s="58"/>
      <c r="I1023" s="58"/>
      <c r="J1023" s="157"/>
      <c r="K1023" s="24"/>
      <c r="L1023" s="2"/>
      <c r="O1023"/>
    </row>
    <row r="1024" spans="1:15" x14ac:dyDescent="0.2">
      <c r="A1024" s="66"/>
      <c r="B1024" s="59"/>
      <c r="C1024" s="60"/>
      <c r="D1024" s="57"/>
      <c r="E1024" s="153"/>
      <c r="F1024" s="57"/>
      <c r="G1024" s="57"/>
      <c r="H1024" s="58"/>
      <c r="I1024" s="58"/>
      <c r="J1024" s="157"/>
      <c r="K1024" s="24"/>
      <c r="L1024" s="2"/>
      <c r="O1024"/>
    </row>
    <row r="1025" spans="1:15" x14ac:dyDescent="0.2">
      <c r="A1025" s="66"/>
      <c r="B1025" s="59"/>
      <c r="C1025" s="60"/>
      <c r="D1025" s="57"/>
      <c r="E1025" s="153"/>
      <c r="F1025" s="57"/>
      <c r="G1025" s="57"/>
      <c r="H1025" s="58"/>
      <c r="I1025" s="58"/>
      <c r="J1025" s="157"/>
      <c r="K1025" s="24"/>
      <c r="L1025" s="2"/>
      <c r="O1025"/>
    </row>
    <row r="1026" spans="1:15" x14ac:dyDescent="0.2">
      <c r="A1026" s="66"/>
      <c r="B1026" s="59"/>
      <c r="C1026" s="60"/>
      <c r="D1026" s="57"/>
      <c r="E1026" s="153"/>
      <c r="F1026" s="57"/>
      <c r="G1026" s="57"/>
      <c r="H1026" s="58"/>
      <c r="I1026" s="58"/>
      <c r="J1026" s="157"/>
      <c r="K1026" s="24"/>
      <c r="L1026" s="2"/>
      <c r="O1026"/>
    </row>
    <row r="1027" spans="1:15" x14ac:dyDescent="0.2">
      <c r="A1027" s="66"/>
      <c r="B1027" s="59"/>
      <c r="C1027" s="60"/>
      <c r="D1027" s="57"/>
      <c r="E1027" s="153"/>
      <c r="F1027" s="57"/>
      <c r="G1027" s="57"/>
      <c r="H1027" s="58"/>
      <c r="I1027" s="58"/>
      <c r="J1027" s="157"/>
      <c r="K1027" s="24"/>
      <c r="L1027" s="2"/>
      <c r="O1027"/>
    </row>
    <row r="1028" spans="1:15" x14ac:dyDescent="0.2">
      <c r="A1028" s="66"/>
      <c r="B1028" s="59"/>
      <c r="C1028" s="60"/>
      <c r="D1028" s="57"/>
      <c r="E1028" s="153"/>
      <c r="F1028" s="57"/>
      <c r="G1028" s="57"/>
      <c r="H1028" s="58"/>
      <c r="I1028" s="58"/>
      <c r="J1028" s="157"/>
      <c r="K1028" s="24"/>
      <c r="L1028" s="2"/>
      <c r="O1028"/>
    </row>
    <row r="1029" spans="1:15" x14ac:dyDescent="0.2">
      <c r="A1029" s="66"/>
      <c r="B1029" s="59"/>
      <c r="C1029" s="60"/>
      <c r="D1029" s="57"/>
      <c r="E1029" s="153"/>
      <c r="F1029" s="57"/>
      <c r="G1029" s="57"/>
      <c r="H1029" s="58"/>
      <c r="I1029" s="58"/>
      <c r="J1029" s="157"/>
      <c r="K1029" s="24"/>
      <c r="L1029" s="2"/>
      <c r="O1029"/>
    </row>
    <row r="1030" spans="1:15" x14ac:dyDescent="0.2">
      <c r="A1030" s="66"/>
      <c r="B1030" s="59"/>
      <c r="C1030" s="60"/>
      <c r="D1030" s="57"/>
      <c r="E1030" s="153"/>
      <c r="F1030" s="57"/>
      <c r="G1030" s="57"/>
      <c r="H1030" s="58"/>
      <c r="I1030" s="58"/>
      <c r="J1030" s="157"/>
      <c r="K1030" s="24"/>
      <c r="L1030" s="2"/>
      <c r="O1030"/>
    </row>
    <row r="1031" spans="1:15" x14ac:dyDescent="0.2">
      <c r="A1031" s="66"/>
      <c r="B1031" s="59"/>
      <c r="C1031" s="60"/>
      <c r="D1031" s="57"/>
      <c r="E1031" s="153"/>
      <c r="F1031" s="57"/>
      <c r="G1031" s="57"/>
      <c r="H1031" s="58"/>
      <c r="I1031" s="58"/>
      <c r="J1031" s="157"/>
      <c r="K1031" s="24"/>
      <c r="L1031" s="2"/>
      <c r="O1031"/>
    </row>
    <row r="1032" spans="1:15" x14ac:dyDescent="0.2">
      <c r="A1032" s="66"/>
      <c r="B1032" s="59"/>
      <c r="C1032" s="60"/>
      <c r="D1032" s="57"/>
      <c r="E1032" s="153"/>
      <c r="F1032" s="57"/>
      <c r="G1032" s="57"/>
      <c r="H1032" s="58"/>
      <c r="I1032" s="58"/>
      <c r="J1032" s="157"/>
      <c r="K1032" s="24"/>
      <c r="L1032" s="2"/>
      <c r="O1032"/>
    </row>
    <row r="1033" spans="1:15" x14ac:dyDescent="0.2">
      <c r="A1033" s="66"/>
      <c r="B1033" s="59"/>
      <c r="C1033" s="60"/>
      <c r="D1033" s="57"/>
      <c r="E1033" s="153"/>
      <c r="F1033" s="57"/>
      <c r="G1033" s="57"/>
      <c r="H1033" s="58"/>
      <c r="I1033" s="58"/>
      <c r="J1033" s="157"/>
      <c r="K1033" s="24"/>
      <c r="L1033" s="2"/>
      <c r="O1033"/>
    </row>
    <row r="1034" spans="1:15" x14ac:dyDescent="0.2">
      <c r="A1034" s="66"/>
      <c r="B1034" s="59"/>
      <c r="C1034" s="60"/>
      <c r="D1034" s="57"/>
      <c r="E1034" s="153"/>
      <c r="F1034" s="57"/>
      <c r="G1034" s="57"/>
      <c r="H1034" s="58"/>
      <c r="I1034" s="58"/>
      <c r="J1034" s="157"/>
      <c r="K1034" s="24"/>
      <c r="L1034" s="2"/>
      <c r="O1034"/>
    </row>
    <row r="1035" spans="1:15" x14ac:dyDescent="0.2">
      <c r="A1035" s="66"/>
      <c r="B1035" s="59"/>
      <c r="C1035" s="60"/>
      <c r="D1035" s="57"/>
      <c r="E1035" s="153"/>
      <c r="F1035" s="57"/>
      <c r="G1035" s="57"/>
      <c r="H1035" s="58"/>
      <c r="I1035" s="58"/>
      <c r="J1035" s="157"/>
      <c r="K1035" s="24"/>
      <c r="L1035" s="2"/>
      <c r="O1035"/>
    </row>
    <row r="1036" spans="1:15" x14ac:dyDescent="0.2">
      <c r="A1036" s="66"/>
      <c r="B1036" s="59"/>
      <c r="C1036" s="60"/>
      <c r="D1036" s="57"/>
      <c r="E1036" s="153"/>
      <c r="F1036" s="57"/>
      <c r="G1036" s="57"/>
      <c r="H1036" s="58"/>
      <c r="I1036" s="58"/>
      <c r="J1036" s="157"/>
      <c r="K1036" s="24"/>
      <c r="L1036" s="2"/>
      <c r="O1036"/>
    </row>
    <row r="1037" spans="1:15" x14ac:dyDescent="0.2">
      <c r="A1037" s="66"/>
      <c r="B1037" s="59"/>
      <c r="C1037" s="60"/>
      <c r="D1037" s="57"/>
      <c r="E1037" s="153"/>
      <c r="F1037" s="57"/>
      <c r="G1037" s="57"/>
      <c r="H1037" s="58"/>
      <c r="I1037" s="58"/>
      <c r="J1037" s="157"/>
      <c r="K1037" s="24"/>
      <c r="L1037" s="2"/>
      <c r="O1037"/>
    </row>
    <row r="1038" spans="1:15" x14ac:dyDescent="0.2">
      <c r="A1038" s="66"/>
      <c r="B1038" s="59"/>
      <c r="C1038" s="60"/>
      <c r="D1038" s="57"/>
      <c r="E1038" s="153"/>
      <c r="F1038" s="57"/>
      <c r="G1038" s="57"/>
      <c r="H1038" s="58"/>
      <c r="I1038" s="58"/>
      <c r="J1038" s="157"/>
      <c r="K1038" s="24"/>
      <c r="L1038" s="2"/>
      <c r="O1038"/>
    </row>
    <row r="1039" spans="1:15" x14ac:dyDescent="0.2">
      <c r="A1039" s="66"/>
      <c r="B1039" s="59"/>
      <c r="C1039" s="60"/>
      <c r="D1039" s="57"/>
      <c r="E1039" s="153"/>
      <c r="F1039" s="57"/>
      <c r="G1039" s="57"/>
      <c r="H1039" s="58"/>
      <c r="I1039" s="58"/>
      <c r="J1039" s="157"/>
      <c r="K1039" s="24"/>
      <c r="L1039" s="2"/>
      <c r="O1039"/>
    </row>
    <row r="1040" spans="1:15" x14ac:dyDescent="0.2">
      <c r="A1040" s="66"/>
      <c r="B1040" s="59"/>
      <c r="C1040" s="60"/>
      <c r="D1040" s="57"/>
      <c r="E1040" s="153"/>
      <c r="F1040" s="57"/>
      <c r="G1040" s="57"/>
      <c r="H1040" s="58"/>
      <c r="I1040" s="58"/>
      <c r="J1040" s="157"/>
      <c r="K1040" s="24"/>
      <c r="L1040" s="2"/>
      <c r="O1040"/>
    </row>
    <row r="1041" spans="1:15" x14ac:dyDescent="0.2">
      <c r="A1041" s="66"/>
      <c r="B1041" s="59"/>
      <c r="C1041" s="60"/>
      <c r="D1041" s="57"/>
      <c r="E1041" s="153"/>
      <c r="F1041" s="57"/>
      <c r="G1041" s="57"/>
      <c r="H1041" s="58"/>
      <c r="I1041" s="58"/>
      <c r="J1041" s="157"/>
      <c r="K1041" s="24"/>
      <c r="L1041" s="2"/>
      <c r="O1041"/>
    </row>
    <row r="1042" spans="1:15" x14ac:dyDescent="0.2">
      <c r="A1042" s="66"/>
      <c r="B1042" s="59"/>
      <c r="C1042" s="60"/>
      <c r="D1042" s="57"/>
      <c r="E1042" s="153"/>
      <c r="F1042" s="57"/>
      <c r="G1042" s="57"/>
      <c r="H1042" s="58"/>
      <c r="I1042" s="58"/>
      <c r="J1042" s="157"/>
      <c r="K1042" s="24"/>
      <c r="L1042" s="2"/>
      <c r="O1042"/>
    </row>
    <row r="1043" spans="1:15" x14ac:dyDescent="0.2">
      <c r="A1043" s="66"/>
      <c r="B1043" s="59"/>
      <c r="C1043" s="60"/>
      <c r="D1043" s="57"/>
      <c r="E1043" s="153"/>
      <c r="F1043" s="57"/>
      <c r="G1043" s="57"/>
      <c r="H1043" s="58"/>
      <c r="I1043" s="58"/>
      <c r="J1043" s="157"/>
      <c r="K1043" s="24"/>
      <c r="L1043" s="2"/>
      <c r="O1043"/>
    </row>
    <row r="1044" spans="1:15" x14ac:dyDescent="0.2">
      <c r="A1044" s="66"/>
      <c r="B1044" s="59"/>
      <c r="C1044" s="60"/>
      <c r="D1044" s="57"/>
      <c r="E1044" s="153"/>
      <c r="F1044" s="57"/>
      <c r="G1044" s="57"/>
      <c r="H1044" s="58"/>
      <c r="I1044" s="58"/>
      <c r="J1044" s="157"/>
      <c r="K1044" s="24"/>
      <c r="L1044" s="2"/>
      <c r="O1044"/>
    </row>
    <row r="1045" spans="1:15" x14ac:dyDescent="0.2">
      <c r="A1045" s="66"/>
      <c r="B1045" s="59"/>
      <c r="C1045" s="60"/>
      <c r="D1045" s="57"/>
      <c r="E1045" s="153"/>
      <c r="F1045" s="57"/>
      <c r="G1045" s="57"/>
      <c r="H1045" s="58"/>
      <c r="I1045" s="58"/>
      <c r="J1045" s="157"/>
      <c r="K1045" s="24"/>
      <c r="L1045" s="2"/>
      <c r="O1045"/>
    </row>
    <row r="1046" spans="1:15" x14ac:dyDescent="0.2">
      <c r="A1046" s="66"/>
      <c r="B1046" s="59"/>
      <c r="C1046" s="60"/>
      <c r="D1046" s="57"/>
      <c r="E1046" s="153"/>
      <c r="F1046" s="57"/>
      <c r="G1046" s="57"/>
      <c r="H1046" s="58"/>
      <c r="I1046" s="58"/>
      <c r="J1046" s="157"/>
      <c r="K1046" s="24"/>
      <c r="L1046" s="2"/>
      <c r="O1046"/>
    </row>
    <row r="1047" spans="1:15" x14ac:dyDescent="0.2">
      <c r="A1047" s="66"/>
      <c r="B1047" s="59"/>
      <c r="C1047" s="60"/>
      <c r="D1047" s="57"/>
      <c r="E1047" s="153"/>
      <c r="F1047" s="57"/>
      <c r="G1047" s="57"/>
      <c r="H1047" s="58"/>
      <c r="I1047" s="58"/>
      <c r="J1047" s="157"/>
      <c r="K1047" s="24"/>
      <c r="L1047" s="2"/>
      <c r="O1047"/>
    </row>
    <row r="1048" spans="1:15" x14ac:dyDescent="0.2">
      <c r="A1048" s="66"/>
      <c r="B1048" s="59"/>
      <c r="C1048" s="60"/>
      <c r="D1048" s="57"/>
      <c r="E1048" s="153"/>
      <c r="F1048" s="57"/>
      <c r="G1048" s="57"/>
      <c r="H1048" s="58"/>
      <c r="I1048" s="58"/>
      <c r="J1048" s="157"/>
      <c r="K1048" s="24"/>
      <c r="L1048" s="2"/>
      <c r="O1048"/>
    </row>
    <row r="1049" spans="1:15" x14ac:dyDescent="0.2">
      <c r="A1049" s="66"/>
      <c r="B1049" s="59"/>
      <c r="C1049" s="60"/>
      <c r="D1049" s="57"/>
      <c r="E1049" s="153"/>
      <c r="F1049" s="57"/>
      <c r="G1049" s="57"/>
      <c r="H1049" s="58"/>
      <c r="I1049" s="58"/>
      <c r="J1049" s="157"/>
      <c r="K1049" s="24"/>
      <c r="L1049" s="2"/>
      <c r="O1049"/>
    </row>
    <row r="1050" spans="1:15" x14ac:dyDescent="0.2">
      <c r="A1050" s="66"/>
      <c r="B1050" s="59"/>
      <c r="C1050" s="60"/>
      <c r="D1050" s="57"/>
      <c r="E1050" s="153"/>
      <c r="F1050" s="57"/>
      <c r="G1050" s="57"/>
      <c r="H1050" s="58"/>
      <c r="I1050" s="58"/>
      <c r="J1050" s="157"/>
      <c r="K1050" s="24"/>
      <c r="L1050" s="2"/>
      <c r="O1050"/>
    </row>
    <row r="1051" spans="1:15" x14ac:dyDescent="0.2">
      <c r="A1051" s="66"/>
      <c r="B1051" s="59"/>
      <c r="C1051" s="60"/>
      <c r="D1051" s="57"/>
      <c r="E1051" s="153"/>
      <c r="F1051" s="57"/>
      <c r="G1051" s="57"/>
      <c r="H1051" s="58"/>
      <c r="I1051" s="58"/>
      <c r="J1051" s="157"/>
      <c r="K1051" s="24"/>
      <c r="L1051" s="2"/>
      <c r="O1051"/>
    </row>
    <row r="1052" spans="1:15" x14ac:dyDescent="0.2">
      <c r="A1052" s="66"/>
      <c r="B1052" s="59"/>
      <c r="C1052" s="60"/>
      <c r="D1052" s="57"/>
      <c r="E1052" s="153"/>
      <c r="F1052" s="57"/>
      <c r="G1052" s="57"/>
      <c r="H1052" s="58"/>
      <c r="I1052" s="58"/>
      <c r="J1052" s="157"/>
      <c r="K1052" s="24"/>
      <c r="L1052" s="2"/>
      <c r="O1052"/>
    </row>
    <row r="1053" spans="1:15" x14ac:dyDescent="0.2">
      <c r="A1053" s="66"/>
      <c r="B1053" s="59"/>
      <c r="C1053" s="60"/>
      <c r="D1053" s="57"/>
      <c r="E1053" s="153"/>
      <c r="F1053" s="57"/>
      <c r="G1053" s="57"/>
      <c r="H1053" s="58"/>
      <c r="I1053" s="58"/>
      <c r="J1053" s="157"/>
      <c r="K1053" s="24"/>
      <c r="L1053" s="2"/>
      <c r="O1053"/>
    </row>
  </sheetData>
  <phoneticPr fontId="0" type="noConversion"/>
  <pageMargins left="0.74803149606299213" right="0.23622047244094491" top="0.59055118110236227" bottom="0.39370078740157483" header="0" footer="0"/>
  <pageSetup paperSize="9" fitToHeight="2" orientation="landscape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90"/>
  <sheetViews>
    <sheetView zoomScale="90" zoomScaleNormal="90" zoomScalePageLayoutView="80" workbookViewId="0">
      <selection activeCell="B5" sqref="B5:C156"/>
    </sheetView>
  </sheetViews>
  <sheetFormatPr defaultColWidth="8.85546875" defaultRowHeight="12.75" x14ac:dyDescent="0.2"/>
  <cols>
    <col min="1" max="1" width="8.85546875" style="55"/>
    <col min="2" max="2" width="9.85546875" style="55" customWidth="1"/>
    <col min="3" max="16384" width="8.85546875" style="55"/>
  </cols>
  <sheetData>
    <row r="2" spans="1:24" ht="15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4" ht="15" x14ac:dyDescent="0.25">
      <c r="A3" s="105"/>
      <c r="B3" s="106" t="s">
        <v>29</v>
      </c>
      <c r="C3" s="107" t="s">
        <v>27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15" x14ac:dyDescent="0.25">
      <c r="A4" s="108"/>
      <c r="B4" s="31"/>
      <c r="C4" s="44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/>
      <c r="X4"/>
    </row>
    <row r="5" spans="1:24" ht="15" x14ac:dyDescent="0.25">
      <c r="A5" s="109">
        <v>1</v>
      </c>
      <c r="B5"/>
      <c r="C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/>
      <c r="X5"/>
    </row>
    <row r="6" spans="1:24" ht="15" x14ac:dyDescent="0.25">
      <c r="A6" s="109">
        <f t="shared" ref="A6:A37" si="0">A5+1</f>
        <v>2</v>
      </c>
      <c r="B6"/>
      <c r="C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/>
      <c r="X6"/>
    </row>
    <row r="7" spans="1:24" ht="15" x14ac:dyDescent="0.25">
      <c r="A7" s="109">
        <f t="shared" si="0"/>
        <v>3</v>
      </c>
      <c r="B7"/>
      <c r="C7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/>
      <c r="X7"/>
    </row>
    <row r="8" spans="1:24" ht="15" x14ac:dyDescent="0.25">
      <c r="A8" s="109">
        <f t="shared" si="0"/>
        <v>4</v>
      </c>
      <c r="B8"/>
      <c r="C8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/>
      <c r="X8"/>
    </row>
    <row r="9" spans="1:24" ht="15" x14ac:dyDescent="0.25">
      <c r="A9" s="109">
        <f t="shared" si="0"/>
        <v>5</v>
      </c>
      <c r="B9"/>
      <c r="C9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/>
      <c r="X9"/>
    </row>
    <row r="10" spans="1:24" ht="15" x14ac:dyDescent="0.25">
      <c r="A10" s="109">
        <f t="shared" si="0"/>
        <v>6</v>
      </c>
      <c r="B10"/>
      <c r="C10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/>
      <c r="X10"/>
    </row>
    <row r="11" spans="1:24" ht="15" x14ac:dyDescent="0.25">
      <c r="A11" s="109">
        <f t="shared" si="0"/>
        <v>7</v>
      </c>
      <c r="B11"/>
      <c r="C11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/>
      <c r="X11"/>
    </row>
    <row r="12" spans="1:24" ht="15" x14ac:dyDescent="0.25">
      <c r="A12" s="108">
        <f t="shared" si="0"/>
        <v>8</v>
      </c>
      <c r="B12"/>
      <c r="C12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/>
      <c r="X12"/>
    </row>
    <row r="13" spans="1:24" ht="15" x14ac:dyDescent="0.25">
      <c r="A13" s="108">
        <f t="shared" si="0"/>
        <v>9</v>
      </c>
      <c r="B13"/>
      <c r="C13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/>
      <c r="X13"/>
    </row>
    <row r="14" spans="1:24" ht="15" x14ac:dyDescent="0.25">
      <c r="A14" s="108">
        <f t="shared" si="0"/>
        <v>10</v>
      </c>
      <c r="B14"/>
      <c r="C1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/>
      <c r="X14"/>
    </row>
    <row r="15" spans="1:24" ht="15" x14ac:dyDescent="0.25">
      <c r="A15" s="108">
        <f t="shared" si="0"/>
        <v>11</v>
      </c>
      <c r="B15"/>
      <c r="C1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W15"/>
      <c r="X15"/>
    </row>
    <row r="16" spans="1:24" ht="15" x14ac:dyDescent="0.25">
      <c r="A16" s="108">
        <f t="shared" si="0"/>
        <v>12</v>
      </c>
      <c r="B16"/>
      <c r="C1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W16"/>
      <c r="X16"/>
    </row>
    <row r="17" spans="1:24" ht="15" x14ac:dyDescent="0.25">
      <c r="A17" s="108">
        <f t="shared" si="0"/>
        <v>13</v>
      </c>
      <c r="B17"/>
      <c r="C17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W17"/>
      <c r="X17"/>
    </row>
    <row r="18" spans="1:24" ht="15" x14ac:dyDescent="0.25">
      <c r="A18" s="108">
        <f t="shared" si="0"/>
        <v>14</v>
      </c>
      <c r="B18"/>
      <c r="C1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W18"/>
      <c r="X18"/>
    </row>
    <row r="19" spans="1:24" ht="15" x14ac:dyDescent="0.25">
      <c r="A19" s="108">
        <f t="shared" si="0"/>
        <v>15</v>
      </c>
      <c r="B19"/>
      <c r="C19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W19"/>
      <c r="X19"/>
    </row>
    <row r="20" spans="1:24" ht="15" x14ac:dyDescent="0.25">
      <c r="A20" s="108">
        <f t="shared" si="0"/>
        <v>16</v>
      </c>
      <c r="B20"/>
      <c r="C20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W20"/>
      <c r="X20"/>
    </row>
    <row r="21" spans="1:24" ht="15" x14ac:dyDescent="0.25">
      <c r="A21" s="108">
        <f t="shared" si="0"/>
        <v>17</v>
      </c>
      <c r="B21"/>
      <c r="C21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W21"/>
      <c r="X21"/>
    </row>
    <row r="22" spans="1:24" ht="15" x14ac:dyDescent="0.25">
      <c r="A22" s="108">
        <f t="shared" si="0"/>
        <v>18</v>
      </c>
      <c r="B22"/>
      <c r="C22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W22"/>
      <c r="X22"/>
    </row>
    <row r="23" spans="1:24" ht="15" x14ac:dyDescent="0.25">
      <c r="A23" s="109">
        <f t="shared" si="0"/>
        <v>19</v>
      </c>
      <c r="B23"/>
      <c r="C2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W23"/>
      <c r="X23"/>
    </row>
    <row r="24" spans="1:24" ht="15" x14ac:dyDescent="0.25">
      <c r="A24" s="109">
        <f t="shared" si="0"/>
        <v>20</v>
      </c>
      <c r="B24"/>
      <c r="C2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W24"/>
      <c r="X24"/>
    </row>
    <row r="25" spans="1:24" ht="15" x14ac:dyDescent="0.25">
      <c r="A25" s="109">
        <f t="shared" si="0"/>
        <v>21</v>
      </c>
      <c r="B25"/>
      <c r="C25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W25"/>
      <c r="X25"/>
    </row>
    <row r="26" spans="1:24" ht="15" x14ac:dyDescent="0.25">
      <c r="A26" s="109">
        <f t="shared" si="0"/>
        <v>22</v>
      </c>
      <c r="B26"/>
      <c r="C2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W26"/>
      <c r="X26"/>
    </row>
    <row r="27" spans="1:24" ht="15" x14ac:dyDescent="0.25">
      <c r="A27" s="109">
        <f t="shared" si="0"/>
        <v>23</v>
      </c>
      <c r="B27"/>
      <c r="C27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W27"/>
      <c r="X27"/>
    </row>
    <row r="28" spans="1:24" ht="15" x14ac:dyDescent="0.25">
      <c r="A28" s="109">
        <f t="shared" si="0"/>
        <v>24</v>
      </c>
      <c r="B28"/>
      <c r="C28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/>
      <c r="X28"/>
    </row>
    <row r="29" spans="1:24" ht="15" x14ac:dyDescent="0.25">
      <c r="A29" s="109">
        <f t="shared" si="0"/>
        <v>25</v>
      </c>
      <c r="B29"/>
      <c r="C29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 t="s">
        <v>31</v>
      </c>
      <c r="Q29" s="56"/>
      <c r="R29" s="56"/>
      <c r="S29" s="56"/>
      <c r="T29" s="56"/>
      <c r="U29" s="56"/>
      <c r="V29" s="56"/>
      <c r="W29"/>
      <c r="X29"/>
    </row>
    <row r="30" spans="1:24" ht="15" x14ac:dyDescent="0.25">
      <c r="A30" s="109">
        <f t="shared" si="0"/>
        <v>26</v>
      </c>
      <c r="B30"/>
      <c r="C30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/>
      <c r="X30"/>
    </row>
    <row r="31" spans="1:24" ht="15" x14ac:dyDescent="0.25">
      <c r="A31" s="109">
        <f t="shared" si="0"/>
        <v>27</v>
      </c>
      <c r="B31"/>
      <c r="C31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/>
      <c r="X31"/>
    </row>
    <row r="32" spans="1:24" ht="15" x14ac:dyDescent="0.25">
      <c r="A32" s="109">
        <f t="shared" si="0"/>
        <v>28</v>
      </c>
      <c r="B32"/>
      <c r="C32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/>
      <c r="X32"/>
    </row>
    <row r="33" spans="1:24" ht="15" x14ac:dyDescent="0.25">
      <c r="A33" s="109">
        <f t="shared" si="0"/>
        <v>29</v>
      </c>
      <c r="B33"/>
      <c r="C33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/>
      <c r="X33"/>
    </row>
    <row r="34" spans="1:24" ht="15" x14ac:dyDescent="0.25">
      <c r="A34" s="109">
        <f t="shared" si="0"/>
        <v>30</v>
      </c>
      <c r="B34"/>
      <c r="C34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/>
      <c r="X34"/>
    </row>
    <row r="35" spans="1:24" ht="15" x14ac:dyDescent="0.25">
      <c r="A35" s="109">
        <f t="shared" si="0"/>
        <v>31</v>
      </c>
      <c r="B35"/>
      <c r="C3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/>
      <c r="X35"/>
    </row>
    <row r="36" spans="1:24" ht="15" x14ac:dyDescent="0.25">
      <c r="A36" s="109">
        <f t="shared" si="0"/>
        <v>32</v>
      </c>
      <c r="B36"/>
      <c r="C3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/>
      <c r="X36"/>
    </row>
    <row r="37" spans="1:24" ht="15" x14ac:dyDescent="0.25">
      <c r="A37" s="109">
        <f t="shared" si="0"/>
        <v>33</v>
      </c>
      <c r="B37"/>
      <c r="C3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/>
    </row>
    <row r="38" spans="1:24" ht="15" x14ac:dyDescent="0.25">
      <c r="A38" s="108">
        <f t="shared" ref="A38:A101" si="1">A37+1</f>
        <v>34</v>
      </c>
      <c r="B38"/>
      <c r="C38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/>
    </row>
    <row r="39" spans="1:24" ht="15" x14ac:dyDescent="0.25">
      <c r="A39" s="108">
        <f t="shared" si="1"/>
        <v>35</v>
      </c>
      <c r="B39"/>
      <c r="C39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/>
    </row>
    <row r="40" spans="1:24" ht="15" x14ac:dyDescent="0.25">
      <c r="A40" s="108">
        <f t="shared" si="1"/>
        <v>36</v>
      </c>
      <c r="B40"/>
      <c r="C40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/>
    </row>
    <row r="41" spans="1:24" ht="15" x14ac:dyDescent="0.25">
      <c r="A41" s="108">
        <f t="shared" si="1"/>
        <v>37</v>
      </c>
      <c r="B41"/>
      <c r="C41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/>
    </row>
    <row r="42" spans="1:24" ht="15" x14ac:dyDescent="0.25">
      <c r="A42" s="108">
        <f t="shared" si="1"/>
        <v>38</v>
      </c>
      <c r="B42"/>
      <c r="C4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/>
    </row>
    <row r="43" spans="1:24" ht="15" x14ac:dyDescent="0.25">
      <c r="A43" s="108">
        <f t="shared" si="1"/>
        <v>39</v>
      </c>
      <c r="B43"/>
      <c r="C43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/>
    </row>
    <row r="44" spans="1:24" ht="15" x14ac:dyDescent="0.25">
      <c r="A44" s="108">
        <f t="shared" si="1"/>
        <v>40</v>
      </c>
      <c r="B44"/>
      <c r="C44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/>
    </row>
    <row r="45" spans="1:24" ht="15" x14ac:dyDescent="0.25">
      <c r="A45" s="108">
        <f t="shared" si="1"/>
        <v>41</v>
      </c>
      <c r="B45"/>
      <c r="C4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/>
    </row>
    <row r="46" spans="1:24" ht="15" x14ac:dyDescent="0.25">
      <c r="A46" s="108">
        <f t="shared" si="1"/>
        <v>42</v>
      </c>
      <c r="B46"/>
      <c r="C4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/>
    </row>
    <row r="47" spans="1:24" ht="15" x14ac:dyDescent="0.25">
      <c r="A47" s="108">
        <f t="shared" si="1"/>
        <v>43</v>
      </c>
      <c r="B47"/>
      <c r="C47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/>
    </row>
    <row r="48" spans="1:24" ht="15" x14ac:dyDescent="0.25">
      <c r="A48" s="108">
        <f t="shared" si="1"/>
        <v>44</v>
      </c>
      <c r="B48"/>
      <c r="C48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/>
    </row>
    <row r="49" spans="1:23" ht="15" x14ac:dyDescent="0.25">
      <c r="A49" s="108">
        <f t="shared" si="1"/>
        <v>45</v>
      </c>
      <c r="B49"/>
      <c r="C49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/>
    </row>
    <row r="50" spans="1:23" ht="15" x14ac:dyDescent="0.25">
      <c r="A50" s="108">
        <f t="shared" si="1"/>
        <v>46</v>
      </c>
      <c r="B50"/>
      <c r="C50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/>
    </row>
    <row r="51" spans="1:23" ht="15" x14ac:dyDescent="0.25">
      <c r="A51" s="108">
        <f t="shared" si="1"/>
        <v>47</v>
      </c>
      <c r="B51"/>
      <c r="C51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/>
    </row>
    <row r="52" spans="1:23" ht="15" x14ac:dyDescent="0.25">
      <c r="A52" s="108">
        <f t="shared" si="1"/>
        <v>48</v>
      </c>
      <c r="B52"/>
      <c r="C52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/>
    </row>
    <row r="53" spans="1:23" ht="15" x14ac:dyDescent="0.25">
      <c r="A53" s="108">
        <f t="shared" si="1"/>
        <v>49</v>
      </c>
      <c r="B53"/>
      <c r="C53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/>
    </row>
    <row r="54" spans="1:23" ht="15" x14ac:dyDescent="0.25">
      <c r="A54" s="108">
        <f t="shared" si="1"/>
        <v>50</v>
      </c>
      <c r="B54"/>
      <c r="C54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/>
    </row>
    <row r="55" spans="1:23" ht="15" x14ac:dyDescent="0.25">
      <c r="A55" s="108">
        <f t="shared" si="1"/>
        <v>51</v>
      </c>
      <c r="B55"/>
      <c r="C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/>
    </row>
    <row r="56" spans="1:23" ht="15" x14ac:dyDescent="0.25">
      <c r="A56" s="108">
        <f t="shared" si="1"/>
        <v>52</v>
      </c>
      <c r="B56"/>
      <c r="C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/>
    </row>
    <row r="57" spans="1:23" ht="15" x14ac:dyDescent="0.25">
      <c r="A57" s="108">
        <f t="shared" si="1"/>
        <v>53</v>
      </c>
      <c r="B57"/>
      <c r="C57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/>
    </row>
    <row r="58" spans="1:23" ht="15" x14ac:dyDescent="0.25">
      <c r="A58" s="108">
        <f t="shared" si="1"/>
        <v>54</v>
      </c>
      <c r="B58"/>
      <c r="C58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/>
    </row>
    <row r="59" spans="1:23" ht="15" x14ac:dyDescent="0.25">
      <c r="A59" s="108">
        <f t="shared" si="1"/>
        <v>55</v>
      </c>
      <c r="B59"/>
      <c r="C59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/>
    </row>
    <row r="60" spans="1:23" x14ac:dyDescent="0.2">
      <c r="A60" s="108">
        <f t="shared" si="1"/>
        <v>56</v>
      </c>
      <c r="B60"/>
      <c r="C60"/>
      <c r="W60"/>
    </row>
    <row r="61" spans="1:23" x14ac:dyDescent="0.2">
      <c r="A61" s="108">
        <f t="shared" si="1"/>
        <v>57</v>
      </c>
      <c r="B61"/>
      <c r="C61"/>
      <c r="W61"/>
    </row>
    <row r="62" spans="1:23" x14ac:dyDescent="0.2">
      <c r="A62" s="108">
        <f t="shared" si="1"/>
        <v>58</v>
      </c>
      <c r="B62"/>
      <c r="C62"/>
      <c r="W62"/>
    </row>
    <row r="63" spans="1:23" x14ac:dyDescent="0.2">
      <c r="A63" s="108">
        <f t="shared" si="1"/>
        <v>59</v>
      </c>
      <c r="B63"/>
      <c r="C63"/>
      <c r="W63"/>
    </row>
    <row r="64" spans="1:23" x14ac:dyDescent="0.2">
      <c r="A64" s="108">
        <f t="shared" si="1"/>
        <v>60</v>
      </c>
      <c r="B64"/>
      <c r="C64"/>
      <c r="W64"/>
    </row>
    <row r="65" spans="1:23" x14ac:dyDescent="0.2">
      <c r="A65" s="108">
        <f t="shared" si="1"/>
        <v>61</v>
      </c>
      <c r="B65"/>
      <c r="C65"/>
      <c r="W65"/>
    </row>
    <row r="66" spans="1:23" x14ac:dyDescent="0.2">
      <c r="A66" s="108">
        <f t="shared" si="1"/>
        <v>62</v>
      </c>
      <c r="B66"/>
      <c r="C66"/>
      <c r="W66"/>
    </row>
    <row r="67" spans="1:23" x14ac:dyDescent="0.2">
      <c r="A67" s="108">
        <f t="shared" si="1"/>
        <v>63</v>
      </c>
      <c r="B67"/>
      <c r="C67"/>
    </row>
    <row r="68" spans="1:23" x14ac:dyDescent="0.2">
      <c r="A68" s="108">
        <f t="shared" si="1"/>
        <v>64</v>
      </c>
      <c r="B68"/>
      <c r="C68"/>
    </row>
    <row r="69" spans="1:23" x14ac:dyDescent="0.2">
      <c r="A69" s="108">
        <f t="shared" si="1"/>
        <v>65</v>
      </c>
      <c r="B69"/>
      <c r="C69"/>
    </row>
    <row r="70" spans="1:23" x14ac:dyDescent="0.2">
      <c r="A70" s="108">
        <f t="shared" si="1"/>
        <v>66</v>
      </c>
      <c r="B70"/>
      <c r="C70"/>
    </row>
    <row r="71" spans="1:23" x14ac:dyDescent="0.2">
      <c r="A71" s="108">
        <f t="shared" si="1"/>
        <v>67</v>
      </c>
      <c r="B71"/>
      <c r="C71"/>
    </row>
    <row r="72" spans="1:23" x14ac:dyDescent="0.2">
      <c r="A72" s="108">
        <f t="shared" si="1"/>
        <v>68</v>
      </c>
      <c r="B72"/>
      <c r="C72"/>
    </row>
    <row r="73" spans="1:23" x14ac:dyDescent="0.2">
      <c r="A73" s="108">
        <f t="shared" si="1"/>
        <v>69</v>
      </c>
      <c r="B73"/>
      <c r="C73"/>
    </row>
    <row r="74" spans="1:23" x14ac:dyDescent="0.2">
      <c r="A74" s="108">
        <f t="shared" si="1"/>
        <v>70</v>
      </c>
      <c r="B74"/>
      <c r="C74"/>
    </row>
    <row r="75" spans="1:23" x14ac:dyDescent="0.2">
      <c r="A75" s="108">
        <f t="shared" si="1"/>
        <v>71</v>
      </c>
      <c r="B75"/>
      <c r="C75"/>
    </row>
    <row r="76" spans="1:23" x14ac:dyDescent="0.2">
      <c r="A76" s="108">
        <f t="shared" si="1"/>
        <v>72</v>
      </c>
      <c r="B76"/>
      <c r="C76"/>
    </row>
    <row r="77" spans="1:23" x14ac:dyDescent="0.2">
      <c r="A77" s="108">
        <f t="shared" si="1"/>
        <v>73</v>
      </c>
      <c r="B77"/>
      <c r="C77"/>
    </row>
    <row r="78" spans="1:23" x14ac:dyDescent="0.2">
      <c r="A78" s="108">
        <f t="shared" si="1"/>
        <v>74</v>
      </c>
      <c r="B78"/>
      <c r="C78"/>
    </row>
    <row r="79" spans="1:23" x14ac:dyDescent="0.2">
      <c r="A79" s="108">
        <f t="shared" si="1"/>
        <v>75</v>
      </c>
      <c r="B79"/>
      <c r="C79"/>
    </row>
    <row r="80" spans="1:23" x14ac:dyDescent="0.2">
      <c r="A80" s="108">
        <f t="shared" si="1"/>
        <v>76</v>
      </c>
      <c r="B80"/>
      <c r="C80"/>
    </row>
    <row r="81" spans="1:3" x14ac:dyDescent="0.2">
      <c r="A81" s="108">
        <f t="shared" si="1"/>
        <v>77</v>
      </c>
      <c r="B81"/>
      <c r="C81"/>
    </row>
    <row r="82" spans="1:3" x14ac:dyDescent="0.2">
      <c r="A82" s="108">
        <f t="shared" si="1"/>
        <v>78</v>
      </c>
      <c r="B82"/>
      <c r="C82"/>
    </row>
    <row r="83" spans="1:3" x14ac:dyDescent="0.2">
      <c r="A83" s="108">
        <f t="shared" si="1"/>
        <v>79</v>
      </c>
      <c r="B83"/>
      <c r="C83"/>
    </row>
    <row r="84" spans="1:3" x14ac:dyDescent="0.2">
      <c r="A84" s="108">
        <f t="shared" si="1"/>
        <v>80</v>
      </c>
      <c r="B84"/>
      <c r="C84"/>
    </row>
    <row r="85" spans="1:3" x14ac:dyDescent="0.2">
      <c r="A85" s="108">
        <f t="shared" si="1"/>
        <v>81</v>
      </c>
      <c r="B85"/>
      <c r="C85"/>
    </row>
    <row r="86" spans="1:3" x14ac:dyDescent="0.2">
      <c r="A86" s="108">
        <f t="shared" si="1"/>
        <v>82</v>
      </c>
      <c r="B86"/>
      <c r="C86"/>
    </row>
    <row r="87" spans="1:3" x14ac:dyDescent="0.2">
      <c r="A87" s="108">
        <f t="shared" si="1"/>
        <v>83</v>
      </c>
      <c r="B87"/>
      <c r="C87"/>
    </row>
    <row r="88" spans="1:3" x14ac:dyDescent="0.2">
      <c r="A88" s="108">
        <f t="shared" si="1"/>
        <v>84</v>
      </c>
      <c r="B88"/>
      <c r="C88"/>
    </row>
    <row r="89" spans="1:3" x14ac:dyDescent="0.2">
      <c r="A89" s="108">
        <f t="shared" si="1"/>
        <v>85</v>
      </c>
      <c r="B89"/>
      <c r="C89"/>
    </row>
    <row r="90" spans="1:3" x14ac:dyDescent="0.2">
      <c r="A90" s="108">
        <f t="shared" si="1"/>
        <v>86</v>
      </c>
      <c r="B90"/>
      <c r="C90"/>
    </row>
    <row r="91" spans="1:3" x14ac:dyDescent="0.2">
      <c r="A91" s="108">
        <f t="shared" si="1"/>
        <v>87</v>
      </c>
      <c r="B91"/>
      <c r="C91"/>
    </row>
    <row r="92" spans="1:3" x14ac:dyDescent="0.2">
      <c r="A92" s="108">
        <f t="shared" si="1"/>
        <v>88</v>
      </c>
      <c r="B92"/>
      <c r="C92"/>
    </row>
    <row r="93" spans="1:3" x14ac:dyDescent="0.2">
      <c r="A93" s="108">
        <f t="shared" si="1"/>
        <v>89</v>
      </c>
      <c r="B93"/>
      <c r="C93"/>
    </row>
    <row r="94" spans="1:3" x14ac:dyDescent="0.2">
      <c r="A94" s="108">
        <f t="shared" si="1"/>
        <v>90</v>
      </c>
      <c r="B94"/>
      <c r="C94"/>
    </row>
    <row r="95" spans="1:3" x14ac:dyDescent="0.2">
      <c r="A95" s="108">
        <f t="shared" si="1"/>
        <v>91</v>
      </c>
      <c r="B95"/>
      <c r="C95"/>
    </row>
    <row r="96" spans="1:3" x14ac:dyDescent="0.2">
      <c r="A96" s="108">
        <f t="shared" si="1"/>
        <v>92</v>
      </c>
      <c r="B96"/>
      <c r="C96"/>
    </row>
    <row r="97" spans="1:3" x14ac:dyDescent="0.2">
      <c r="A97" s="108">
        <f t="shared" si="1"/>
        <v>93</v>
      </c>
      <c r="B97"/>
      <c r="C97"/>
    </row>
    <row r="98" spans="1:3" x14ac:dyDescent="0.2">
      <c r="A98" s="108">
        <f t="shared" si="1"/>
        <v>94</v>
      </c>
      <c r="B98"/>
      <c r="C98"/>
    </row>
    <row r="99" spans="1:3" x14ac:dyDescent="0.2">
      <c r="A99" s="108">
        <f t="shared" si="1"/>
        <v>95</v>
      </c>
      <c r="B99"/>
      <c r="C99"/>
    </row>
    <row r="100" spans="1:3" x14ac:dyDescent="0.2">
      <c r="A100" s="108">
        <f t="shared" si="1"/>
        <v>96</v>
      </c>
      <c r="B100"/>
      <c r="C100"/>
    </row>
    <row r="101" spans="1:3" x14ac:dyDescent="0.2">
      <c r="A101" s="108">
        <f t="shared" si="1"/>
        <v>97</v>
      </c>
      <c r="B101"/>
      <c r="C101"/>
    </row>
    <row r="102" spans="1:3" x14ac:dyDescent="0.2">
      <c r="A102" s="108">
        <f t="shared" ref="A102:A165" si="2">A101+1</f>
        <v>98</v>
      </c>
      <c r="B102"/>
      <c r="C102"/>
    </row>
    <row r="103" spans="1:3" x14ac:dyDescent="0.2">
      <c r="A103" s="108">
        <f t="shared" si="2"/>
        <v>99</v>
      </c>
      <c r="B103"/>
      <c r="C103"/>
    </row>
    <row r="104" spans="1:3" x14ac:dyDescent="0.2">
      <c r="A104" s="108">
        <f t="shared" si="2"/>
        <v>100</v>
      </c>
      <c r="B104"/>
      <c r="C104"/>
    </row>
    <row r="105" spans="1:3" x14ac:dyDescent="0.2">
      <c r="A105" s="108">
        <f t="shared" si="2"/>
        <v>101</v>
      </c>
      <c r="B105"/>
      <c r="C105"/>
    </row>
    <row r="106" spans="1:3" x14ac:dyDescent="0.2">
      <c r="A106" s="108">
        <f t="shared" si="2"/>
        <v>102</v>
      </c>
      <c r="B106"/>
      <c r="C106"/>
    </row>
    <row r="107" spans="1:3" x14ac:dyDescent="0.2">
      <c r="A107" s="108">
        <f t="shared" si="2"/>
        <v>103</v>
      </c>
      <c r="B107"/>
      <c r="C107"/>
    </row>
    <row r="108" spans="1:3" x14ac:dyDescent="0.2">
      <c r="A108" s="108">
        <f t="shared" si="2"/>
        <v>104</v>
      </c>
      <c r="B108"/>
      <c r="C108"/>
    </row>
    <row r="109" spans="1:3" x14ac:dyDescent="0.2">
      <c r="A109" s="108">
        <f t="shared" si="2"/>
        <v>105</v>
      </c>
      <c r="B109"/>
      <c r="C109"/>
    </row>
    <row r="110" spans="1:3" x14ac:dyDescent="0.2">
      <c r="A110" s="108">
        <f t="shared" si="2"/>
        <v>106</v>
      </c>
      <c r="B110"/>
      <c r="C110"/>
    </row>
    <row r="111" spans="1:3" x14ac:dyDescent="0.2">
      <c r="A111" s="108">
        <f t="shared" si="2"/>
        <v>107</v>
      </c>
      <c r="B111"/>
      <c r="C111"/>
    </row>
    <row r="112" spans="1:3" x14ac:dyDescent="0.2">
      <c r="A112" s="108">
        <f t="shared" si="2"/>
        <v>108</v>
      </c>
      <c r="B112"/>
      <c r="C112"/>
    </row>
    <row r="113" spans="1:3" x14ac:dyDescent="0.2">
      <c r="A113" s="108">
        <f t="shared" si="2"/>
        <v>109</v>
      </c>
      <c r="B113"/>
      <c r="C113"/>
    </row>
    <row r="114" spans="1:3" x14ac:dyDescent="0.2">
      <c r="A114" s="108">
        <f t="shared" si="2"/>
        <v>110</v>
      </c>
      <c r="B114"/>
      <c r="C114"/>
    </row>
    <row r="115" spans="1:3" x14ac:dyDescent="0.2">
      <c r="A115" s="108">
        <f t="shared" si="2"/>
        <v>111</v>
      </c>
      <c r="B115"/>
      <c r="C115"/>
    </row>
    <row r="116" spans="1:3" x14ac:dyDescent="0.2">
      <c r="A116" s="108">
        <f t="shared" si="2"/>
        <v>112</v>
      </c>
      <c r="B116"/>
      <c r="C116"/>
    </row>
    <row r="117" spans="1:3" x14ac:dyDescent="0.2">
      <c r="A117" s="108">
        <f t="shared" si="2"/>
        <v>113</v>
      </c>
      <c r="B117"/>
      <c r="C117"/>
    </row>
    <row r="118" spans="1:3" x14ac:dyDescent="0.2">
      <c r="A118" s="108">
        <f t="shared" si="2"/>
        <v>114</v>
      </c>
      <c r="B118"/>
      <c r="C118"/>
    </row>
    <row r="119" spans="1:3" x14ac:dyDescent="0.2">
      <c r="A119" s="108">
        <f t="shared" si="2"/>
        <v>115</v>
      </c>
      <c r="B119"/>
      <c r="C119"/>
    </row>
    <row r="120" spans="1:3" x14ac:dyDescent="0.2">
      <c r="A120" s="108">
        <f t="shared" si="2"/>
        <v>116</v>
      </c>
      <c r="B120"/>
      <c r="C120"/>
    </row>
    <row r="121" spans="1:3" x14ac:dyDescent="0.2">
      <c r="A121" s="108">
        <f t="shared" si="2"/>
        <v>117</v>
      </c>
      <c r="B121"/>
      <c r="C121"/>
    </row>
    <row r="122" spans="1:3" x14ac:dyDescent="0.2">
      <c r="A122" s="108">
        <f t="shared" si="2"/>
        <v>118</v>
      </c>
      <c r="B122"/>
      <c r="C122"/>
    </row>
    <row r="123" spans="1:3" x14ac:dyDescent="0.2">
      <c r="A123" s="108">
        <f t="shared" si="2"/>
        <v>119</v>
      </c>
      <c r="B123"/>
      <c r="C123"/>
    </row>
    <row r="124" spans="1:3" x14ac:dyDescent="0.2">
      <c r="A124" s="108">
        <f t="shared" si="2"/>
        <v>120</v>
      </c>
      <c r="B124"/>
      <c r="C124"/>
    </row>
    <row r="125" spans="1:3" x14ac:dyDescent="0.2">
      <c r="A125" s="108">
        <f t="shared" si="2"/>
        <v>121</v>
      </c>
      <c r="B125"/>
      <c r="C125"/>
    </row>
    <row r="126" spans="1:3" x14ac:dyDescent="0.2">
      <c r="A126" s="108">
        <f t="shared" si="2"/>
        <v>122</v>
      </c>
      <c r="B126"/>
      <c r="C126"/>
    </row>
    <row r="127" spans="1:3" x14ac:dyDescent="0.2">
      <c r="A127" s="108">
        <f t="shared" si="2"/>
        <v>123</v>
      </c>
      <c r="B127"/>
      <c r="C127"/>
    </row>
    <row r="128" spans="1:3" x14ac:dyDescent="0.2">
      <c r="A128" s="108">
        <f t="shared" si="2"/>
        <v>124</v>
      </c>
      <c r="B128"/>
      <c r="C128"/>
    </row>
    <row r="129" spans="1:3" x14ac:dyDescent="0.2">
      <c r="A129" s="108">
        <f t="shared" si="2"/>
        <v>125</v>
      </c>
      <c r="B129"/>
      <c r="C129"/>
    </row>
    <row r="130" spans="1:3" x14ac:dyDescent="0.2">
      <c r="A130" s="108">
        <f t="shared" si="2"/>
        <v>126</v>
      </c>
      <c r="B130"/>
      <c r="C130"/>
    </row>
    <row r="131" spans="1:3" x14ac:dyDescent="0.2">
      <c r="A131" s="108">
        <f t="shared" si="2"/>
        <v>127</v>
      </c>
      <c r="B131"/>
      <c r="C131"/>
    </row>
    <row r="132" spans="1:3" x14ac:dyDescent="0.2">
      <c r="A132" s="108">
        <f t="shared" si="2"/>
        <v>128</v>
      </c>
      <c r="B132"/>
      <c r="C132"/>
    </row>
    <row r="133" spans="1:3" x14ac:dyDescent="0.2">
      <c r="A133" s="108">
        <f t="shared" si="2"/>
        <v>129</v>
      </c>
      <c r="B133"/>
      <c r="C133"/>
    </row>
    <row r="134" spans="1:3" x14ac:dyDescent="0.2">
      <c r="A134" s="108">
        <f t="shared" si="2"/>
        <v>130</v>
      </c>
      <c r="B134"/>
      <c r="C134"/>
    </row>
    <row r="135" spans="1:3" x14ac:dyDescent="0.2">
      <c r="A135" s="108">
        <f t="shared" si="2"/>
        <v>131</v>
      </c>
      <c r="B135"/>
      <c r="C135"/>
    </row>
    <row r="136" spans="1:3" x14ac:dyDescent="0.2">
      <c r="A136" s="108">
        <f t="shared" si="2"/>
        <v>132</v>
      </c>
      <c r="B136"/>
      <c r="C136"/>
    </row>
    <row r="137" spans="1:3" x14ac:dyDescent="0.2">
      <c r="A137" s="108">
        <f t="shared" si="2"/>
        <v>133</v>
      </c>
      <c r="B137"/>
      <c r="C137"/>
    </row>
    <row r="138" spans="1:3" x14ac:dyDescent="0.2">
      <c r="A138" s="108">
        <f t="shared" si="2"/>
        <v>134</v>
      </c>
      <c r="B138"/>
      <c r="C138"/>
    </row>
    <row r="139" spans="1:3" x14ac:dyDescent="0.2">
      <c r="A139" s="108">
        <f t="shared" si="2"/>
        <v>135</v>
      </c>
      <c r="B139"/>
      <c r="C139"/>
    </row>
    <row r="140" spans="1:3" x14ac:dyDescent="0.2">
      <c r="A140" s="108">
        <f t="shared" si="2"/>
        <v>136</v>
      </c>
      <c r="B140"/>
      <c r="C140"/>
    </row>
    <row r="141" spans="1:3" x14ac:dyDescent="0.2">
      <c r="A141" s="108">
        <f t="shared" si="2"/>
        <v>137</v>
      </c>
      <c r="B141"/>
      <c r="C141"/>
    </row>
    <row r="142" spans="1:3" x14ac:dyDescent="0.2">
      <c r="A142" s="108">
        <f t="shared" si="2"/>
        <v>138</v>
      </c>
      <c r="B142"/>
      <c r="C142"/>
    </row>
    <row r="143" spans="1:3" x14ac:dyDescent="0.2">
      <c r="A143" s="108">
        <f t="shared" si="2"/>
        <v>139</v>
      </c>
      <c r="B143"/>
      <c r="C143"/>
    </row>
    <row r="144" spans="1:3" x14ac:dyDescent="0.2">
      <c r="A144" s="108">
        <f t="shared" si="2"/>
        <v>140</v>
      </c>
      <c r="B144"/>
      <c r="C144"/>
    </row>
    <row r="145" spans="1:3" x14ac:dyDescent="0.2">
      <c r="A145" s="108">
        <f t="shared" si="2"/>
        <v>141</v>
      </c>
      <c r="B145"/>
      <c r="C145"/>
    </row>
    <row r="146" spans="1:3" x14ac:dyDescent="0.2">
      <c r="A146" s="108">
        <f t="shared" si="2"/>
        <v>142</v>
      </c>
      <c r="B146"/>
      <c r="C146"/>
    </row>
    <row r="147" spans="1:3" x14ac:dyDescent="0.2">
      <c r="A147" s="108">
        <f t="shared" si="2"/>
        <v>143</v>
      </c>
      <c r="B147"/>
      <c r="C147"/>
    </row>
    <row r="148" spans="1:3" x14ac:dyDescent="0.2">
      <c r="A148" s="108">
        <f t="shared" si="2"/>
        <v>144</v>
      </c>
      <c r="B148"/>
      <c r="C148"/>
    </row>
    <row r="149" spans="1:3" x14ac:dyDescent="0.2">
      <c r="A149" s="108">
        <f t="shared" si="2"/>
        <v>145</v>
      </c>
      <c r="B149"/>
      <c r="C149"/>
    </row>
    <row r="150" spans="1:3" x14ac:dyDescent="0.2">
      <c r="A150" s="108">
        <f t="shared" si="2"/>
        <v>146</v>
      </c>
      <c r="B150"/>
      <c r="C150"/>
    </row>
    <row r="151" spans="1:3" x14ac:dyDescent="0.2">
      <c r="A151" s="108">
        <f t="shared" si="2"/>
        <v>147</v>
      </c>
      <c r="B151"/>
      <c r="C151"/>
    </row>
    <row r="152" spans="1:3" x14ac:dyDescent="0.2">
      <c r="A152" s="108">
        <f t="shared" si="2"/>
        <v>148</v>
      </c>
      <c r="B152"/>
      <c r="C152"/>
    </row>
    <row r="153" spans="1:3" x14ac:dyDescent="0.2">
      <c r="A153" s="108">
        <f t="shared" si="2"/>
        <v>149</v>
      </c>
      <c r="B153"/>
      <c r="C153"/>
    </row>
    <row r="154" spans="1:3" x14ac:dyDescent="0.2">
      <c r="A154" s="108">
        <f t="shared" si="2"/>
        <v>150</v>
      </c>
      <c r="B154"/>
      <c r="C154"/>
    </row>
    <row r="155" spans="1:3" x14ac:dyDescent="0.2">
      <c r="A155" s="108">
        <f t="shared" si="2"/>
        <v>151</v>
      </c>
      <c r="B155"/>
      <c r="C155"/>
    </row>
    <row r="156" spans="1:3" x14ac:dyDescent="0.2">
      <c r="A156" s="108">
        <f t="shared" si="2"/>
        <v>152</v>
      </c>
      <c r="B156"/>
      <c r="C156"/>
    </row>
    <row r="157" spans="1:3" x14ac:dyDescent="0.2">
      <c r="A157" s="108">
        <f t="shared" si="2"/>
        <v>153</v>
      </c>
      <c r="B157"/>
      <c r="C157" s="44"/>
    </row>
    <row r="158" spans="1:3" x14ac:dyDescent="0.2">
      <c r="A158" s="108">
        <f t="shared" si="2"/>
        <v>154</v>
      </c>
      <c r="B158"/>
      <c r="C158" s="44"/>
    </row>
    <row r="159" spans="1:3" x14ac:dyDescent="0.2">
      <c r="A159" s="108">
        <f t="shared" si="2"/>
        <v>155</v>
      </c>
      <c r="B159"/>
      <c r="C159" s="44"/>
    </row>
    <row r="160" spans="1:3" x14ac:dyDescent="0.2">
      <c r="A160" s="108">
        <f t="shared" si="2"/>
        <v>156</v>
      </c>
      <c r="B160"/>
      <c r="C160" s="44"/>
    </row>
    <row r="161" spans="1:3" x14ac:dyDescent="0.2">
      <c r="A161" s="108">
        <f t="shared" si="2"/>
        <v>157</v>
      </c>
      <c r="B161"/>
      <c r="C161" s="44"/>
    </row>
    <row r="162" spans="1:3" x14ac:dyDescent="0.2">
      <c r="A162" s="108">
        <f t="shared" si="2"/>
        <v>158</v>
      </c>
      <c r="B162"/>
      <c r="C162" s="44"/>
    </row>
    <row r="163" spans="1:3" x14ac:dyDescent="0.2">
      <c r="A163" s="108">
        <f t="shared" si="2"/>
        <v>159</v>
      </c>
      <c r="B163"/>
      <c r="C163" s="44"/>
    </row>
    <row r="164" spans="1:3" x14ac:dyDescent="0.2">
      <c r="A164" s="108">
        <f t="shared" si="2"/>
        <v>160</v>
      </c>
      <c r="B164"/>
      <c r="C164" s="44"/>
    </row>
    <row r="165" spans="1:3" x14ac:dyDescent="0.2">
      <c r="A165" s="108">
        <f t="shared" si="2"/>
        <v>161</v>
      </c>
      <c r="B165"/>
      <c r="C165" s="44"/>
    </row>
    <row r="166" spans="1:3" x14ac:dyDescent="0.2">
      <c r="A166" s="108">
        <f t="shared" ref="A166:A229" si="3">A165+1</f>
        <v>162</v>
      </c>
      <c r="B166"/>
      <c r="C166" s="44"/>
    </row>
    <row r="167" spans="1:3" x14ac:dyDescent="0.2">
      <c r="A167" s="108">
        <f t="shared" si="3"/>
        <v>163</v>
      </c>
      <c r="B167"/>
      <c r="C167" s="44"/>
    </row>
    <row r="168" spans="1:3" x14ac:dyDescent="0.2">
      <c r="A168" s="108">
        <f t="shared" si="3"/>
        <v>164</v>
      </c>
      <c r="B168"/>
      <c r="C168" s="44"/>
    </row>
    <row r="169" spans="1:3" x14ac:dyDescent="0.2">
      <c r="A169" s="108">
        <f t="shared" si="3"/>
        <v>165</v>
      </c>
      <c r="B169"/>
      <c r="C169" s="44"/>
    </row>
    <row r="170" spans="1:3" x14ac:dyDescent="0.2">
      <c r="A170" s="108">
        <f t="shared" si="3"/>
        <v>166</v>
      </c>
      <c r="B170"/>
      <c r="C170" s="44"/>
    </row>
    <row r="171" spans="1:3" x14ac:dyDescent="0.2">
      <c r="A171" s="108">
        <f t="shared" si="3"/>
        <v>167</v>
      </c>
      <c r="B171"/>
      <c r="C171" s="44"/>
    </row>
    <row r="172" spans="1:3" x14ac:dyDescent="0.2">
      <c r="A172" s="108">
        <f t="shared" si="3"/>
        <v>168</v>
      </c>
      <c r="B172"/>
      <c r="C172" s="44"/>
    </row>
    <row r="173" spans="1:3" x14ac:dyDescent="0.2">
      <c r="A173" s="108">
        <f t="shared" si="3"/>
        <v>169</v>
      </c>
      <c r="B173"/>
      <c r="C173" s="44"/>
    </row>
    <row r="174" spans="1:3" x14ac:dyDescent="0.2">
      <c r="A174" s="108">
        <f t="shared" si="3"/>
        <v>170</v>
      </c>
      <c r="B174"/>
      <c r="C174" s="44"/>
    </row>
    <row r="175" spans="1:3" x14ac:dyDescent="0.2">
      <c r="A175" s="108">
        <f t="shared" si="3"/>
        <v>171</v>
      </c>
      <c r="B175"/>
      <c r="C175" s="44"/>
    </row>
    <row r="176" spans="1:3" x14ac:dyDescent="0.2">
      <c r="A176" s="108">
        <f t="shared" si="3"/>
        <v>172</v>
      </c>
      <c r="B176"/>
      <c r="C176" s="44"/>
    </row>
    <row r="177" spans="1:3" x14ac:dyDescent="0.2">
      <c r="A177" s="108">
        <f t="shared" si="3"/>
        <v>173</v>
      </c>
      <c r="B177"/>
      <c r="C177" s="44"/>
    </row>
    <row r="178" spans="1:3" x14ac:dyDescent="0.2">
      <c r="A178" s="108">
        <f t="shared" si="3"/>
        <v>174</v>
      </c>
      <c r="B178"/>
      <c r="C178" s="44"/>
    </row>
    <row r="179" spans="1:3" x14ac:dyDescent="0.2">
      <c r="A179" s="108">
        <f t="shared" si="3"/>
        <v>175</v>
      </c>
      <c r="B179"/>
      <c r="C179" s="44"/>
    </row>
    <row r="180" spans="1:3" x14ac:dyDescent="0.2">
      <c r="A180" s="108">
        <f t="shared" si="3"/>
        <v>176</v>
      </c>
      <c r="B180"/>
      <c r="C180" s="44"/>
    </row>
    <row r="181" spans="1:3" x14ac:dyDescent="0.2">
      <c r="A181" s="108">
        <f t="shared" si="3"/>
        <v>177</v>
      </c>
      <c r="B181"/>
      <c r="C181" s="44"/>
    </row>
    <row r="182" spans="1:3" x14ac:dyDescent="0.2">
      <c r="A182" s="108">
        <f t="shared" si="3"/>
        <v>178</v>
      </c>
      <c r="B182"/>
      <c r="C182" s="44"/>
    </row>
    <row r="183" spans="1:3" x14ac:dyDescent="0.2">
      <c r="A183" s="108">
        <f t="shared" si="3"/>
        <v>179</v>
      </c>
      <c r="B183"/>
      <c r="C183" s="44"/>
    </row>
    <row r="184" spans="1:3" x14ac:dyDescent="0.2">
      <c r="A184" s="108">
        <f t="shared" si="3"/>
        <v>180</v>
      </c>
      <c r="B184"/>
      <c r="C184" s="44"/>
    </row>
    <row r="185" spans="1:3" x14ac:dyDescent="0.2">
      <c r="A185" s="108">
        <f t="shared" si="3"/>
        <v>181</v>
      </c>
      <c r="B185"/>
      <c r="C185" s="44"/>
    </row>
    <row r="186" spans="1:3" x14ac:dyDescent="0.2">
      <c r="A186" s="108">
        <f t="shared" si="3"/>
        <v>182</v>
      </c>
      <c r="B186"/>
      <c r="C186" s="44"/>
    </row>
    <row r="187" spans="1:3" x14ac:dyDescent="0.2">
      <c r="A187" s="108">
        <f t="shared" si="3"/>
        <v>183</v>
      </c>
      <c r="B187"/>
      <c r="C187" s="44"/>
    </row>
    <row r="188" spans="1:3" x14ac:dyDescent="0.2">
      <c r="A188" s="108">
        <f t="shared" si="3"/>
        <v>184</v>
      </c>
      <c r="B188"/>
      <c r="C188" s="44"/>
    </row>
    <row r="189" spans="1:3" x14ac:dyDescent="0.2">
      <c r="A189" s="108">
        <f t="shared" si="3"/>
        <v>185</v>
      </c>
      <c r="B189"/>
      <c r="C189" s="44"/>
    </row>
    <row r="190" spans="1:3" x14ac:dyDescent="0.2">
      <c r="A190" s="108">
        <f t="shared" si="3"/>
        <v>186</v>
      </c>
      <c r="B190"/>
      <c r="C190" s="44"/>
    </row>
    <row r="191" spans="1:3" x14ac:dyDescent="0.2">
      <c r="A191" s="108">
        <f t="shared" si="3"/>
        <v>187</v>
      </c>
      <c r="B191"/>
      <c r="C191" s="44"/>
    </row>
    <row r="192" spans="1:3" x14ac:dyDescent="0.2">
      <c r="A192" s="108">
        <f t="shared" si="3"/>
        <v>188</v>
      </c>
      <c r="B192"/>
      <c r="C192" s="44"/>
    </row>
    <row r="193" spans="1:3" x14ac:dyDescent="0.2">
      <c r="A193" s="108">
        <f t="shared" si="3"/>
        <v>189</v>
      </c>
      <c r="B193"/>
      <c r="C193" s="44"/>
    </row>
    <row r="194" spans="1:3" x14ac:dyDescent="0.2">
      <c r="A194" s="108">
        <f t="shared" si="3"/>
        <v>190</v>
      </c>
      <c r="B194"/>
      <c r="C194" s="44"/>
    </row>
    <row r="195" spans="1:3" x14ac:dyDescent="0.2">
      <c r="A195" s="108">
        <f t="shared" si="3"/>
        <v>191</v>
      </c>
      <c r="B195"/>
      <c r="C195" s="44"/>
    </row>
    <row r="196" spans="1:3" x14ac:dyDescent="0.2">
      <c r="A196" s="108">
        <f t="shared" si="3"/>
        <v>192</v>
      </c>
      <c r="B196"/>
      <c r="C196" s="44"/>
    </row>
    <row r="197" spans="1:3" x14ac:dyDescent="0.2">
      <c r="A197" s="108">
        <f t="shared" si="3"/>
        <v>193</v>
      </c>
      <c r="B197"/>
      <c r="C197" s="44"/>
    </row>
    <row r="198" spans="1:3" x14ac:dyDescent="0.2">
      <c r="A198" s="108">
        <f t="shared" si="3"/>
        <v>194</v>
      </c>
      <c r="B198"/>
      <c r="C198" s="44"/>
    </row>
    <row r="199" spans="1:3" x14ac:dyDescent="0.2">
      <c r="A199" s="108">
        <f t="shared" si="3"/>
        <v>195</v>
      </c>
      <c r="B199"/>
      <c r="C199" s="44"/>
    </row>
    <row r="200" spans="1:3" x14ac:dyDescent="0.2">
      <c r="A200" s="108">
        <f t="shared" si="3"/>
        <v>196</v>
      </c>
      <c r="B200"/>
      <c r="C200" s="44"/>
    </row>
    <row r="201" spans="1:3" x14ac:dyDescent="0.2">
      <c r="A201" s="108">
        <f t="shared" si="3"/>
        <v>197</v>
      </c>
      <c r="B201"/>
      <c r="C201" s="44"/>
    </row>
    <row r="202" spans="1:3" x14ac:dyDescent="0.2">
      <c r="A202" s="108">
        <f t="shared" si="3"/>
        <v>198</v>
      </c>
      <c r="B202"/>
      <c r="C202" s="44"/>
    </row>
    <row r="203" spans="1:3" x14ac:dyDescent="0.2">
      <c r="A203" s="108">
        <f t="shared" si="3"/>
        <v>199</v>
      </c>
      <c r="B203"/>
      <c r="C203" s="44"/>
    </row>
    <row r="204" spans="1:3" x14ac:dyDescent="0.2">
      <c r="A204" s="108">
        <f t="shared" si="3"/>
        <v>200</v>
      </c>
      <c r="B204"/>
      <c r="C204" s="44"/>
    </row>
    <row r="205" spans="1:3" x14ac:dyDescent="0.2">
      <c r="A205" s="108">
        <f t="shared" si="3"/>
        <v>201</v>
      </c>
      <c r="B205"/>
      <c r="C205" s="44"/>
    </row>
    <row r="206" spans="1:3" x14ac:dyDescent="0.2">
      <c r="A206" s="108">
        <f t="shared" si="3"/>
        <v>202</v>
      </c>
      <c r="B206"/>
      <c r="C206" s="44"/>
    </row>
    <row r="207" spans="1:3" x14ac:dyDescent="0.2">
      <c r="A207" s="108">
        <f t="shared" si="3"/>
        <v>203</v>
      </c>
      <c r="B207"/>
      <c r="C207" s="44"/>
    </row>
    <row r="208" spans="1:3" x14ac:dyDescent="0.2">
      <c r="A208" s="108">
        <f t="shared" si="3"/>
        <v>204</v>
      </c>
      <c r="B208"/>
      <c r="C208" s="44"/>
    </row>
    <row r="209" spans="1:3" x14ac:dyDescent="0.2">
      <c r="A209" s="108">
        <f t="shared" si="3"/>
        <v>205</v>
      </c>
      <c r="B209"/>
      <c r="C209" s="44"/>
    </row>
    <row r="210" spans="1:3" x14ac:dyDescent="0.2">
      <c r="A210" s="108">
        <f t="shared" si="3"/>
        <v>206</v>
      </c>
      <c r="B210"/>
      <c r="C210" s="44"/>
    </row>
    <row r="211" spans="1:3" x14ac:dyDescent="0.2">
      <c r="A211" s="108">
        <f t="shared" si="3"/>
        <v>207</v>
      </c>
      <c r="B211"/>
      <c r="C211" s="44"/>
    </row>
    <row r="212" spans="1:3" x14ac:dyDescent="0.2">
      <c r="A212" s="108">
        <f t="shared" si="3"/>
        <v>208</v>
      </c>
      <c r="B212"/>
      <c r="C212" s="44"/>
    </row>
    <row r="213" spans="1:3" x14ac:dyDescent="0.2">
      <c r="A213" s="108">
        <f t="shared" si="3"/>
        <v>209</v>
      </c>
      <c r="B213"/>
      <c r="C213" s="44"/>
    </row>
    <row r="214" spans="1:3" x14ac:dyDescent="0.2">
      <c r="A214" s="108">
        <f t="shared" si="3"/>
        <v>210</v>
      </c>
      <c r="B214"/>
      <c r="C214" s="44"/>
    </row>
    <row r="215" spans="1:3" x14ac:dyDescent="0.2">
      <c r="A215" s="108">
        <f t="shared" si="3"/>
        <v>211</v>
      </c>
      <c r="B215"/>
      <c r="C215" s="44"/>
    </row>
    <row r="216" spans="1:3" x14ac:dyDescent="0.2">
      <c r="A216" s="108">
        <f t="shared" si="3"/>
        <v>212</v>
      </c>
      <c r="B216"/>
      <c r="C216" s="44"/>
    </row>
    <row r="217" spans="1:3" x14ac:dyDescent="0.2">
      <c r="A217" s="108">
        <f t="shared" si="3"/>
        <v>213</v>
      </c>
      <c r="B217"/>
      <c r="C217" s="44"/>
    </row>
    <row r="218" spans="1:3" x14ac:dyDescent="0.2">
      <c r="A218" s="108">
        <f t="shared" si="3"/>
        <v>214</v>
      </c>
      <c r="B218"/>
      <c r="C218" s="44"/>
    </row>
    <row r="219" spans="1:3" x14ac:dyDescent="0.2">
      <c r="A219" s="108">
        <f t="shared" si="3"/>
        <v>215</v>
      </c>
      <c r="B219"/>
      <c r="C219" s="44"/>
    </row>
    <row r="220" spans="1:3" x14ac:dyDescent="0.2">
      <c r="A220" s="108">
        <f t="shared" si="3"/>
        <v>216</v>
      </c>
      <c r="B220"/>
      <c r="C220" s="44"/>
    </row>
    <row r="221" spans="1:3" x14ac:dyDescent="0.2">
      <c r="A221" s="108">
        <f t="shared" si="3"/>
        <v>217</v>
      </c>
      <c r="B221"/>
      <c r="C221" s="44"/>
    </row>
    <row r="222" spans="1:3" x14ac:dyDescent="0.2">
      <c r="A222" s="108">
        <f t="shared" si="3"/>
        <v>218</v>
      </c>
      <c r="B222"/>
      <c r="C222" s="44"/>
    </row>
    <row r="223" spans="1:3" x14ac:dyDescent="0.2">
      <c r="A223" s="108">
        <f t="shared" si="3"/>
        <v>219</v>
      </c>
      <c r="B223"/>
      <c r="C223" s="44"/>
    </row>
    <row r="224" spans="1:3" x14ac:dyDescent="0.2">
      <c r="A224" s="108">
        <f t="shared" si="3"/>
        <v>220</v>
      </c>
      <c r="B224"/>
      <c r="C224" s="44"/>
    </row>
    <row r="225" spans="1:3" x14ac:dyDescent="0.2">
      <c r="A225" s="108">
        <f t="shared" si="3"/>
        <v>221</v>
      </c>
      <c r="B225"/>
      <c r="C225" s="44"/>
    </row>
    <row r="226" spans="1:3" x14ac:dyDescent="0.2">
      <c r="A226" s="108">
        <f t="shared" si="3"/>
        <v>222</v>
      </c>
      <c r="B226"/>
      <c r="C226" s="44"/>
    </row>
    <row r="227" spans="1:3" x14ac:dyDescent="0.2">
      <c r="A227" s="108">
        <f t="shared" si="3"/>
        <v>223</v>
      </c>
      <c r="B227"/>
      <c r="C227" s="44"/>
    </row>
    <row r="228" spans="1:3" x14ac:dyDescent="0.2">
      <c r="A228" s="108">
        <f t="shared" si="3"/>
        <v>224</v>
      </c>
      <c r="B228"/>
      <c r="C228" s="44"/>
    </row>
    <row r="229" spans="1:3" x14ac:dyDescent="0.2">
      <c r="A229" s="108">
        <f t="shared" si="3"/>
        <v>225</v>
      </c>
      <c r="B229"/>
      <c r="C229" s="44"/>
    </row>
    <row r="230" spans="1:3" x14ac:dyDescent="0.2">
      <c r="A230" s="108">
        <f t="shared" ref="A230:A290" si="4">A229+1</f>
        <v>226</v>
      </c>
      <c r="B230"/>
      <c r="C230" s="44"/>
    </row>
    <row r="231" spans="1:3" x14ac:dyDescent="0.2">
      <c r="A231" s="108">
        <f t="shared" si="4"/>
        <v>227</v>
      </c>
      <c r="B231"/>
      <c r="C231" s="44"/>
    </row>
    <row r="232" spans="1:3" x14ac:dyDescent="0.2">
      <c r="A232" s="108">
        <f t="shared" si="4"/>
        <v>228</v>
      </c>
      <c r="B232"/>
      <c r="C232" s="44"/>
    </row>
    <row r="233" spans="1:3" x14ac:dyDescent="0.2">
      <c r="A233" s="108">
        <f t="shared" si="4"/>
        <v>229</v>
      </c>
      <c r="B233"/>
      <c r="C233" s="44"/>
    </row>
    <row r="234" spans="1:3" x14ac:dyDescent="0.2">
      <c r="A234" s="108">
        <f t="shared" si="4"/>
        <v>230</v>
      </c>
      <c r="B234"/>
      <c r="C234" s="44"/>
    </row>
    <row r="235" spans="1:3" x14ac:dyDescent="0.2">
      <c r="A235" s="108">
        <f t="shared" si="4"/>
        <v>231</v>
      </c>
      <c r="B235"/>
      <c r="C235" s="44"/>
    </row>
    <row r="236" spans="1:3" x14ac:dyDescent="0.2">
      <c r="A236" s="108">
        <f t="shared" si="4"/>
        <v>232</v>
      </c>
      <c r="B236"/>
      <c r="C236" s="44"/>
    </row>
    <row r="237" spans="1:3" x14ac:dyDescent="0.2">
      <c r="A237" s="108">
        <f t="shared" si="4"/>
        <v>233</v>
      </c>
      <c r="B237"/>
      <c r="C237" s="44"/>
    </row>
    <row r="238" spans="1:3" x14ac:dyDescent="0.2">
      <c r="A238" s="108">
        <f t="shared" si="4"/>
        <v>234</v>
      </c>
      <c r="B238"/>
      <c r="C238" s="44"/>
    </row>
    <row r="239" spans="1:3" x14ac:dyDescent="0.2">
      <c r="A239" s="108">
        <f t="shared" si="4"/>
        <v>235</v>
      </c>
      <c r="B239"/>
      <c r="C239" s="44"/>
    </row>
    <row r="240" spans="1:3" x14ac:dyDescent="0.2">
      <c r="A240" s="108">
        <f t="shared" si="4"/>
        <v>236</v>
      </c>
      <c r="B240"/>
      <c r="C240" s="44"/>
    </row>
    <row r="241" spans="1:3" x14ac:dyDescent="0.2">
      <c r="A241" s="108">
        <f t="shared" si="4"/>
        <v>237</v>
      </c>
      <c r="B241"/>
      <c r="C241" s="44"/>
    </row>
    <row r="242" spans="1:3" x14ac:dyDescent="0.2">
      <c r="A242" s="108">
        <f t="shared" si="4"/>
        <v>238</v>
      </c>
      <c r="B242"/>
      <c r="C242" s="44"/>
    </row>
    <row r="243" spans="1:3" x14ac:dyDescent="0.2">
      <c r="A243" s="108">
        <f t="shared" si="4"/>
        <v>239</v>
      </c>
      <c r="B243"/>
      <c r="C243" s="44"/>
    </row>
    <row r="244" spans="1:3" x14ac:dyDescent="0.2">
      <c r="A244" s="108">
        <f t="shared" si="4"/>
        <v>240</v>
      </c>
      <c r="B244"/>
      <c r="C244" s="44"/>
    </row>
    <row r="245" spans="1:3" x14ac:dyDescent="0.2">
      <c r="A245" s="108">
        <f t="shared" si="4"/>
        <v>241</v>
      </c>
      <c r="B245"/>
      <c r="C245" s="44"/>
    </row>
    <row r="246" spans="1:3" x14ac:dyDescent="0.2">
      <c r="A246" s="108">
        <f t="shared" si="4"/>
        <v>242</v>
      </c>
      <c r="B246"/>
      <c r="C246" s="44"/>
    </row>
    <row r="247" spans="1:3" x14ac:dyDescent="0.2">
      <c r="A247" s="108">
        <f t="shared" si="4"/>
        <v>243</v>
      </c>
      <c r="B247"/>
      <c r="C247" s="44"/>
    </row>
    <row r="248" spans="1:3" x14ac:dyDescent="0.2">
      <c r="A248" s="108">
        <f t="shared" si="4"/>
        <v>244</v>
      </c>
      <c r="B248"/>
      <c r="C248" s="44"/>
    </row>
    <row r="249" spans="1:3" x14ac:dyDescent="0.2">
      <c r="A249" s="108">
        <f t="shared" si="4"/>
        <v>245</v>
      </c>
      <c r="B249"/>
      <c r="C249" s="44"/>
    </row>
    <row r="250" spans="1:3" x14ac:dyDescent="0.2">
      <c r="A250" s="108">
        <f t="shared" si="4"/>
        <v>246</v>
      </c>
      <c r="B250"/>
      <c r="C250" s="44"/>
    </row>
    <row r="251" spans="1:3" x14ac:dyDescent="0.2">
      <c r="A251" s="108">
        <f t="shared" si="4"/>
        <v>247</v>
      </c>
      <c r="B251"/>
      <c r="C251" s="44"/>
    </row>
    <row r="252" spans="1:3" x14ac:dyDescent="0.2">
      <c r="A252" s="108">
        <f t="shared" si="4"/>
        <v>248</v>
      </c>
      <c r="B252"/>
      <c r="C252" s="44"/>
    </row>
    <row r="253" spans="1:3" x14ac:dyDescent="0.2">
      <c r="A253" s="108">
        <f t="shared" si="4"/>
        <v>249</v>
      </c>
      <c r="B253"/>
      <c r="C253" s="44"/>
    </row>
    <row r="254" spans="1:3" x14ac:dyDescent="0.2">
      <c r="A254" s="108">
        <f t="shared" si="4"/>
        <v>250</v>
      </c>
      <c r="B254"/>
      <c r="C254" s="44"/>
    </row>
    <row r="255" spans="1:3" x14ac:dyDescent="0.2">
      <c r="A255" s="108">
        <f t="shared" si="4"/>
        <v>251</v>
      </c>
      <c r="B255"/>
      <c r="C255" s="44"/>
    </row>
    <row r="256" spans="1:3" x14ac:dyDescent="0.2">
      <c r="A256" s="108">
        <f t="shared" si="4"/>
        <v>252</v>
      </c>
      <c r="B256"/>
      <c r="C256" s="44"/>
    </row>
    <row r="257" spans="1:3" x14ac:dyDescent="0.2">
      <c r="A257" s="108">
        <f t="shared" si="4"/>
        <v>253</v>
      </c>
      <c r="B257"/>
      <c r="C257" s="44"/>
    </row>
    <row r="258" spans="1:3" x14ac:dyDescent="0.2">
      <c r="A258" s="108">
        <f t="shared" si="4"/>
        <v>254</v>
      </c>
      <c r="B258"/>
      <c r="C258" s="44"/>
    </row>
    <row r="259" spans="1:3" x14ac:dyDescent="0.2">
      <c r="A259" s="108">
        <f t="shared" si="4"/>
        <v>255</v>
      </c>
      <c r="B259"/>
      <c r="C259" s="44"/>
    </row>
    <row r="260" spans="1:3" x14ac:dyDescent="0.2">
      <c r="A260" s="108">
        <f t="shared" si="4"/>
        <v>256</v>
      </c>
      <c r="B260"/>
      <c r="C260" s="44"/>
    </row>
    <row r="261" spans="1:3" x14ac:dyDescent="0.2">
      <c r="A261" s="108">
        <f t="shared" si="4"/>
        <v>257</v>
      </c>
      <c r="B261"/>
      <c r="C261" s="44"/>
    </row>
    <row r="262" spans="1:3" x14ac:dyDescent="0.2">
      <c r="A262" s="108">
        <f t="shared" si="4"/>
        <v>258</v>
      </c>
      <c r="B262"/>
      <c r="C262" s="44"/>
    </row>
    <row r="263" spans="1:3" x14ac:dyDescent="0.2">
      <c r="A263" s="108">
        <f t="shared" si="4"/>
        <v>259</v>
      </c>
      <c r="B263"/>
      <c r="C263" s="44"/>
    </row>
    <row r="264" spans="1:3" x14ac:dyDescent="0.2">
      <c r="A264" s="108">
        <f t="shared" si="4"/>
        <v>260</v>
      </c>
      <c r="B264"/>
      <c r="C264" s="44"/>
    </row>
    <row r="265" spans="1:3" x14ac:dyDescent="0.2">
      <c r="A265" s="108">
        <f t="shared" si="4"/>
        <v>261</v>
      </c>
      <c r="B265"/>
      <c r="C265" s="44"/>
    </row>
    <row r="266" spans="1:3" x14ac:dyDescent="0.2">
      <c r="A266" s="108">
        <f t="shared" si="4"/>
        <v>262</v>
      </c>
      <c r="B266"/>
      <c r="C266" s="44"/>
    </row>
    <row r="267" spans="1:3" x14ac:dyDescent="0.2">
      <c r="A267" s="108">
        <f t="shared" si="4"/>
        <v>263</v>
      </c>
      <c r="B267"/>
      <c r="C267" s="44"/>
    </row>
    <row r="268" spans="1:3" x14ac:dyDescent="0.2">
      <c r="A268" s="108">
        <f t="shared" si="4"/>
        <v>264</v>
      </c>
      <c r="B268"/>
      <c r="C268" s="44"/>
    </row>
    <row r="269" spans="1:3" x14ac:dyDescent="0.2">
      <c r="A269" s="108">
        <f t="shared" si="4"/>
        <v>265</v>
      </c>
      <c r="B269"/>
      <c r="C269" s="44"/>
    </row>
    <row r="270" spans="1:3" x14ac:dyDescent="0.2">
      <c r="A270" s="108">
        <f t="shared" si="4"/>
        <v>266</v>
      </c>
      <c r="B270"/>
      <c r="C270" s="44"/>
    </row>
    <row r="271" spans="1:3" x14ac:dyDescent="0.2">
      <c r="A271" s="108">
        <f t="shared" si="4"/>
        <v>267</v>
      </c>
      <c r="B271"/>
      <c r="C271" s="44"/>
    </row>
    <row r="272" spans="1:3" x14ac:dyDescent="0.2">
      <c r="A272" s="108">
        <f t="shared" si="4"/>
        <v>268</v>
      </c>
      <c r="B272"/>
      <c r="C272" s="44"/>
    </row>
    <row r="273" spans="1:3" x14ac:dyDescent="0.2">
      <c r="A273" s="108">
        <f t="shared" si="4"/>
        <v>269</v>
      </c>
      <c r="B273"/>
      <c r="C273" s="44"/>
    </row>
    <row r="274" spans="1:3" x14ac:dyDescent="0.2">
      <c r="A274" s="108">
        <f t="shared" si="4"/>
        <v>270</v>
      </c>
      <c r="B274"/>
      <c r="C274" s="44"/>
    </row>
    <row r="275" spans="1:3" x14ac:dyDescent="0.2">
      <c r="A275" s="108">
        <f t="shared" si="4"/>
        <v>271</v>
      </c>
      <c r="B275"/>
      <c r="C275" s="44"/>
    </row>
    <row r="276" spans="1:3" x14ac:dyDescent="0.2">
      <c r="A276" s="108">
        <f t="shared" si="4"/>
        <v>272</v>
      </c>
      <c r="B276"/>
      <c r="C276" s="44"/>
    </row>
    <row r="277" spans="1:3" x14ac:dyDescent="0.2">
      <c r="A277" s="108">
        <f t="shared" si="4"/>
        <v>273</v>
      </c>
      <c r="B277"/>
      <c r="C277" s="44"/>
    </row>
    <row r="278" spans="1:3" x14ac:dyDescent="0.2">
      <c r="A278" s="108">
        <f t="shared" si="4"/>
        <v>274</v>
      </c>
      <c r="B278"/>
      <c r="C278" s="44"/>
    </row>
    <row r="279" spans="1:3" x14ac:dyDescent="0.2">
      <c r="A279" s="108">
        <f t="shared" si="4"/>
        <v>275</v>
      </c>
      <c r="B279"/>
      <c r="C279" s="44"/>
    </row>
    <row r="280" spans="1:3" x14ac:dyDescent="0.2">
      <c r="A280" s="108">
        <f t="shared" si="4"/>
        <v>276</v>
      </c>
      <c r="B280"/>
      <c r="C280" s="44"/>
    </row>
    <row r="281" spans="1:3" x14ac:dyDescent="0.2">
      <c r="A281" s="108">
        <f t="shared" si="4"/>
        <v>277</v>
      </c>
      <c r="B281"/>
      <c r="C281" s="44"/>
    </row>
    <row r="282" spans="1:3" x14ac:dyDescent="0.2">
      <c r="A282" s="108">
        <f t="shared" si="4"/>
        <v>278</v>
      </c>
      <c r="B282"/>
      <c r="C282" s="44"/>
    </row>
    <row r="283" spans="1:3" x14ac:dyDescent="0.2">
      <c r="A283" s="108">
        <f t="shared" si="4"/>
        <v>279</v>
      </c>
      <c r="B283"/>
      <c r="C283" s="44"/>
    </row>
    <row r="284" spans="1:3" x14ac:dyDescent="0.2">
      <c r="A284" s="108">
        <f t="shared" si="4"/>
        <v>280</v>
      </c>
      <c r="B284"/>
      <c r="C284" s="44"/>
    </row>
    <row r="285" spans="1:3" x14ac:dyDescent="0.2">
      <c r="A285" s="108">
        <f t="shared" si="4"/>
        <v>281</v>
      </c>
      <c r="B285"/>
      <c r="C285" s="44"/>
    </row>
    <row r="286" spans="1:3" x14ac:dyDescent="0.2">
      <c r="A286" s="108">
        <f t="shared" si="4"/>
        <v>282</v>
      </c>
      <c r="B286"/>
      <c r="C286" s="44"/>
    </row>
    <row r="287" spans="1:3" x14ac:dyDescent="0.2">
      <c r="A287" s="108">
        <f t="shared" si="4"/>
        <v>283</v>
      </c>
      <c r="B287"/>
      <c r="C287" s="44"/>
    </row>
    <row r="288" spans="1:3" x14ac:dyDescent="0.2">
      <c r="A288" s="108">
        <f t="shared" si="4"/>
        <v>284</v>
      </c>
      <c r="B288"/>
      <c r="C288" s="44"/>
    </row>
    <row r="289" spans="1:3" x14ac:dyDescent="0.2">
      <c r="A289" s="108">
        <f t="shared" si="4"/>
        <v>285</v>
      </c>
      <c r="B289"/>
      <c r="C289" s="44"/>
    </row>
    <row r="290" spans="1:3" x14ac:dyDescent="0.2">
      <c r="A290" s="133">
        <f t="shared" si="4"/>
        <v>286</v>
      </c>
      <c r="B290" s="132"/>
      <c r="C290" s="45"/>
    </row>
  </sheetData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Design Data</vt:lpstr>
      <vt:lpstr>Survey Data</vt:lpstr>
      <vt:lpstr>ГК</vt:lpstr>
      <vt:lpstr>Lat Dev</vt:lpstr>
      <vt:lpstr>Profile</vt:lpstr>
      <vt:lpstr>Profile -150</vt:lpstr>
      <vt:lpstr>Profile -450</vt:lpstr>
      <vt:lpstr>Profile -950</vt:lpstr>
      <vt:lpstr>Lat Dev -100</vt:lpstr>
      <vt:lpstr>Lat Dev -300</vt:lpstr>
      <vt:lpstr> Lat Dev - 600</vt:lpstr>
      <vt:lpstr> Lat Dev - 950</vt:lpstr>
      <vt:lpstr>'Design Data'!Print_Area</vt:lpstr>
      <vt:lpstr>'Survey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Hungerford</dc:creator>
  <cp:lastModifiedBy>ДМТ Тихова</cp:lastModifiedBy>
  <cp:lastPrinted>2024-04-02T09:25:47Z</cp:lastPrinted>
  <dcterms:created xsi:type="dcterms:W3CDTF">1998-10-12T02:40:44Z</dcterms:created>
  <dcterms:modified xsi:type="dcterms:W3CDTF">2024-04-17T03:39:25Z</dcterms:modified>
</cp:coreProperties>
</file>