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el\Downloads\"/>
    </mc:Choice>
  </mc:AlternateContent>
  <xr:revisionPtr revIDLastSave="0" documentId="13_ncr:1_{84D3AA7E-5102-4E4E-851F-04C8FD1016B5}" xr6:coauthVersionLast="47" xr6:coauthVersionMax="47" xr10:uidLastSave="{00000000-0000-0000-0000-000000000000}"/>
  <bookViews>
    <workbookView xWindow="-120" yWindow="-120" windowWidth="29040" windowHeight="15840" tabRatio="812" activeTab="1" xr2:uid="{00000000-000D-0000-FFFF-FFFF00000000}"/>
  </bookViews>
  <sheets>
    <sheet name="ФИО" sheetId="4" r:id="rId1"/>
    <sheet name="май" sheetId="38" r:id="rId2"/>
  </sheets>
  <definedNames>
    <definedName name="_xlnm._FilterDatabase" localSheetId="0" hidden="1">ФИО!$C$1:$D$1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38" l="1"/>
  <c r="AI6" i="38" s="1" a="1"/>
  <c r="AI6" i="38" s="1"/>
  <c r="D8" i="38"/>
  <c r="E8" i="38"/>
  <c r="F8" i="38"/>
  <c r="G8" i="38"/>
  <c r="H8" i="38"/>
  <c r="I8" i="38"/>
  <c r="J8" i="38"/>
  <c r="K8" i="38"/>
  <c r="L8" i="38"/>
  <c r="M8" i="38"/>
  <c r="N8" i="38"/>
  <c r="O8" i="38"/>
  <c r="P8" i="38"/>
  <c r="Q8" i="38"/>
  <c r="R8" i="38"/>
  <c r="S8" i="38"/>
  <c r="T8" i="38"/>
  <c r="U8" i="38"/>
  <c r="V8" i="38"/>
  <c r="W8" i="38"/>
  <c r="X8" i="38"/>
  <c r="Y8" i="38"/>
  <c r="Z8" i="38"/>
  <c r="AA8" i="38"/>
  <c r="AB8" i="38"/>
  <c r="AC8" i="38"/>
  <c r="AD8" i="38"/>
  <c r="AE8" i="38"/>
  <c r="AF8" i="38"/>
  <c r="AG8" i="38"/>
  <c r="AH8" i="38"/>
  <c r="D10" i="38"/>
  <c r="E10" i="38"/>
  <c r="F10" i="38"/>
  <c r="G10" i="38"/>
  <c r="H10" i="38"/>
  <c r="I10" i="38"/>
  <c r="J10" i="38"/>
  <c r="K10" i="38"/>
  <c r="L10" i="38"/>
  <c r="M10" i="38"/>
  <c r="N10" i="38"/>
  <c r="O10" i="38"/>
  <c r="P10" i="38"/>
  <c r="Q10" i="38"/>
  <c r="R10" i="38"/>
  <c r="S10" i="38"/>
  <c r="T10" i="38"/>
  <c r="U10" i="38"/>
  <c r="V10" i="38"/>
  <c r="W10" i="38"/>
  <c r="X10" i="38"/>
  <c r="Y10" i="38"/>
  <c r="Z10" i="38"/>
  <c r="AA10" i="38"/>
  <c r="AB10" i="38"/>
  <c r="AC10" i="38"/>
  <c r="AD10" i="38"/>
  <c r="AE10" i="38"/>
  <c r="AF10" i="38"/>
  <c r="AG10" i="38"/>
  <c r="AH10" i="38"/>
  <c r="D12" i="38"/>
  <c r="E12" i="38"/>
  <c r="F12" i="38"/>
  <c r="G12" i="38"/>
  <c r="H12" i="38"/>
  <c r="I12" i="38"/>
  <c r="J12" i="38"/>
  <c r="K12" i="38"/>
  <c r="L12" i="38"/>
  <c r="M12" i="38"/>
  <c r="N12" i="38"/>
  <c r="O12" i="38"/>
  <c r="P12" i="38"/>
  <c r="Q12" i="38"/>
  <c r="R12" i="38"/>
  <c r="S12" i="38"/>
  <c r="T12" i="38"/>
  <c r="U12" i="38"/>
  <c r="V12" i="38"/>
  <c r="W12" i="38"/>
  <c r="X12" i="38"/>
  <c r="Y12" i="38"/>
  <c r="Z12" i="38"/>
  <c r="AA12" i="38"/>
  <c r="AB12" i="38"/>
  <c r="AC12" i="38"/>
  <c r="AD12" i="38"/>
  <c r="AE12" i="38"/>
  <c r="AF12" i="38"/>
  <c r="AG12" i="38"/>
  <c r="AH12" i="38"/>
  <c r="Z6" i="38"/>
  <c r="AA6" i="38"/>
  <c r="AB6" i="38"/>
  <c r="AC6" i="38"/>
  <c r="AD6" i="38"/>
  <c r="AE6" i="38"/>
  <c r="AF6" i="38"/>
  <c r="AG6" i="38"/>
  <c r="AH6" i="38"/>
  <c r="D6" i="38"/>
  <c r="E6" i="38"/>
  <c r="F6" i="38"/>
  <c r="G6" i="38"/>
  <c r="H6" i="38"/>
  <c r="I6" i="38"/>
  <c r="J6" i="38"/>
  <c r="K6" i="38"/>
  <c r="L6" i="38"/>
  <c r="M6" i="38"/>
  <c r="N6" i="38"/>
  <c r="O6" i="38"/>
  <c r="P6" i="38"/>
  <c r="Q6" i="38"/>
  <c r="R6" i="38"/>
  <c r="S6" i="38"/>
  <c r="T6" i="38"/>
  <c r="U6" i="38"/>
  <c r="V6" i="38"/>
  <c r="W6" i="38"/>
  <c r="X6" i="38"/>
  <c r="Y6" i="38"/>
  <c r="AI12" i="38" l="1" a="1"/>
  <c r="AI12" i="38" s="1"/>
  <c r="AI10" i="38" a="1"/>
  <c r="AI10" i="38" s="1"/>
  <c r="AI8" i="38" a="1"/>
  <c r="AI8" i="38" s="1"/>
  <c r="E3" i="38"/>
  <c r="F3" i="38" s="1"/>
  <c r="G3" i="38" s="1"/>
  <c r="H3" i="38" s="1"/>
  <c r="I3" i="38" s="1"/>
  <c r="J3" i="38" s="1"/>
  <c r="K3" i="38" s="1"/>
  <c r="L3" i="38" s="1"/>
  <c r="M3" i="38" s="1"/>
  <c r="N3" i="38" s="1"/>
  <c r="O3" i="38" s="1"/>
  <c r="P3" i="38" s="1"/>
  <c r="Q3" i="38" s="1"/>
  <c r="R3" i="38" s="1"/>
  <c r="S3" i="38" s="1"/>
  <c r="T3" i="38" s="1"/>
  <c r="U3" i="38" s="1"/>
  <c r="V3" i="38" s="1"/>
  <c r="W3" i="38" s="1"/>
  <c r="X3" i="38" s="1"/>
  <c r="Y3" i="38" s="1"/>
  <c r="Z3" i="38" s="1"/>
  <c r="AA3" i="38" s="1"/>
  <c r="AB3" i="38" s="1"/>
  <c r="AC3" i="38" s="1"/>
  <c r="AD3" i="38" s="1"/>
  <c r="AE3" i="38" s="1"/>
  <c r="AF3" i="38" s="1"/>
  <c r="AG3" i="38" s="1"/>
  <c r="AH3" i="38" s="1"/>
  <c r="B12" i="38"/>
  <c r="B10" i="38"/>
  <c r="B8" i="38"/>
  <c r="B6" i="38"/>
  <c r="A6" i="38" s="1"/>
  <c r="A10" i="38" l="1"/>
  <c r="A12" i="38"/>
  <c r="A8" i="3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<sst xmlns="http://schemas.openxmlformats.org/spreadsheetml/2006/main" count="63" uniqueCount="16">
  <si>
    <t>Подпись работника</t>
  </si>
  <si>
    <t>Перерывы для отдыха и питания</t>
  </si>
  <si>
    <t>№ п/п</t>
  </si>
  <si>
    <t>Табельный номер</t>
  </si>
  <si>
    <t>Ф.И.О.
должность
(специальность,
профессия)</t>
  </si>
  <si>
    <t>Oтметки о явках и неявках на работу по числам</t>
  </si>
  <si>
    <t>1 ч. 00 мин.</t>
  </si>
  <si>
    <t>ИТОГО рабочих дней (смен) / часов</t>
  </si>
  <si>
    <t>в</t>
  </si>
  <si>
    <t>н</t>
  </si>
  <si>
    <t>о</t>
  </si>
  <si>
    <t>Иванов</t>
  </si>
  <si>
    <t>Семёнов</t>
  </si>
  <si>
    <t>Гаврилов</t>
  </si>
  <si>
    <t>Сидоров</t>
  </si>
  <si>
    <t>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</si>
</sst>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;;;&quot;О&quot;"/>
    <numFmt numFmtId="165" formatCode="d"/>
    <numFmt numFmtId="166" formatCode="mmmm"/>
  </numFmts>
  <fonts count="8" x14ac:knownFonts="1"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Arial Cyr"/>
      <charset val="204"/>
    </font>
    <font>
      <b/>
      <sz val="16"/>
      <color rgb="FFFF000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3" fillId="2" borderId="5" xfId="0" applyFont="1" applyFill="1" applyBorder="1"/>
    <xf numFmtId="0" fontId="0" fillId="2" borderId="5" xfId="0" applyFill="1" applyBorder="1" applyProtection="1">
      <protection hidden="1"/>
    </xf>
    <xf numFmtId="0" fontId="2" fillId="2" borderId="5" xfId="0" applyFont="1" applyFill="1" applyBorder="1" applyProtection="1">
      <protection hidden="1"/>
    </xf>
    <xf numFmtId="0" fontId="0" fillId="3" borderId="2" xfId="0" applyFill="1" applyBorder="1"/>
    <xf numFmtId="0" fontId="3" fillId="3" borderId="2" xfId="0" applyFont="1" applyFill="1" applyBorder="1"/>
    <xf numFmtId="0" fontId="4" fillId="3" borderId="2" xfId="0" applyFont="1" applyFill="1" applyBorder="1" applyProtection="1">
      <protection hidden="1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>
      <alignment horizontal="center" vertical="center"/>
    </xf>
    <xf numFmtId="0" fontId="2" fillId="3" borderId="2" xfId="0" applyFont="1" applyFill="1" applyBorder="1"/>
    <xf numFmtId="0" fontId="2" fillId="3" borderId="3" xfId="0" applyFont="1" applyFill="1" applyBorder="1" applyAlignment="1" applyProtection="1">
      <alignment horizontal="center" vertical="center"/>
      <protection locked="0"/>
    </xf>
    <xf numFmtId="164" fontId="2" fillId="3" borderId="3" xfId="0" applyNumberFormat="1" applyFont="1" applyFill="1" applyBorder="1" applyAlignment="1" applyProtection="1">
      <alignment horizontal="center" vertical="center"/>
      <protection locked="0"/>
    </xf>
    <xf numFmtId="164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3" fillId="2" borderId="7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 textRotation="90" wrapText="1"/>
    </xf>
    <xf numFmtId="0" fontId="1" fillId="2" borderId="7" xfId="0" applyFont="1" applyFill="1" applyBorder="1" applyAlignment="1">
      <alignment horizontal="center" vertical="center"/>
    </xf>
    <xf numFmtId="0" fontId="1" fillId="2" borderId="5" xfId="0" applyFont="1" applyFill="1" applyBorder="1" applyProtection="1">
      <protection hidden="1"/>
    </xf>
    <xf numFmtId="0" fontId="6" fillId="2" borderId="5" xfId="0" applyFont="1" applyFill="1" applyBorder="1" applyProtection="1">
      <protection hidden="1"/>
    </xf>
    <xf numFmtId="0" fontId="1" fillId="0" borderId="10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65" fontId="1" fillId="0" borderId="2" xfId="0" applyNumberFormat="1" applyFont="1" applyBorder="1" applyAlignment="1">
      <alignment horizontal="center" vertical="center"/>
    </xf>
    <xf numFmtId="0" fontId="7" fillId="0" borderId="11" xfId="0" applyFont="1" applyBorder="1"/>
    <xf numFmtId="14" fontId="0" fillId="0" borderId="0" xfId="0" applyNumberFormat="1"/>
    <xf numFmtId="166" fontId="0" fillId="0" borderId="0" xfId="0" applyNumberFormat="1" applyAlignment="1">
      <alignment horizontal="left" vertical="center"/>
    </xf>
    <xf numFmtId="0" fontId="1" fillId="0" borderId="8" xfId="0" applyFont="1" applyBorder="1" applyAlignment="1">
      <alignment horizontal="center" vertical="center" textRotation="90" wrapText="1"/>
    </xf>
    <xf numFmtId="0" fontId="1" fillId="0" borderId="12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1">
    <cellStyle name="Обычный" xfId="0" builtinId="0"/>
  </cellStyles>
  <dxfs count="4">
    <dxf>
      <font>
        <b/>
        <i val="0"/>
      </font>
      <numFmt numFmtId="164" formatCode=";;;&quot;О&quot;"/>
    </dxf>
    <dxf>
      <font>
        <b/>
        <i val="0"/>
      </font>
      <numFmt numFmtId="170" formatCode=";;;&quot;Д&quot;"/>
    </dxf>
    <dxf>
      <font>
        <b/>
        <i val="0"/>
      </font>
      <numFmt numFmtId="168" formatCode=";;;&quot;Н&quot;"/>
    </dxf>
    <dxf>
      <font>
        <b/>
        <i val="0"/>
      </font>
      <numFmt numFmtId="169" formatCode=";;;&quot;В&quot;"/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workbookViewId="0">
      <selection activeCell="F15" sqref="F15"/>
    </sheetView>
  </sheetViews>
  <sheetFormatPr defaultRowHeight="12.75" x14ac:dyDescent="0.2"/>
  <cols>
    <col min="1" max="1" width="9" bestFit="1" customWidth="1"/>
    <col min="2" max="2" width="2.7109375" customWidth="1"/>
    <col min="3" max="3" width="4" bestFit="1" customWidth="1"/>
    <col min="4" max="4" width="18.42578125" customWidth="1"/>
    <col min="6" max="6" width="16" bestFit="1" customWidth="1"/>
    <col min="7" max="7" width="13.140625" bestFit="1" customWidth="1"/>
    <col min="8" max="8" width="9" customWidth="1"/>
    <col min="9" max="9" width="15.85546875" bestFit="1" customWidth="1"/>
    <col min="10" max="10" width="10.140625" bestFit="1" customWidth="1"/>
    <col min="11" max="11" width="16.7109375" bestFit="1" customWidth="1"/>
    <col min="12" max="12" width="8.7109375" customWidth="1"/>
    <col min="13" max="13" width="12.42578125" bestFit="1" customWidth="1"/>
  </cols>
  <sheetData>
    <row r="1" spans="1:13" ht="20.25" x14ac:dyDescent="0.3">
      <c r="A1" s="30">
        <v>2024</v>
      </c>
      <c r="M1" s="1"/>
    </row>
    <row r="2" spans="1:13" x14ac:dyDescent="0.2">
      <c r="C2">
        <v>1</v>
      </c>
      <c r="D2" s="2" t="s">
        <v>11</v>
      </c>
    </row>
    <row r="3" spans="1:13" x14ac:dyDescent="0.2">
      <c r="A3" s="32"/>
      <c r="C3">
        <v>2</v>
      </c>
      <c r="D3" s="2" t="s">
        <v>12</v>
      </c>
    </row>
    <row r="4" spans="1:13" x14ac:dyDescent="0.2">
      <c r="A4" s="32"/>
      <c r="C4">
        <v>3</v>
      </c>
      <c r="D4" s="2" t="s">
        <v>13</v>
      </c>
    </row>
    <row r="5" spans="1:13" x14ac:dyDescent="0.2">
      <c r="A5" s="32"/>
      <c r="C5">
        <v>4</v>
      </c>
      <c r="D5" s="2" t="s">
        <v>14</v>
      </c>
    </row>
    <row r="6" spans="1:13" x14ac:dyDescent="0.2">
      <c r="A6" s="32"/>
      <c r="C6">
        <v>5</v>
      </c>
      <c r="D6" s="2"/>
    </row>
    <row r="7" spans="1:13" x14ac:dyDescent="0.2">
      <c r="A7" s="32"/>
      <c r="C7">
        <v>6</v>
      </c>
      <c r="D7" s="2"/>
    </row>
    <row r="8" spans="1:13" x14ac:dyDescent="0.2">
      <c r="A8" s="32"/>
      <c r="M8" s="31"/>
    </row>
    <row r="9" spans="1:13" x14ac:dyDescent="0.2">
      <c r="A9" s="32"/>
    </row>
    <row r="10" spans="1:13" x14ac:dyDescent="0.2">
      <c r="A10" s="32"/>
    </row>
    <row r="11" spans="1:13" x14ac:dyDescent="0.2">
      <c r="A11" s="32"/>
    </row>
    <row r="12" spans="1:13" x14ac:dyDescent="0.2">
      <c r="A12" s="32"/>
    </row>
    <row r="13" spans="1:13" x14ac:dyDescent="0.2">
      <c r="A13" s="32"/>
    </row>
    <row r="14" spans="1:13" x14ac:dyDescent="0.2">
      <c r="A14" s="32"/>
    </row>
  </sheetData>
  <autoFilter ref="C1:D1" xr:uid="{00000000-0009-0000-0000-000000000000}">
    <sortState xmlns:xlrd2="http://schemas.microsoft.com/office/spreadsheetml/2017/richdata2" ref="C2:D7">
      <sortCondition ref="C1"/>
    </sortState>
  </autoFilter>
  <phoneticPr fontId="5" type="noConversion"/>
  <dataValidations count="1">
    <dataValidation type="list" allowBlank="1" showInputMessage="1" showErrorMessage="1" sqref="A1" xr:uid="{BDDA44B0-4E6F-4BF4-8A3C-D6ECCC2ED19F}">
      <formula1>"2024,2025,2026,2027"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76ABE-F93B-4834-BA98-CE5452856FD2}">
  <sheetPr>
    <pageSetUpPr fitToPage="1"/>
  </sheetPr>
  <dimension ref="A1:AK17"/>
  <sheetViews>
    <sheetView tabSelected="1" zoomScale="80" zoomScaleNormal="80" workbookViewId="0">
      <selection activeCell="AQ8" sqref="AQ8"/>
    </sheetView>
  </sheetViews>
  <sheetFormatPr defaultRowHeight="12.75" x14ac:dyDescent="0.2"/>
  <cols>
    <col min="1" max="1" width="6.140625" bestFit="1" customWidth="1"/>
    <col min="2" max="2" width="18.140625" bestFit="1" customWidth="1"/>
    <col min="3" max="3" width="5.7109375" customWidth="1"/>
    <col min="4" max="34" width="4.7109375" style="1" customWidth="1"/>
    <col min="35" max="35" width="13.140625" customWidth="1"/>
    <col min="36" max="36" width="11" bestFit="1" customWidth="1"/>
    <col min="37" max="37" width="10.42578125" customWidth="1"/>
    <col min="38" max="38" width="2.7109375" customWidth="1"/>
    <col min="39" max="39" width="13.7109375" bestFit="1" customWidth="1"/>
  </cols>
  <sheetData>
    <row r="1" spans="1:37" ht="13.5" thickBot="1" x14ac:dyDescent="0.25"/>
    <row r="2" spans="1:37" ht="13.5" thickBot="1" x14ac:dyDescent="0.25">
      <c r="A2" s="35" t="s">
        <v>2</v>
      </c>
      <c r="B2" s="35" t="s">
        <v>4</v>
      </c>
      <c r="C2" s="36" t="s">
        <v>3</v>
      </c>
      <c r="D2" s="37" t="s">
        <v>5</v>
      </c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</row>
    <row r="3" spans="1:37" ht="39" thickBot="1" x14ac:dyDescent="0.25">
      <c r="A3" s="35"/>
      <c r="B3" s="35"/>
      <c r="C3" s="36"/>
      <c r="D3" s="29">
        <f ca="1">--("1."&amp;MID(CELL("имяфайла",A1),FIND("]",CELL("имяфайла",A1))+1,20)&amp;ФИО!A1)</f>
        <v>45413</v>
      </c>
      <c r="E3" s="29">
        <f t="shared" ref="E3:AH3" ca="1" si="0">IF(D3="","",IF(D3+1&gt;EOMONTH($D$3,0),"",D3+1))</f>
        <v>45414</v>
      </c>
      <c r="F3" s="29">
        <f t="shared" ca="1" si="0"/>
        <v>45415</v>
      </c>
      <c r="G3" s="29">
        <f t="shared" ca="1" si="0"/>
        <v>45416</v>
      </c>
      <c r="H3" s="29">
        <f t="shared" ca="1" si="0"/>
        <v>45417</v>
      </c>
      <c r="I3" s="29">
        <f t="shared" ca="1" si="0"/>
        <v>45418</v>
      </c>
      <c r="J3" s="29">
        <f t="shared" ca="1" si="0"/>
        <v>45419</v>
      </c>
      <c r="K3" s="29">
        <f t="shared" ca="1" si="0"/>
        <v>45420</v>
      </c>
      <c r="L3" s="29">
        <f t="shared" ca="1" si="0"/>
        <v>45421</v>
      </c>
      <c r="M3" s="29">
        <f t="shared" ca="1" si="0"/>
        <v>45422</v>
      </c>
      <c r="N3" s="29">
        <f t="shared" ca="1" si="0"/>
        <v>45423</v>
      </c>
      <c r="O3" s="29">
        <f t="shared" ca="1" si="0"/>
        <v>45424</v>
      </c>
      <c r="P3" s="29">
        <f t="shared" ca="1" si="0"/>
        <v>45425</v>
      </c>
      <c r="Q3" s="29">
        <f t="shared" ca="1" si="0"/>
        <v>45426</v>
      </c>
      <c r="R3" s="29">
        <f t="shared" ca="1" si="0"/>
        <v>45427</v>
      </c>
      <c r="S3" s="29">
        <f t="shared" ca="1" si="0"/>
        <v>45428</v>
      </c>
      <c r="T3" s="29">
        <f t="shared" ca="1" si="0"/>
        <v>45429</v>
      </c>
      <c r="U3" s="29">
        <f t="shared" ca="1" si="0"/>
        <v>45430</v>
      </c>
      <c r="V3" s="29">
        <f t="shared" ca="1" si="0"/>
        <v>45431</v>
      </c>
      <c r="W3" s="29">
        <f t="shared" ca="1" si="0"/>
        <v>45432</v>
      </c>
      <c r="X3" s="29">
        <f t="shared" ca="1" si="0"/>
        <v>45433</v>
      </c>
      <c r="Y3" s="29">
        <f t="shared" ca="1" si="0"/>
        <v>45434</v>
      </c>
      <c r="Z3" s="29">
        <f t="shared" ca="1" si="0"/>
        <v>45435</v>
      </c>
      <c r="AA3" s="29">
        <f t="shared" ca="1" si="0"/>
        <v>45436</v>
      </c>
      <c r="AB3" s="29">
        <f t="shared" ca="1" si="0"/>
        <v>45437</v>
      </c>
      <c r="AC3" s="29">
        <f t="shared" ca="1" si="0"/>
        <v>45438</v>
      </c>
      <c r="AD3" s="29">
        <f t="shared" ca="1" si="0"/>
        <v>45439</v>
      </c>
      <c r="AE3" s="29">
        <f t="shared" ca="1" si="0"/>
        <v>45440</v>
      </c>
      <c r="AF3" s="29">
        <f t="shared" ca="1" si="0"/>
        <v>45441</v>
      </c>
      <c r="AG3" s="29">
        <f t="shared" ca="1" si="0"/>
        <v>45442</v>
      </c>
      <c r="AH3" s="29">
        <f t="shared" ca="1" si="0"/>
        <v>45443</v>
      </c>
      <c r="AI3" s="27" t="s">
        <v>7</v>
      </c>
      <c r="AJ3" s="27" t="s">
        <v>1</v>
      </c>
      <c r="AK3" s="27" t="s">
        <v>0</v>
      </c>
    </row>
    <row r="4" spans="1:37" ht="13.5" thickBot="1" x14ac:dyDescent="0.25">
      <c r="A4" s="28">
        <v>1</v>
      </c>
      <c r="B4" s="28">
        <v>2</v>
      </c>
      <c r="C4" s="28">
        <v>3</v>
      </c>
      <c r="D4" s="38">
        <v>4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28">
        <v>5</v>
      </c>
      <c r="AJ4" s="28">
        <v>6</v>
      </c>
      <c r="AK4" s="16">
        <v>7</v>
      </c>
    </row>
    <row r="5" spans="1:37" ht="13.5" thickBot="1" x14ac:dyDescent="0.25">
      <c r="A5" s="5"/>
      <c r="B5" s="4"/>
      <c r="C5" s="8"/>
      <c r="D5" s="12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 t="s">
        <v>15</v>
      </c>
      <c r="X5" s="13" t="s">
        <v>9</v>
      </c>
      <c r="Y5" s="13" t="s">
        <v>10</v>
      </c>
      <c r="Z5" s="13" t="s">
        <v>8</v>
      </c>
      <c r="AA5" s="13" t="s">
        <v>15</v>
      </c>
      <c r="AB5" s="13" t="s">
        <v>9</v>
      </c>
      <c r="AC5" s="13" t="s">
        <v>10</v>
      </c>
      <c r="AD5" s="13" t="s">
        <v>8</v>
      </c>
      <c r="AE5" s="13" t="s">
        <v>15</v>
      </c>
      <c r="AF5" s="13" t="s">
        <v>9</v>
      </c>
      <c r="AG5" s="13" t="s">
        <v>10</v>
      </c>
      <c r="AH5" s="14" t="s">
        <v>8</v>
      </c>
      <c r="AI5" s="6"/>
      <c r="AJ5" s="7"/>
      <c r="AK5" s="3"/>
    </row>
    <row r="6" spans="1:37" ht="44.1" customHeight="1" thickBot="1" x14ac:dyDescent="0.25">
      <c r="A6" s="23">
        <f>IF(B6="","",SUBTOTAL(103,$B$6:B6))</f>
        <v>1</v>
      </c>
      <c r="B6" s="15" t="str">
        <f>IFERROR(VLOOKUP(C6,ФИО!$C$2:$D$10,2,0),"")</f>
        <v>Иванов</v>
      </c>
      <c r="C6" s="9">
        <v>1</v>
      </c>
      <c r="D6" s="22" t="str">
        <f t="shared" ref="D6:X6" si="1">IF(D5="","",IF(D5="В","",IF(D5="Н","20:00
08:00",IF(D5="Д","08:00
20:00",IF(D5="О","")))))</f>
        <v/>
      </c>
      <c r="E6" s="22" t="str">
        <f t="shared" si="1"/>
        <v/>
      </c>
      <c r="F6" s="22" t="str">
        <f t="shared" si="1"/>
        <v/>
      </c>
      <c r="G6" s="22" t="str">
        <f t="shared" si="1"/>
        <v/>
      </c>
      <c r="H6" s="22" t="str">
        <f t="shared" si="1"/>
        <v/>
      </c>
      <c r="I6" s="22" t="str">
        <f t="shared" si="1"/>
        <v/>
      </c>
      <c r="J6" s="22" t="str">
        <f t="shared" si="1"/>
        <v/>
      </c>
      <c r="K6" s="22" t="str">
        <f t="shared" si="1"/>
        <v/>
      </c>
      <c r="L6" s="22" t="str">
        <f t="shared" si="1"/>
        <v/>
      </c>
      <c r="M6" s="22" t="str">
        <f t="shared" si="1"/>
        <v/>
      </c>
      <c r="N6" s="22" t="str">
        <f t="shared" si="1"/>
        <v/>
      </c>
      <c r="O6" s="22" t="str">
        <f t="shared" si="1"/>
        <v/>
      </c>
      <c r="P6" s="22" t="str">
        <f t="shared" si="1"/>
        <v/>
      </c>
      <c r="Q6" s="22" t="str">
        <f t="shared" si="1"/>
        <v/>
      </c>
      <c r="R6" s="22" t="str">
        <f t="shared" si="1"/>
        <v/>
      </c>
      <c r="S6" s="22" t="str">
        <f t="shared" si="1"/>
        <v/>
      </c>
      <c r="T6" s="22" t="str">
        <f t="shared" si="1"/>
        <v/>
      </c>
      <c r="U6" s="22" t="str">
        <f t="shared" si="1"/>
        <v/>
      </c>
      <c r="V6" s="22" t="str">
        <f t="shared" si="1"/>
        <v/>
      </c>
      <c r="W6" s="22" t="str">
        <f t="shared" si="1"/>
        <v>08:00
20:00</v>
      </c>
      <c r="X6" s="22" t="str">
        <f t="shared" si="1"/>
        <v>20:00
08:00</v>
      </c>
      <c r="Y6" s="22" t="str">
        <f>IF(Y5="","",IF(Y5="В","",IF(Y5="Н","20:00
08:00",IF(Y5="Д","08:00
20:00",IF(Y5="О","")))))</f>
        <v/>
      </c>
      <c r="Z6" s="22" t="str">
        <f t="shared" ref="Z6:AH6" si="2">IF(Z5="","",IF(Z5="В","",IF(Z5="Н","20:00
08:00",IF(Z5="Д","08:00
20:00",IF(Z5="О","")))))</f>
        <v/>
      </c>
      <c r="AA6" s="22" t="str">
        <f t="shared" si="2"/>
        <v>08:00
20:00</v>
      </c>
      <c r="AB6" s="22" t="str">
        <f t="shared" si="2"/>
        <v>20:00
08:00</v>
      </c>
      <c r="AC6" s="22" t="str">
        <f t="shared" si="2"/>
        <v/>
      </c>
      <c r="AD6" s="22" t="str">
        <f t="shared" si="2"/>
        <v/>
      </c>
      <c r="AE6" s="22" t="str">
        <f t="shared" si="2"/>
        <v>08:00
20:00</v>
      </c>
      <c r="AF6" s="22" t="str">
        <f t="shared" si="2"/>
        <v>20:00
08:00</v>
      </c>
      <c r="AG6" s="22" t="str">
        <f t="shared" si="2"/>
        <v/>
      </c>
      <c r="AH6" s="22" t="str">
        <f t="shared" si="2"/>
        <v/>
      </c>
      <c r="AI6" s="10" t="str" cm="1">
        <f t="array" aca="1" ref="AI6" ca="1">COUNTIF(D5:AH5,"=н")+COUNTIF(D5:AH5,"=д")&amp;" / "&amp;COUNTIF(D5:AH5,"=д")*12+COUNTIF(D5:AH5,"Н")*12 - (INDEX(D5:AH5,DAY(EOMONTH($D$3,0)))="Н")*8</f>
        <v>6 / 72</v>
      </c>
      <c r="AJ6" s="10" t="s">
        <v>6</v>
      </c>
      <c r="AK6" s="17"/>
    </row>
    <row r="7" spans="1:37" ht="13.5" thickBot="1" x14ac:dyDescent="0.25">
      <c r="A7" s="24"/>
      <c r="B7" s="25"/>
      <c r="C7" s="8"/>
      <c r="D7" s="12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 t="s">
        <v>8</v>
      </c>
      <c r="X7" s="13" t="s">
        <v>15</v>
      </c>
      <c r="Y7" s="13" t="s">
        <v>9</v>
      </c>
      <c r="Z7" s="13" t="s">
        <v>10</v>
      </c>
      <c r="AA7" s="13" t="s">
        <v>8</v>
      </c>
      <c r="AB7" s="13" t="s">
        <v>15</v>
      </c>
      <c r="AC7" s="13" t="s">
        <v>9</v>
      </c>
      <c r="AD7" s="13" t="s">
        <v>10</v>
      </c>
      <c r="AE7" s="13" t="s">
        <v>8</v>
      </c>
      <c r="AF7" s="13" t="s">
        <v>15</v>
      </c>
      <c r="AG7" s="13" t="s">
        <v>9</v>
      </c>
      <c r="AH7" s="14" t="s">
        <v>10</v>
      </c>
      <c r="AI7" s="6"/>
      <c r="AJ7" s="6"/>
      <c r="AK7" s="3"/>
    </row>
    <row r="8" spans="1:37" ht="44.1" customHeight="1" thickBot="1" x14ac:dyDescent="0.25">
      <c r="A8" s="23">
        <f>IF(B8="","",SUBTOTAL(103,$B$6:B8))</f>
        <v>2</v>
      </c>
      <c r="B8" s="15" t="str">
        <f>IFERROR(VLOOKUP(C8,ФИО!$C$2:$D$10,2,0),"")</f>
        <v>Семёнов</v>
      </c>
      <c r="C8" s="9">
        <v>2</v>
      </c>
      <c r="D8" s="22" t="str">
        <f t="shared" ref="D8" si="3">IF(D7="","",IF(D7="В","",IF(D7="Н","20:00
08:00",IF(D7="Д","08:00
20:00",IF(D7="О","")))))</f>
        <v/>
      </c>
      <c r="E8" s="22" t="str">
        <f t="shared" ref="E8" si="4">IF(E7="","",IF(E7="В","",IF(E7="Н","20:00
08:00",IF(E7="Д","08:00
20:00",IF(E7="О","")))))</f>
        <v/>
      </c>
      <c r="F8" s="22" t="str">
        <f t="shared" ref="F8" si="5">IF(F7="","",IF(F7="В","",IF(F7="Н","20:00
08:00",IF(F7="Д","08:00
20:00",IF(F7="О","")))))</f>
        <v/>
      </c>
      <c r="G8" s="22" t="str">
        <f t="shared" ref="G8" si="6">IF(G7="","",IF(G7="В","",IF(G7="Н","20:00
08:00",IF(G7="Д","08:00
20:00",IF(G7="О","")))))</f>
        <v/>
      </c>
      <c r="H8" s="22" t="str">
        <f t="shared" ref="H8" si="7">IF(H7="","",IF(H7="В","",IF(H7="Н","20:00
08:00",IF(H7="Д","08:00
20:00",IF(H7="О","")))))</f>
        <v/>
      </c>
      <c r="I8" s="22" t="str">
        <f t="shared" ref="I8" si="8">IF(I7="","",IF(I7="В","",IF(I7="Н","20:00
08:00",IF(I7="Д","08:00
20:00",IF(I7="О","")))))</f>
        <v/>
      </c>
      <c r="J8" s="22" t="str">
        <f t="shared" ref="J8" si="9">IF(J7="","",IF(J7="В","",IF(J7="Н","20:00
08:00",IF(J7="Д","08:00
20:00",IF(J7="О","")))))</f>
        <v/>
      </c>
      <c r="K8" s="22" t="str">
        <f t="shared" ref="K8" si="10">IF(K7="","",IF(K7="В","",IF(K7="Н","20:00
08:00",IF(K7="Д","08:00
20:00",IF(K7="О","")))))</f>
        <v/>
      </c>
      <c r="L8" s="22" t="str">
        <f t="shared" ref="L8" si="11">IF(L7="","",IF(L7="В","",IF(L7="Н","20:00
08:00",IF(L7="Д","08:00
20:00",IF(L7="О","")))))</f>
        <v/>
      </c>
      <c r="M8" s="22" t="str">
        <f t="shared" ref="M8" si="12">IF(M7="","",IF(M7="В","",IF(M7="Н","20:00
08:00",IF(M7="Д","08:00
20:00",IF(M7="О","")))))</f>
        <v/>
      </c>
      <c r="N8" s="22" t="str">
        <f t="shared" ref="N8" si="13">IF(N7="","",IF(N7="В","",IF(N7="Н","20:00
08:00",IF(N7="Д","08:00
20:00",IF(N7="О","")))))</f>
        <v/>
      </c>
      <c r="O8" s="22" t="str">
        <f t="shared" ref="O8" si="14">IF(O7="","",IF(O7="В","",IF(O7="Н","20:00
08:00",IF(O7="Д","08:00
20:00",IF(O7="О","")))))</f>
        <v/>
      </c>
      <c r="P8" s="22" t="str">
        <f t="shared" ref="P8" si="15">IF(P7="","",IF(P7="В","",IF(P7="Н","20:00
08:00",IF(P7="Д","08:00
20:00",IF(P7="О","")))))</f>
        <v/>
      </c>
      <c r="Q8" s="22" t="str">
        <f t="shared" ref="Q8" si="16">IF(Q7="","",IF(Q7="В","",IF(Q7="Н","20:00
08:00",IF(Q7="Д","08:00
20:00",IF(Q7="О","")))))</f>
        <v/>
      </c>
      <c r="R8" s="22" t="str">
        <f t="shared" ref="R8" si="17">IF(R7="","",IF(R7="В","",IF(R7="Н","20:00
08:00",IF(R7="Д","08:00
20:00",IF(R7="О","")))))</f>
        <v/>
      </c>
      <c r="S8" s="22" t="str">
        <f t="shared" ref="S8" si="18">IF(S7="","",IF(S7="В","",IF(S7="Н","20:00
08:00",IF(S7="Д","08:00
20:00",IF(S7="О","")))))</f>
        <v/>
      </c>
      <c r="T8" s="22" t="str">
        <f t="shared" ref="T8" si="19">IF(T7="","",IF(T7="В","",IF(T7="Н","20:00
08:00",IF(T7="Д","08:00
20:00",IF(T7="О","")))))</f>
        <v/>
      </c>
      <c r="U8" s="22" t="str">
        <f t="shared" ref="U8" si="20">IF(U7="","",IF(U7="В","",IF(U7="Н","20:00
08:00",IF(U7="Д","08:00
20:00",IF(U7="О","")))))</f>
        <v/>
      </c>
      <c r="V8" s="22" t="str">
        <f t="shared" ref="V8" si="21">IF(V7="","",IF(V7="В","",IF(V7="Н","20:00
08:00",IF(V7="Д","08:00
20:00",IF(V7="О","")))))</f>
        <v/>
      </c>
      <c r="W8" s="22" t="str">
        <f t="shared" ref="W8" si="22">IF(W7="","",IF(W7="В","",IF(W7="Н","20:00
08:00",IF(W7="Д","08:00
20:00",IF(W7="О","")))))</f>
        <v/>
      </c>
      <c r="X8" s="22" t="str">
        <f t="shared" ref="X8" si="23">IF(X7="","",IF(X7="В","",IF(X7="Н","20:00
08:00",IF(X7="Д","08:00
20:00",IF(X7="О","")))))</f>
        <v>08:00
20:00</v>
      </c>
      <c r="Y8" s="22" t="str">
        <f t="shared" ref="Y8" si="24">IF(Y7="","",IF(Y7="В","",IF(Y7="Н","20:00
08:00",IF(Y7="Д","08:00
20:00",IF(Y7="О","")))))</f>
        <v>20:00
08:00</v>
      </c>
      <c r="Z8" s="22" t="str">
        <f t="shared" ref="Z8" si="25">IF(Z7="","",IF(Z7="В","",IF(Z7="Н","20:00
08:00",IF(Z7="Д","08:00
20:00",IF(Z7="О","")))))</f>
        <v/>
      </c>
      <c r="AA8" s="22" t="str">
        <f t="shared" ref="AA8" si="26">IF(AA7="","",IF(AA7="В","",IF(AA7="Н","20:00
08:00",IF(AA7="Д","08:00
20:00",IF(AA7="О","")))))</f>
        <v/>
      </c>
      <c r="AB8" s="22" t="str">
        <f t="shared" ref="AB8" si="27">IF(AB7="","",IF(AB7="В","",IF(AB7="Н","20:00
08:00",IF(AB7="Д","08:00
20:00",IF(AB7="О","")))))</f>
        <v>08:00
20:00</v>
      </c>
      <c r="AC8" s="22" t="str">
        <f t="shared" ref="AC8" si="28">IF(AC7="","",IF(AC7="В","",IF(AC7="Н","20:00
08:00",IF(AC7="Д","08:00
20:00",IF(AC7="О","")))))</f>
        <v>20:00
08:00</v>
      </c>
      <c r="AD8" s="22" t="str">
        <f t="shared" ref="AD8" si="29">IF(AD7="","",IF(AD7="В","",IF(AD7="Н","20:00
08:00",IF(AD7="Д","08:00
20:00",IF(AD7="О","")))))</f>
        <v/>
      </c>
      <c r="AE8" s="22" t="str">
        <f t="shared" ref="AE8" si="30">IF(AE7="","",IF(AE7="В","",IF(AE7="Н","20:00
08:00",IF(AE7="Д","08:00
20:00",IF(AE7="О","")))))</f>
        <v/>
      </c>
      <c r="AF8" s="22" t="str">
        <f t="shared" ref="AF8" si="31">IF(AF7="","",IF(AF7="В","",IF(AF7="Н","20:00
08:00",IF(AF7="Д","08:00
20:00",IF(AF7="О","")))))</f>
        <v>08:00
20:00</v>
      </c>
      <c r="AG8" s="22" t="str">
        <f t="shared" ref="AG8" si="32">IF(AG7="","",IF(AG7="В","",IF(AG7="Н","20:00
08:00",IF(AG7="Д","08:00
20:00",IF(AG7="О","")))))</f>
        <v>20:00
08:00</v>
      </c>
      <c r="AH8" s="22" t="str">
        <f t="shared" ref="AH8" si="33">IF(AH7="","",IF(AH7="В","",IF(AH7="Н","20:00
08:00",IF(AH7="Д","08:00
20:00",IF(AH7="О","")))))</f>
        <v/>
      </c>
      <c r="AI8" s="10" t="str" cm="1">
        <f t="array" aca="1" ref="AI8" ca="1">COUNTIF(D7:AH7,"=н")+COUNTIF(D7:AH7,"=д")&amp;" / "&amp;COUNTIF(D7:AH7,"=д")*12+COUNTIF(D7:AH7,"Н")*12 - (INDEX(D7:AH7,DAY(EOMONTH($D$3,0)))="Н")*8</f>
        <v>6 / 72</v>
      </c>
      <c r="AJ8" s="10" t="s">
        <v>6</v>
      </c>
      <c r="AK8" s="17"/>
    </row>
    <row r="9" spans="1:37" ht="13.5" thickBot="1" x14ac:dyDescent="0.25">
      <c r="A9" s="24"/>
      <c r="B9" s="25"/>
      <c r="C9" s="8"/>
      <c r="D9" s="12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 t="s">
        <v>10</v>
      </c>
      <c r="X9" s="13" t="s">
        <v>8</v>
      </c>
      <c r="Y9" s="13" t="s">
        <v>15</v>
      </c>
      <c r="Z9" s="13" t="s">
        <v>9</v>
      </c>
      <c r="AA9" s="13" t="s">
        <v>10</v>
      </c>
      <c r="AB9" s="13" t="s">
        <v>8</v>
      </c>
      <c r="AC9" s="13" t="s">
        <v>15</v>
      </c>
      <c r="AD9" s="13" t="s">
        <v>9</v>
      </c>
      <c r="AE9" s="13" t="s">
        <v>10</v>
      </c>
      <c r="AF9" s="13" t="s">
        <v>8</v>
      </c>
      <c r="AG9" s="13" t="s">
        <v>15</v>
      </c>
      <c r="AH9" s="14" t="s">
        <v>9</v>
      </c>
      <c r="AI9" s="6"/>
      <c r="AJ9" s="11"/>
      <c r="AK9" s="3"/>
    </row>
    <row r="10" spans="1:37" ht="44.1" customHeight="1" thickBot="1" x14ac:dyDescent="0.25">
      <c r="A10" s="23">
        <f>IF(B10="","",SUBTOTAL(103,$B$6:B10))</f>
        <v>3</v>
      </c>
      <c r="B10" s="15" t="str">
        <f>IFERROR(VLOOKUP(C10,ФИО!$C$2:$D$10,2,0),"")</f>
        <v>Гаврилов</v>
      </c>
      <c r="C10" s="9">
        <v>3</v>
      </c>
      <c r="D10" s="22" t="str">
        <f t="shared" ref="D10" si="34">IF(D9="","",IF(D9="В","",IF(D9="Н","20:00
08:00",IF(D9="Д","08:00
20:00",IF(D9="О","")))))</f>
        <v/>
      </c>
      <c r="E10" s="22" t="str">
        <f t="shared" ref="E10" si="35">IF(E9="","",IF(E9="В","",IF(E9="Н","20:00
08:00",IF(E9="Д","08:00
20:00",IF(E9="О","")))))</f>
        <v/>
      </c>
      <c r="F10" s="22" t="str">
        <f t="shared" ref="F10" si="36">IF(F9="","",IF(F9="В","",IF(F9="Н","20:00
08:00",IF(F9="Д","08:00
20:00",IF(F9="О","")))))</f>
        <v/>
      </c>
      <c r="G10" s="22" t="str">
        <f t="shared" ref="G10" si="37">IF(G9="","",IF(G9="В","",IF(G9="Н","20:00
08:00",IF(G9="Д","08:00
20:00",IF(G9="О","")))))</f>
        <v/>
      </c>
      <c r="H10" s="22" t="str">
        <f t="shared" ref="H10" si="38">IF(H9="","",IF(H9="В","",IF(H9="Н","20:00
08:00",IF(H9="Д","08:00
20:00",IF(H9="О","")))))</f>
        <v/>
      </c>
      <c r="I10" s="22" t="str">
        <f t="shared" ref="I10" si="39">IF(I9="","",IF(I9="В","",IF(I9="Н","20:00
08:00",IF(I9="Д","08:00
20:00",IF(I9="О","")))))</f>
        <v/>
      </c>
      <c r="J10" s="22" t="str">
        <f t="shared" ref="J10" si="40">IF(J9="","",IF(J9="В","",IF(J9="Н","20:00
08:00",IF(J9="Д","08:00
20:00",IF(J9="О","")))))</f>
        <v/>
      </c>
      <c r="K10" s="22" t="str">
        <f t="shared" ref="K10" si="41">IF(K9="","",IF(K9="В","",IF(K9="Н","20:00
08:00",IF(K9="Д","08:00
20:00",IF(K9="О","")))))</f>
        <v/>
      </c>
      <c r="L10" s="22" t="str">
        <f t="shared" ref="L10" si="42">IF(L9="","",IF(L9="В","",IF(L9="Н","20:00
08:00",IF(L9="Д","08:00
20:00",IF(L9="О","")))))</f>
        <v/>
      </c>
      <c r="M10" s="22" t="str">
        <f t="shared" ref="M10" si="43">IF(M9="","",IF(M9="В","",IF(M9="Н","20:00
08:00",IF(M9="Д","08:00
20:00",IF(M9="О","")))))</f>
        <v/>
      </c>
      <c r="N10" s="22" t="str">
        <f t="shared" ref="N10" si="44">IF(N9="","",IF(N9="В","",IF(N9="Н","20:00
08:00",IF(N9="Д","08:00
20:00",IF(N9="О","")))))</f>
        <v/>
      </c>
      <c r="O10" s="22" t="str">
        <f t="shared" ref="O10" si="45">IF(O9="","",IF(O9="В","",IF(O9="Н","20:00
08:00",IF(O9="Д","08:00
20:00",IF(O9="О","")))))</f>
        <v/>
      </c>
      <c r="P10" s="22" t="str">
        <f t="shared" ref="P10" si="46">IF(P9="","",IF(P9="В","",IF(P9="Н","20:00
08:00",IF(P9="Д","08:00
20:00",IF(P9="О","")))))</f>
        <v/>
      </c>
      <c r="Q10" s="22" t="str">
        <f t="shared" ref="Q10" si="47">IF(Q9="","",IF(Q9="В","",IF(Q9="Н","20:00
08:00",IF(Q9="Д","08:00
20:00",IF(Q9="О","")))))</f>
        <v/>
      </c>
      <c r="R10" s="22" t="str">
        <f t="shared" ref="R10" si="48">IF(R9="","",IF(R9="В","",IF(R9="Н","20:00
08:00",IF(R9="Д","08:00
20:00",IF(R9="О","")))))</f>
        <v/>
      </c>
      <c r="S10" s="22" t="str">
        <f t="shared" ref="S10" si="49">IF(S9="","",IF(S9="В","",IF(S9="Н","20:00
08:00",IF(S9="Д","08:00
20:00",IF(S9="О","")))))</f>
        <v/>
      </c>
      <c r="T10" s="22" t="str">
        <f t="shared" ref="T10" si="50">IF(T9="","",IF(T9="В","",IF(T9="Н","20:00
08:00",IF(T9="Д","08:00
20:00",IF(T9="О","")))))</f>
        <v/>
      </c>
      <c r="U10" s="22" t="str">
        <f t="shared" ref="U10" si="51">IF(U9="","",IF(U9="В","",IF(U9="Н","20:00
08:00",IF(U9="Д","08:00
20:00",IF(U9="О","")))))</f>
        <v/>
      </c>
      <c r="V10" s="22" t="str">
        <f t="shared" ref="V10" si="52">IF(V9="","",IF(V9="В","",IF(V9="Н","20:00
08:00",IF(V9="Д","08:00
20:00",IF(V9="О","")))))</f>
        <v/>
      </c>
      <c r="W10" s="22" t="str">
        <f t="shared" ref="W10" si="53">IF(W9="","",IF(W9="В","",IF(W9="Н","20:00
08:00",IF(W9="Д","08:00
20:00",IF(W9="О","")))))</f>
        <v/>
      </c>
      <c r="X10" s="22" t="str">
        <f t="shared" ref="X10" si="54">IF(X9="","",IF(X9="В","",IF(X9="Н","20:00
08:00",IF(X9="Д","08:00
20:00",IF(X9="О","")))))</f>
        <v/>
      </c>
      <c r="Y10" s="22" t="str">
        <f t="shared" ref="Y10" si="55">IF(Y9="","",IF(Y9="В","",IF(Y9="Н","20:00
08:00",IF(Y9="Д","08:00
20:00",IF(Y9="О","")))))</f>
        <v>08:00
20:00</v>
      </c>
      <c r="Z10" s="22" t="str">
        <f t="shared" ref="Z10" si="56">IF(Z9="","",IF(Z9="В","",IF(Z9="Н","20:00
08:00",IF(Z9="Д","08:00
20:00",IF(Z9="О","")))))</f>
        <v>20:00
08:00</v>
      </c>
      <c r="AA10" s="22" t="str">
        <f t="shared" ref="AA10" si="57">IF(AA9="","",IF(AA9="В","",IF(AA9="Н","20:00
08:00",IF(AA9="Д","08:00
20:00",IF(AA9="О","")))))</f>
        <v/>
      </c>
      <c r="AB10" s="22" t="str">
        <f t="shared" ref="AB10" si="58">IF(AB9="","",IF(AB9="В","",IF(AB9="Н","20:00
08:00",IF(AB9="Д","08:00
20:00",IF(AB9="О","")))))</f>
        <v/>
      </c>
      <c r="AC10" s="22" t="str">
        <f t="shared" ref="AC10" si="59">IF(AC9="","",IF(AC9="В","",IF(AC9="Н","20:00
08:00",IF(AC9="Д","08:00
20:00",IF(AC9="О","")))))</f>
        <v>08:00
20:00</v>
      </c>
      <c r="AD10" s="22" t="str">
        <f t="shared" ref="AD10" si="60">IF(AD9="","",IF(AD9="В","",IF(AD9="Н","20:00
08:00",IF(AD9="Д","08:00
20:00",IF(AD9="О","")))))</f>
        <v>20:00
08:00</v>
      </c>
      <c r="AE10" s="22" t="str">
        <f t="shared" ref="AE10" si="61">IF(AE9="","",IF(AE9="В","",IF(AE9="Н","20:00
08:00",IF(AE9="Д","08:00
20:00",IF(AE9="О","")))))</f>
        <v/>
      </c>
      <c r="AF10" s="22" t="str">
        <f t="shared" ref="AF10" si="62">IF(AF9="","",IF(AF9="В","",IF(AF9="Н","20:00
08:00",IF(AF9="Д","08:00
20:00",IF(AF9="О","")))))</f>
        <v/>
      </c>
      <c r="AG10" s="22" t="str">
        <f t="shared" ref="AG10" si="63">IF(AG9="","",IF(AG9="В","",IF(AG9="Н","20:00
08:00",IF(AG9="Д","08:00
20:00",IF(AG9="О","")))))</f>
        <v>08:00
20:00</v>
      </c>
      <c r="AH10" s="22" t="str">
        <f t="shared" ref="AH10" si="64">IF(AH9="","",IF(AH9="В","",IF(AH9="Н","20:00
08:00",IF(AH9="Д","08:00
20:00",IF(AH9="О","")))))</f>
        <v>20:00
08:00</v>
      </c>
      <c r="AI10" s="10" t="str" cm="1">
        <f t="array" aca="1" ref="AI10" ca="1">COUNTIF(D9:AH9,"=н")+COUNTIF(D9:AH9,"=д")&amp;" / "&amp;COUNTIF(D9:AH9,"=д")*12+COUNTIF(D9:AH9,"Н")*12 - (INDEX(D9:AH9,DAY(EOMONTH($D$3,0)))="Н")*8</f>
        <v>6 / 64</v>
      </c>
      <c r="AJ10" s="10" t="s">
        <v>6</v>
      </c>
      <c r="AK10" s="17"/>
    </row>
    <row r="11" spans="1:37" ht="13.5" thickBot="1" x14ac:dyDescent="0.25">
      <c r="A11" s="24"/>
      <c r="B11" s="25"/>
      <c r="C11" s="8"/>
      <c r="D11" s="12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 t="s">
        <v>9</v>
      </c>
      <c r="X11" s="13" t="s">
        <v>10</v>
      </c>
      <c r="Y11" s="13" t="s">
        <v>8</v>
      </c>
      <c r="Z11" s="13" t="s">
        <v>15</v>
      </c>
      <c r="AA11" s="13" t="s">
        <v>9</v>
      </c>
      <c r="AB11" s="13" t="s">
        <v>10</v>
      </c>
      <c r="AC11" s="13" t="s">
        <v>8</v>
      </c>
      <c r="AD11" s="13" t="s">
        <v>15</v>
      </c>
      <c r="AE11" s="13" t="s">
        <v>9</v>
      </c>
      <c r="AF11" s="13" t="s">
        <v>10</v>
      </c>
      <c r="AG11" s="13" t="s">
        <v>8</v>
      </c>
      <c r="AH11" s="14" t="s">
        <v>15</v>
      </c>
      <c r="AI11" s="6"/>
      <c r="AJ11" s="6"/>
      <c r="AK11" s="3"/>
    </row>
    <row r="12" spans="1:37" ht="44.1" customHeight="1" thickBot="1" x14ac:dyDescent="0.25">
      <c r="A12" s="20">
        <f>IF(B12="","",SUBTOTAL(103,$B$6:B12))</f>
        <v>4</v>
      </c>
      <c r="B12" s="18" t="str">
        <f>IFERROR(VLOOKUP(C12,ФИО!$C$2:$D$10,2,0),"")</f>
        <v>Сидоров</v>
      </c>
      <c r="C12" s="19">
        <v>4</v>
      </c>
      <c r="D12" s="26" t="str">
        <f t="shared" ref="D12" si="65">IF(D11="","",IF(D11="В","",IF(D11="Н","20:00
08:00",IF(D11="Д","08:00
20:00",IF(D11="О","")))))</f>
        <v/>
      </c>
      <c r="E12" s="33" t="str">
        <f t="shared" ref="E12" si="66">IF(E11="","",IF(E11="В","",IF(E11="Н","20:00
08:00",IF(E11="Д","08:00
20:00",IF(E11="О","")))))</f>
        <v/>
      </c>
      <c r="F12" s="33" t="str">
        <f t="shared" ref="F12" si="67">IF(F11="","",IF(F11="В","",IF(F11="Н","20:00
08:00",IF(F11="Д","08:00
20:00",IF(F11="О","")))))</f>
        <v/>
      </c>
      <c r="G12" s="33" t="str">
        <f t="shared" ref="G12" si="68">IF(G11="","",IF(G11="В","",IF(G11="Н","20:00
08:00",IF(G11="Д","08:00
20:00",IF(G11="О","")))))</f>
        <v/>
      </c>
      <c r="H12" s="33" t="str">
        <f t="shared" ref="H12" si="69">IF(H11="","",IF(H11="В","",IF(H11="Н","20:00
08:00",IF(H11="Д","08:00
20:00",IF(H11="О","")))))</f>
        <v/>
      </c>
      <c r="I12" s="33" t="str">
        <f t="shared" ref="I12" si="70">IF(I11="","",IF(I11="В","",IF(I11="Н","20:00
08:00",IF(I11="Д","08:00
20:00",IF(I11="О","")))))</f>
        <v/>
      </c>
      <c r="J12" s="33" t="str">
        <f t="shared" ref="J12" si="71">IF(J11="","",IF(J11="В","",IF(J11="Н","20:00
08:00",IF(J11="Д","08:00
20:00",IF(J11="О","")))))</f>
        <v/>
      </c>
      <c r="K12" s="33" t="str">
        <f t="shared" ref="K12" si="72">IF(K11="","",IF(K11="В","",IF(K11="Н","20:00
08:00",IF(K11="Д","08:00
20:00",IF(K11="О","")))))</f>
        <v/>
      </c>
      <c r="L12" s="33" t="str">
        <f t="shared" ref="L12" si="73">IF(L11="","",IF(L11="В","",IF(L11="Н","20:00
08:00",IF(L11="Д","08:00
20:00",IF(L11="О","")))))</f>
        <v/>
      </c>
      <c r="M12" s="33" t="str">
        <f t="shared" ref="M12" si="74">IF(M11="","",IF(M11="В","",IF(M11="Н","20:00
08:00",IF(M11="Д","08:00
20:00",IF(M11="О","")))))</f>
        <v/>
      </c>
      <c r="N12" s="33" t="str">
        <f t="shared" ref="N12" si="75">IF(N11="","",IF(N11="В","",IF(N11="Н","20:00
08:00",IF(N11="Д","08:00
20:00",IF(N11="О","")))))</f>
        <v/>
      </c>
      <c r="O12" s="33" t="str">
        <f t="shared" ref="O12" si="76">IF(O11="","",IF(O11="В","",IF(O11="Н","20:00
08:00",IF(O11="Д","08:00
20:00",IF(O11="О","")))))</f>
        <v/>
      </c>
      <c r="P12" s="33" t="str">
        <f t="shared" ref="P12" si="77">IF(P11="","",IF(P11="В","",IF(P11="Н","20:00
08:00",IF(P11="Д","08:00
20:00",IF(P11="О","")))))</f>
        <v/>
      </c>
      <c r="Q12" s="33" t="str">
        <f t="shared" ref="Q12" si="78">IF(Q11="","",IF(Q11="В","",IF(Q11="Н","20:00
08:00",IF(Q11="Д","08:00
20:00",IF(Q11="О","")))))</f>
        <v/>
      </c>
      <c r="R12" s="33" t="str">
        <f t="shared" ref="R12" si="79">IF(R11="","",IF(R11="В","",IF(R11="Н","20:00
08:00",IF(R11="Д","08:00
20:00",IF(R11="О","")))))</f>
        <v/>
      </c>
      <c r="S12" s="33" t="str">
        <f t="shared" ref="S12" si="80">IF(S11="","",IF(S11="В","",IF(S11="Н","20:00
08:00",IF(S11="Д","08:00
20:00",IF(S11="О","")))))</f>
        <v/>
      </c>
      <c r="T12" s="33" t="str">
        <f t="shared" ref="T12" si="81">IF(T11="","",IF(T11="В","",IF(T11="Н","20:00
08:00",IF(T11="Д","08:00
20:00",IF(T11="О","")))))</f>
        <v/>
      </c>
      <c r="U12" s="33" t="str">
        <f t="shared" ref="U12" si="82">IF(U11="","",IF(U11="В","",IF(U11="Н","20:00
08:00",IF(U11="Д","08:00
20:00",IF(U11="О","")))))</f>
        <v/>
      </c>
      <c r="V12" s="33" t="str">
        <f t="shared" ref="V12" si="83">IF(V11="","",IF(V11="В","",IF(V11="Н","20:00
08:00",IF(V11="Д","08:00
20:00",IF(V11="О","")))))</f>
        <v/>
      </c>
      <c r="W12" s="33" t="str">
        <f t="shared" ref="W12" si="84">IF(W11="","",IF(W11="В","",IF(W11="Н","20:00
08:00",IF(W11="Д","08:00
20:00",IF(W11="О","")))))</f>
        <v>20:00
08:00</v>
      </c>
      <c r="X12" s="33" t="str">
        <f t="shared" ref="X12:Y12" si="85">IF(X11="","",IF(X11="В","",IF(X11="Н","20:00
08:00",IF(X11="Д","08:00
20:00",IF(X11="О","")))))</f>
        <v/>
      </c>
      <c r="Y12" s="33" t="str">
        <f t="shared" si="85"/>
        <v/>
      </c>
      <c r="Z12" s="33" t="str">
        <f t="shared" ref="Z12" si="86">IF(Z11="","",IF(Z11="В","",IF(Z11="Н","20:00
08:00",IF(Z11="Д","08:00
20:00",IF(Z11="О","")))))</f>
        <v>08:00
20:00</v>
      </c>
      <c r="AA12" s="33" t="str">
        <f t="shared" ref="AA12" si="87">IF(AA11="","",IF(AA11="В","",IF(AA11="Н","20:00
08:00",IF(AA11="Д","08:00
20:00",IF(AA11="О","")))))</f>
        <v>20:00
08:00</v>
      </c>
      <c r="AB12" s="33" t="str">
        <f t="shared" ref="AB12" si="88">IF(AB11="","",IF(AB11="В","",IF(AB11="Н","20:00
08:00",IF(AB11="Д","08:00
20:00",IF(AB11="О","")))))</f>
        <v/>
      </c>
      <c r="AC12" s="33" t="str">
        <f t="shared" ref="AC12" si="89">IF(AC11="","",IF(AC11="В","",IF(AC11="Н","20:00
08:00",IF(AC11="Д","08:00
20:00",IF(AC11="О","")))))</f>
        <v/>
      </c>
      <c r="AD12" s="33" t="str">
        <f t="shared" ref="AD12" si="90">IF(AD11="","",IF(AD11="В","",IF(AD11="Н","20:00
08:00",IF(AD11="Д","08:00
20:00",IF(AD11="О","")))))</f>
        <v>08:00
20:00</v>
      </c>
      <c r="AE12" s="33" t="str">
        <f t="shared" ref="AE12" si="91">IF(AE11="","",IF(AE11="В","",IF(AE11="Н","20:00
08:00",IF(AE11="Д","08:00
20:00",IF(AE11="О","")))))</f>
        <v>20:00
08:00</v>
      </c>
      <c r="AF12" s="33" t="str">
        <f t="shared" ref="AF12" si="92">IF(AF11="","",IF(AF11="В","",IF(AF11="Н","20:00
08:00",IF(AF11="Д","08:00
20:00",IF(AF11="О","")))))</f>
        <v/>
      </c>
      <c r="AG12" s="33" t="str">
        <f t="shared" ref="AG12" si="93">IF(AG11="","",IF(AG11="В","",IF(AG11="Н","20:00
08:00",IF(AG11="Д","08:00
20:00",IF(AG11="О","")))))</f>
        <v/>
      </c>
      <c r="AH12" s="34" t="str">
        <f t="shared" ref="AH12" si="94">IF(AH11="","",IF(AH11="В","",IF(AH11="Н","20:00
08:00",IF(AH11="Д","08:00
20:00",IF(AH11="О","")))))</f>
        <v>08:00
20:00</v>
      </c>
      <c r="AI12" s="39" t="str" cm="1">
        <f t="array" aca="1" ref="AI12" ca="1">COUNTIF(D11:AH11,"=н")+COUNTIF(D11:AH11,"=д")&amp;" / "&amp;COUNTIF(D11:AH11,"=д")*12+COUNTIF(D11:AH11,"Н")*12 - (INDEX(D11:AH11,DAY(EOMONTH($D$3,0)))="Н")*8</f>
        <v>6 / 72</v>
      </c>
      <c r="AJ12" s="20" t="s">
        <v>6</v>
      </c>
      <c r="AK12" s="21"/>
    </row>
    <row r="13" spans="1:37" x14ac:dyDescent="0.2"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</row>
    <row r="14" spans="1:37" x14ac:dyDescent="0.2"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</row>
    <row r="15" spans="1:37" x14ac:dyDescent="0.2"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</row>
    <row r="16" spans="1:37" x14ac:dyDescent="0.2"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</row>
    <row r="17" customFormat="1" x14ac:dyDescent="0.2"/>
  </sheetData>
  <sheetProtection selectLockedCells="1"/>
  <mergeCells count="5">
    <mergeCell ref="A2:A3"/>
    <mergeCell ref="B2:B3"/>
    <mergeCell ref="C2:C3"/>
    <mergeCell ref="D2:AK2"/>
    <mergeCell ref="D4:AH4"/>
  </mergeCells>
  <conditionalFormatting sqref="D5:AH5 D7:AH7 D9:AH9 D11:AH11">
    <cfRule type="cellIs" dxfId="3" priority="1" operator="equal">
      <formula>"в"</formula>
    </cfRule>
    <cfRule type="cellIs" dxfId="2" priority="2" operator="equal">
      <formula>"Н"</formula>
    </cfRule>
    <cfRule type="cellIs" dxfId="1" priority="3" operator="equal">
      <formula>"д"</formula>
    </cfRule>
    <cfRule type="cellIs" dxfId="0" priority="4" operator="equal">
      <formula>"о"</formula>
    </cfRule>
  </conditionalFormatting>
  <pageMargins left="0.39370078740157483" right="0.39370078740157483" top="0.78740157480314965" bottom="0.39370078740157483" header="0.31496062992125984" footer="0.31496062992125984"/>
  <pageSetup paperSize="9" scale="65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77B51B5-6525-4102-B3D7-826EAE09B752}">
          <x14:formula1>
            <xm:f>ФИО!$C$2:$C$7</xm:f>
          </x14:formula1>
          <xm:sqref>C12 C10 C8 C6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ФИО</vt:lpstr>
      <vt:lpstr>май</vt:lpstr>
    </vt:vector>
  </TitlesOfParts>
  <Company>JSC The Seventh Continent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irina_k</dc:creator>
  <cp:lastModifiedBy>Михаил</cp:lastModifiedBy>
  <cp:lastPrinted>2024-04-15T10:46:31Z</cp:lastPrinted>
  <dcterms:created xsi:type="dcterms:W3CDTF">2005-05-31T16:41:38Z</dcterms:created>
  <dcterms:modified xsi:type="dcterms:W3CDTF">2024-05-17T12:17:47Z</dcterms:modified>
</cp:coreProperties>
</file>