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D18EE7C-523C-4C8C-9DD5-917F8B3208F8}" xr6:coauthVersionLast="47" xr6:coauthVersionMax="47" xr10:uidLastSave="{00000000-0000-0000-0000-000000000000}"/>
  <bookViews>
    <workbookView xWindow="19080" yWindow="-120" windowWidth="19440" windowHeight="15000" xr2:uid="{D945A5CC-0E7E-4900-AEFC-18037E1D845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8" i="1"/>
  <c r="I8" i="1"/>
  <c r="L8" i="1" s="1" a="1"/>
  <c r="L8" i="1" s="1"/>
  <c r="E8" i="1"/>
  <c r="N8" i="1" l="1"/>
  <c r="O8" i="1" s="1"/>
  <c r="M8" i="1" a="1"/>
  <c r="M8" i="1" s="1"/>
  <c r="E9" i="1" l="1"/>
  <c r="E10" i="1"/>
  <c r="E11" i="1"/>
  <c r="E12" i="1"/>
  <c r="E13" i="1"/>
  <c r="E14" i="1"/>
  <c r="E15" i="1"/>
  <c r="E16" i="1"/>
  <c r="E17" i="1"/>
  <c r="E18" i="1"/>
  <c r="E19" i="1"/>
  <c r="I9" i="1" l="1"/>
  <c r="L9" i="1" s="1" a="1"/>
  <c r="L9" i="1" s="1"/>
  <c r="I10" i="1" l="1"/>
  <c r="N9" i="1"/>
  <c r="O9" i="1" s="1"/>
  <c r="M9" i="1" a="1"/>
  <c r="M9" i="1" s="1"/>
  <c r="M10" i="1" l="1" a="1"/>
  <c r="M10" i="1" s="1"/>
  <c r="L10" i="1" a="1"/>
  <c r="L10" i="1" s="1"/>
  <c r="N10" i="1"/>
  <c r="O10" i="1" s="1"/>
  <c r="I11" i="1"/>
  <c r="M11" i="1" l="1" a="1"/>
  <c r="M11" i="1" s="1"/>
  <c r="L11" i="1" a="1"/>
  <c r="L11" i="1" s="1"/>
  <c r="N11" i="1"/>
  <c r="O11" i="1" s="1"/>
  <c r="I12" i="1"/>
  <c r="L12" i="1" l="1" a="1"/>
  <c r="L12" i="1" s="1"/>
  <c r="M12" i="1" a="1"/>
  <c r="M12" i="1" s="1"/>
  <c r="N12" i="1"/>
  <c r="O12" i="1" s="1"/>
  <c r="I13" i="1"/>
  <c r="L13" i="1" l="1" a="1"/>
  <c r="L13" i="1" s="1"/>
  <c r="N13" i="1"/>
  <c r="O13" i="1" s="1"/>
  <c r="M13" i="1" a="1"/>
  <c r="M13" i="1" s="1"/>
  <c r="I14" i="1"/>
  <c r="L14" i="1" l="1" a="1"/>
  <c r="L14" i="1" s="1"/>
  <c r="M14" i="1" a="1"/>
  <c r="M14" i="1" s="1"/>
  <c r="N14" i="1"/>
  <c r="O14" i="1" s="1"/>
  <c r="I15" i="1"/>
  <c r="L15" i="1" l="1" a="1"/>
  <c r="L15" i="1" s="1"/>
  <c r="M15" i="1" a="1"/>
  <c r="M15" i="1" s="1"/>
  <c r="N15" i="1"/>
  <c r="O15" i="1" s="1"/>
  <c r="I16" i="1"/>
  <c r="L16" i="1" l="1" a="1"/>
  <c r="L16" i="1" s="1"/>
  <c r="N16" i="1"/>
  <c r="O16" i="1" s="1"/>
  <c r="M16" i="1" a="1"/>
  <c r="M16" i="1" s="1"/>
  <c r="I17" i="1"/>
  <c r="N17" i="1" l="1"/>
  <c r="O17" i="1" s="1"/>
  <c r="M17" i="1" a="1"/>
  <c r="M17" i="1" s="1"/>
  <c r="L17" i="1" a="1"/>
  <c r="L17" i="1" s="1"/>
  <c r="I18" i="1"/>
  <c r="M18" i="1" l="1" a="1"/>
  <c r="M18" i="1" s="1"/>
  <c r="N18" i="1"/>
  <c r="O18" i="1" s="1"/>
  <c r="L18" i="1" a="1"/>
  <c r="L18" i="1" s="1"/>
  <c r="I19" i="1"/>
  <c r="L19" i="1" l="1" a="1"/>
  <c r="L19" i="1" s="1"/>
  <c r="N19" i="1"/>
  <c r="O19" i="1" s="1"/>
  <c r="M19" i="1" a="1"/>
  <c r="M19" i="1" s="1"/>
</calcChain>
</file>

<file path=xl/sharedStrings.xml><?xml version="1.0" encoding="utf-8"?>
<sst xmlns="http://schemas.openxmlformats.org/spreadsheetml/2006/main" count="79" uniqueCount="32">
  <si>
    <t>Консолидация</t>
  </si>
  <si>
    <t>Кол-во</t>
  </si>
  <si>
    <t>Номер</t>
  </si>
  <si>
    <t>Место</t>
  </si>
  <si>
    <t>Название</t>
  </si>
  <si>
    <t>Высота</t>
  </si>
  <si>
    <t>Банан</t>
  </si>
  <si>
    <t>Кокос</t>
  </si>
  <si>
    <t>Абрикос</t>
  </si>
  <si>
    <t>Банан/123</t>
  </si>
  <si>
    <t>Кокос/231</t>
  </si>
  <si>
    <t>Абрикос/321</t>
  </si>
  <si>
    <t>2,8,23</t>
  </si>
  <si>
    <t>5,6,8,3</t>
  </si>
  <si>
    <t>7,4,86</t>
  </si>
  <si>
    <t>Вангибара,Трутинан,Хеаыв,Трутуту</t>
  </si>
  <si>
    <t>Карибор,Бурипун,Братинум,Крарара</t>
  </si>
  <si>
    <t>Трататан,Тритата,Крутипун,Тутуту</t>
  </si>
  <si>
    <t>Выбор</t>
  </si>
  <si>
    <t>/</t>
  </si>
  <si>
    <t>Вангибара</t>
  </si>
  <si>
    <t>Карибор</t>
  </si>
  <si>
    <t>Трататан</t>
  </si>
  <si>
    <t>Трутинан</t>
  </si>
  <si>
    <t>Бурипун</t>
  </si>
  <si>
    <t>Тритата</t>
  </si>
  <si>
    <t>Хеаыв</t>
  </si>
  <si>
    <t>Братинум</t>
  </si>
  <si>
    <t>Крутипун</t>
  </si>
  <si>
    <t>Трутуту</t>
  </si>
  <si>
    <t>Крарара</t>
  </si>
  <si>
    <t>Тутуту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</si>
</sst>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9A5A-48C6-434A-B6AB-5191AD629105}">
  <dimension ref="A1:O19"/>
  <sheetViews>
    <sheetView tabSelected="1" topLeftCell="C1" workbookViewId="0">
      <selection activeCell="J24" sqref="J24"/>
    </sheetView>
  </sheetViews>
  <sheetFormatPr defaultRowHeight="15" x14ac:dyDescent="0.25"/>
  <cols>
    <col min="1" max="1" width="16.7109375" customWidth="1"/>
    <col min="5" max="5" width="12.140625" customWidth="1"/>
    <col min="9" max="9" width="14.28515625" bestFit="1" customWidth="1"/>
    <col min="13" max="13" width="36.85546875" customWidth="1"/>
  </cols>
  <sheetData>
    <row r="1" spans="1:15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5</v>
      </c>
      <c r="I1" s="1" t="s">
        <v>0</v>
      </c>
      <c r="J1" s="1" t="s">
        <v>1</v>
      </c>
      <c r="K1" s="1"/>
      <c r="L1" s="1" t="s">
        <v>2</v>
      </c>
      <c r="M1" s="1" t="s">
        <v>3</v>
      </c>
      <c r="N1" s="1" t="s">
        <v>4</v>
      </c>
      <c r="O1" s="1" t="s">
        <v>5</v>
      </c>
    </row>
    <row r="2" spans="1:15" x14ac:dyDescent="0.25">
      <c r="A2" s="1" t="s">
        <v>9</v>
      </c>
      <c r="B2" s="1">
        <v>4</v>
      </c>
      <c r="C2" s="1"/>
      <c r="D2" s="1"/>
      <c r="E2" s="1"/>
      <c r="F2" s="1" t="s">
        <v>6</v>
      </c>
      <c r="G2" s="1">
        <v>123</v>
      </c>
      <c r="I2" s="1" t="s">
        <v>9</v>
      </c>
      <c r="J2" s="1">
        <v>4</v>
      </c>
      <c r="K2" s="1"/>
      <c r="L2" s="1" t="s">
        <v>12</v>
      </c>
      <c r="M2" s="1" t="s">
        <v>15</v>
      </c>
      <c r="N2" s="1" t="s">
        <v>6</v>
      </c>
      <c r="O2" s="1">
        <v>123</v>
      </c>
    </row>
    <row r="3" spans="1:15" x14ac:dyDescent="0.25">
      <c r="A3" s="1" t="s">
        <v>10</v>
      </c>
      <c r="B3" s="1">
        <v>4</v>
      </c>
      <c r="C3" s="1"/>
      <c r="D3" s="1"/>
      <c r="E3" s="1"/>
      <c r="F3" s="1" t="s">
        <v>7</v>
      </c>
      <c r="G3" s="1">
        <v>231</v>
      </c>
      <c r="I3" s="1" t="s">
        <v>10</v>
      </c>
      <c r="J3" s="1">
        <v>4</v>
      </c>
      <c r="K3" s="1"/>
      <c r="L3" s="1" t="s">
        <v>13</v>
      </c>
      <c r="M3" s="1" t="s">
        <v>16</v>
      </c>
      <c r="N3" s="1" t="s">
        <v>7</v>
      </c>
      <c r="O3" s="1">
        <v>231</v>
      </c>
    </row>
    <row r="4" spans="1:15" x14ac:dyDescent="0.25">
      <c r="A4" s="1" t="s">
        <v>11</v>
      </c>
      <c r="B4" s="1">
        <v>4</v>
      </c>
      <c r="C4" s="1"/>
      <c r="D4" s="1"/>
      <c r="E4" s="1"/>
      <c r="F4" s="1" t="s">
        <v>8</v>
      </c>
      <c r="G4" s="1">
        <v>321</v>
      </c>
      <c r="I4" s="1" t="s">
        <v>11</v>
      </c>
      <c r="J4" s="1">
        <v>4</v>
      </c>
      <c r="K4" s="1"/>
      <c r="L4" s="1" t="s">
        <v>14</v>
      </c>
      <c r="M4" s="1" t="s">
        <v>17</v>
      </c>
      <c r="N4" s="1" t="s">
        <v>8</v>
      </c>
      <c r="O4" s="1">
        <v>321</v>
      </c>
    </row>
    <row r="7" spans="1:1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18</v>
      </c>
      <c r="F7" s="2" t="s">
        <v>1</v>
      </c>
      <c r="G7" s="2" t="s">
        <v>19</v>
      </c>
      <c r="I7" s="4" t="s">
        <v>0</v>
      </c>
      <c r="J7" s="4" t="s">
        <v>1</v>
      </c>
      <c r="K7" s="4"/>
      <c r="L7" s="4" t="s">
        <v>2</v>
      </c>
      <c r="M7" s="4" t="s">
        <v>3</v>
      </c>
      <c r="N7" s="4" t="s">
        <v>4</v>
      </c>
      <c r="O7" s="4" t="s">
        <v>5</v>
      </c>
    </row>
    <row r="8" spans="1:15" x14ac:dyDescent="0.25">
      <c r="A8" s="2">
        <v>2</v>
      </c>
      <c r="B8" s="2" t="s">
        <v>20</v>
      </c>
      <c r="C8" s="2" t="s">
        <v>6</v>
      </c>
      <c r="D8" s="2">
        <v>123</v>
      </c>
      <c r="E8" s="2" t="str">
        <f>C8&amp;G8&amp;D8</f>
        <v>Банан/123</v>
      </c>
      <c r="F8" s="2">
        <v>1</v>
      </c>
      <c r="G8" s="2" t="s">
        <v>19</v>
      </c>
      <c r="I8" s="3" t="str">
        <f>IFERROR(INDEX($E$8:$E$19,MATCH(,INDEX(COUNTIF($I$6:I6,$E$8:$E$19),,),)),"")</f>
        <v>Банан/123</v>
      </c>
      <c r="J8" s="3">
        <f>COUNTIF($E$8:$E$19,I8)</f>
        <v>4</v>
      </c>
      <c r="K8" s="3"/>
      <c r="L8" s="3" t="str">
        <f t="array" ref="L8">_xlfn.TEXTJOIN(",",TRUE,IF($E$8:$E$19=I8,$A$8:$A$19,""))</f>
        <v>2,2,8,23</v>
      </c>
      <c r="M8" s="3" t="str">
        <f t="array" ref="M8">_xlfn.TEXTJOIN(",",TRUE,IF($E$8:$E$19=I8,$B$8:$B$19,""))</f>
        <v>Вангибара,Трутинан,Хеаыв,Трутуту</v>
      </c>
      <c r="N8" s="3" t="str">
        <f>IFERROR(LEFT(I8,(FIND("/",I8,1)-1)),"")</f>
        <v>Банан</v>
      </c>
      <c r="O8" s="3">
        <f>IFERROR(VLOOKUP(N8,$C$7:$D$19,2,),"")</f>
        <v>123</v>
      </c>
    </row>
    <row r="9" spans="1:15" x14ac:dyDescent="0.25">
      <c r="A9" s="2">
        <v>5</v>
      </c>
      <c r="B9" s="2" t="s">
        <v>21</v>
      </c>
      <c r="C9" s="2" t="s">
        <v>7</v>
      </c>
      <c r="D9" s="2">
        <v>231</v>
      </c>
      <c r="E9" s="2" t="str">
        <f t="shared" ref="E9:E19" si="0">C9&amp;G9&amp;D9</f>
        <v>Кокос/231</v>
      </c>
      <c r="F9" s="2">
        <v>1</v>
      </c>
      <c r="G9" s="2" t="s">
        <v>19</v>
      </c>
      <c r="I9" s="3" t="str">
        <f>IFERROR(INDEX($E$8:$E$19,MATCH(,INDEX(COUNTIF($I$6:I8,$E$8:$E$19),,),)),"")</f>
        <v>Кокос/231</v>
      </c>
      <c r="J9" s="3">
        <f t="shared" ref="J9:J19" si="1">COUNTIF($E$8:$E$19,I9)</f>
        <v>4</v>
      </c>
      <c r="K9" s="3"/>
      <c r="L9" s="3" t="str">
        <f t="array" ref="L9">_xlfn.TEXTJOIN(",",TRUE,IF($E$8:$E$19=I9,$A$8:$A$19,""))</f>
        <v>5,6,8,3</v>
      </c>
      <c r="M9" s="3" t="str">
        <f t="array" ref="M9">_xlfn.TEXTJOIN(",",TRUE,IF($E$8:$E$19=I9,$B$8:$B$19,""))</f>
        <v>Карибор,Бурипун,Братинум,Крарара</v>
      </c>
      <c r="N9" s="3" t="str">
        <f t="shared" ref="N9:N19" si="2">IFERROR(LEFT(I9,(FIND("/",I9,1)-1)),"")</f>
        <v>Кокос</v>
      </c>
      <c r="O9" s="3">
        <f t="shared" ref="O9:O19" si="3">IFERROR(VLOOKUP(N9,$C$7:$D$19,2,),"")</f>
        <v>231</v>
      </c>
    </row>
    <row r="10" spans="1:15" x14ac:dyDescent="0.25">
      <c r="A10" s="2">
        <v>7</v>
      </c>
      <c r="B10" s="2" t="s">
        <v>22</v>
      </c>
      <c r="C10" s="2" t="s">
        <v>8</v>
      </c>
      <c r="D10" s="2">
        <v>321</v>
      </c>
      <c r="E10" s="2" t="str">
        <f t="shared" si="0"/>
        <v>Абрикос/321</v>
      </c>
      <c r="F10" s="2">
        <v>1</v>
      </c>
      <c r="G10" s="2" t="s">
        <v>19</v>
      </c>
      <c r="I10" s="3" t="str">
        <f>IFERROR(INDEX($E$8:$E$19,MATCH(,INDEX(COUNTIF($I$6:I9,$E$8:$E$19),,),)),"")</f>
        <v>Абрикос/321</v>
      </c>
      <c r="J10" s="3">
        <f t="shared" si="1"/>
        <v>4</v>
      </c>
      <c r="K10" s="3"/>
      <c r="L10" s="3" t="str">
        <f t="array" ref="L10">_xlfn.TEXTJOIN(",",TRUE,IF($E$8:$E$19=I10,$A$8:$A$19,""))</f>
        <v>7,4,4,86</v>
      </c>
      <c r="M10" s="3" t="str">
        <f t="array" ref="M10">_xlfn.TEXTJOIN(",",TRUE,IF($E$8:$E$19=I10,$B$8:$B$19,""))</f>
        <v>Трататан,Тритата,Крутипун,Тутуту</v>
      </c>
      <c r="N10" s="3" t="str">
        <f t="shared" si="2"/>
        <v>Абрикос</v>
      </c>
      <c r="O10" s="3">
        <f t="shared" si="3"/>
        <v>321</v>
      </c>
    </row>
    <row r="11" spans="1:15" x14ac:dyDescent="0.25">
      <c r="A11" s="2">
        <v>2</v>
      </c>
      <c r="B11" s="2" t="s">
        <v>23</v>
      </c>
      <c r="C11" s="2" t="s">
        <v>6</v>
      </c>
      <c r="D11" s="2">
        <v>123</v>
      </c>
      <c r="E11" s="2" t="str">
        <f t="shared" si="0"/>
        <v>Банан/123</v>
      </c>
      <c r="F11" s="2">
        <v>1</v>
      </c>
      <c r="G11" s="2" t="s">
        <v>19</v>
      </c>
      <c r="I11" s="3" t="str">
        <f>IFERROR(INDEX($E$8:$E$19,MATCH(,INDEX(COUNTIF($I$6:I10,$E$8:$E$19),,),)),"")</f>
        <v/>
      </c>
      <c r="J11" s="3">
        <f t="shared" si="1"/>
        <v>0</v>
      </c>
      <c r="K11" s="3"/>
      <c r="L11" s="3" t="str">
        <f t="array" ref="L11">_xlfn.TEXTJOIN(",",TRUE,IF($E$8:$E$19=I11,$A$8:$A$19,""))</f>
        <v/>
      </c>
      <c r="M11" s="3" t="str">
        <f t="array" ref="M11">_xlfn.TEXTJOIN(",",TRUE,IF($E$8:$E$19=I11,$B$8:$B$19,""))</f>
        <v/>
      </c>
      <c r="N11" s="3" t="str">
        <f t="shared" si="2"/>
        <v/>
      </c>
      <c r="O11" s="3" t="str">
        <f t="shared" si="3"/>
        <v/>
      </c>
    </row>
    <row r="12" spans="1:15" x14ac:dyDescent="0.25">
      <c r="A12" s="2">
        <v>6</v>
      </c>
      <c r="B12" s="2" t="s">
        <v>24</v>
      </c>
      <c r="C12" s="2" t="s">
        <v>7</v>
      </c>
      <c r="D12" s="2">
        <v>231</v>
      </c>
      <c r="E12" s="2" t="str">
        <f t="shared" si="0"/>
        <v>Кокос/231</v>
      </c>
      <c r="F12" s="2">
        <v>1</v>
      </c>
      <c r="G12" s="2" t="s">
        <v>19</v>
      </c>
      <c r="I12" s="3" t="str">
        <f>IFERROR(INDEX($E$8:$E$19,MATCH(,INDEX(COUNTIF($I$6:I11,$E$8:$E$19),,),)),"")</f>
        <v/>
      </c>
      <c r="J12" s="3">
        <f t="shared" si="1"/>
        <v>0</v>
      </c>
      <c r="K12" s="3"/>
      <c r="L12" s="3" t="str">
        <f t="array" ref="L12">_xlfn.TEXTJOIN(",",TRUE,IF($E$8:$E$19=I12,$A$8:$A$19,""))</f>
        <v/>
      </c>
      <c r="M12" s="3" t="str">
        <f t="array" ref="M12">_xlfn.TEXTJOIN(",",TRUE,IF($E$8:$E$19=I12,$B$8:$B$19,""))</f>
        <v/>
      </c>
      <c r="N12" s="3" t="str">
        <f t="shared" si="2"/>
        <v/>
      </c>
      <c r="O12" s="3" t="str">
        <f t="shared" si="3"/>
        <v/>
      </c>
    </row>
    <row r="13" spans="1:15" x14ac:dyDescent="0.25">
      <c r="A13" s="2">
        <v>4</v>
      </c>
      <c r="B13" s="2" t="s">
        <v>25</v>
      </c>
      <c r="C13" s="2" t="s">
        <v>8</v>
      </c>
      <c r="D13" s="2">
        <v>321</v>
      </c>
      <c r="E13" s="2" t="str">
        <f t="shared" si="0"/>
        <v>Абрикос/321</v>
      </c>
      <c r="F13" s="2">
        <v>1</v>
      </c>
      <c r="G13" s="2" t="s">
        <v>19</v>
      </c>
      <c r="I13" s="3" t="str">
        <f>IFERROR(INDEX($E$8:$E$19,MATCH(,INDEX(COUNTIF($I$6:I12,$E$8:$E$19),,),)),"")</f>
        <v/>
      </c>
      <c r="J13" s="3">
        <f t="shared" si="1"/>
        <v>0</v>
      </c>
      <c r="K13" s="3"/>
      <c r="L13" s="3" t="str">
        <f t="array" ref="L13">_xlfn.TEXTJOIN(",",TRUE,IF($E$8:$E$19=I13,$A$8:$A$19,""))</f>
        <v/>
      </c>
      <c r="M13" s="3" t="str">
        <f t="array" ref="M13">_xlfn.TEXTJOIN(",",TRUE,IF($E$8:$E$19=I13,$B$8:$B$19,""))</f>
        <v/>
      </c>
      <c r="N13" s="3" t="str">
        <f t="shared" si="2"/>
        <v/>
      </c>
      <c r="O13" s="3" t="str">
        <f t="shared" si="3"/>
        <v/>
      </c>
    </row>
    <row r="14" spans="1:15" x14ac:dyDescent="0.25">
      <c r="A14" s="2">
        <v>8</v>
      </c>
      <c r="B14" s="2" t="s">
        <v>26</v>
      </c>
      <c r="C14" s="2" t="s">
        <v>6</v>
      </c>
      <c r="D14" s="2">
        <v>123</v>
      </c>
      <c r="E14" s="2" t="str">
        <f t="shared" si="0"/>
        <v>Банан/123</v>
      </c>
      <c r="F14" s="2">
        <v>1</v>
      </c>
      <c r="G14" s="2" t="s">
        <v>19</v>
      </c>
      <c r="I14" s="3" t="str">
        <f>IFERROR(INDEX($E$8:$E$19,MATCH(,INDEX(COUNTIF($I$6:I13,$E$8:$E$19),,),)),"")</f>
        <v/>
      </c>
      <c r="J14" s="3">
        <f t="shared" si="1"/>
        <v>0</v>
      </c>
      <c r="K14" s="3"/>
      <c r="L14" s="3" t="str">
        <f t="array" ref="L14">_xlfn.TEXTJOIN(",",TRUE,IF($E$8:$E$19=I14,$A$8:$A$19,""))</f>
        <v/>
      </c>
      <c r="M14" s="3" t="str">
        <f t="array" ref="M14">_xlfn.TEXTJOIN(",",TRUE,IF($E$8:$E$19=I14,$B$8:$B$19,""))</f>
        <v/>
      </c>
      <c r="N14" s="3" t="str">
        <f t="shared" si="2"/>
        <v/>
      </c>
      <c r="O14" s="3" t="str">
        <f t="shared" si="3"/>
        <v/>
      </c>
    </row>
    <row r="15" spans="1:15" x14ac:dyDescent="0.25">
      <c r="A15" s="2">
        <v>8</v>
      </c>
      <c r="B15" s="2" t="s">
        <v>27</v>
      </c>
      <c r="C15" s="2" t="s">
        <v>7</v>
      </c>
      <c r="D15" s="2">
        <v>231</v>
      </c>
      <c r="E15" s="2" t="str">
        <f t="shared" si="0"/>
        <v>Кокос/231</v>
      </c>
      <c r="F15" s="2">
        <v>1</v>
      </c>
      <c r="G15" s="2" t="s">
        <v>19</v>
      </c>
      <c r="I15" s="3" t="str">
        <f>IFERROR(INDEX($E$8:$E$19,MATCH(,INDEX(COUNTIF($I$6:I14,$E$8:$E$19),,),)),"")</f>
        <v/>
      </c>
      <c r="J15" s="3">
        <f t="shared" si="1"/>
        <v>0</v>
      </c>
      <c r="K15" s="3"/>
      <c r="L15" s="3" t="str">
        <f t="array" ref="L15">_xlfn.TEXTJOIN(",",TRUE,IF($E$8:$E$19=I15,$A$8:$A$19,""))</f>
        <v/>
      </c>
      <c r="M15" s="3" t="str">
        <f t="array" ref="M15">_xlfn.TEXTJOIN(",",TRUE,IF($E$8:$E$19=I15,$B$8:$B$19,""))</f>
        <v/>
      </c>
      <c r="N15" s="3" t="str">
        <f t="shared" si="2"/>
        <v/>
      </c>
      <c r="O15" s="3" t="str">
        <f t="shared" si="3"/>
        <v/>
      </c>
    </row>
    <row r="16" spans="1:15" x14ac:dyDescent="0.25">
      <c r="A16" s="2">
        <v>4</v>
      </c>
      <c r="B16" s="2" t="s">
        <v>28</v>
      </c>
      <c r="C16" s="2" t="s">
        <v>8</v>
      </c>
      <c r="D16" s="2">
        <v>321</v>
      </c>
      <c r="E16" s="2" t="str">
        <f t="shared" si="0"/>
        <v>Абрикос/321</v>
      </c>
      <c r="F16" s="2">
        <v>1</v>
      </c>
      <c r="G16" s="2" t="s">
        <v>19</v>
      </c>
      <c r="I16" s="3" t="str">
        <f>IFERROR(INDEX($E$8:$E$19,MATCH(,INDEX(COUNTIF($I$6:I15,$E$8:$E$19),,),)),"")</f>
        <v/>
      </c>
      <c r="J16" s="3">
        <f t="shared" si="1"/>
        <v>0</v>
      </c>
      <c r="K16" s="3"/>
      <c r="L16" s="3" t="str">
        <f t="array" ref="L16">_xlfn.TEXTJOIN(",",TRUE,IF($E$8:$E$19=I16,$A$8:$A$19,""))</f>
        <v/>
      </c>
      <c r="M16" s="3" t="str">
        <f t="array" ref="M16">_xlfn.TEXTJOIN(",",TRUE,IF($E$8:$E$19=I16,$B$8:$B$19,""))</f>
        <v/>
      </c>
      <c r="N16" s="3" t="str">
        <f t="shared" si="2"/>
        <v/>
      </c>
      <c r="O16" s="3" t="str">
        <f t="shared" si="3"/>
        <v/>
      </c>
    </row>
    <row r="17" spans="1:15" x14ac:dyDescent="0.25">
      <c r="A17" s="2">
        <v>23</v>
      </c>
      <c r="B17" s="2" t="s">
        <v>29</v>
      </c>
      <c r="C17" s="2" t="s">
        <v>6</v>
      </c>
      <c r="D17" s="2">
        <v>123</v>
      </c>
      <c r="E17" s="2" t="str">
        <f t="shared" si="0"/>
        <v>Банан/123</v>
      </c>
      <c r="F17" s="2">
        <v>1</v>
      </c>
      <c r="G17" s="2" t="s">
        <v>19</v>
      </c>
      <c r="I17" s="3" t="str">
        <f>IFERROR(INDEX($E$8:$E$19,MATCH(,INDEX(COUNTIF($I$6:I16,$E$8:$E$19),,),)),"")</f>
        <v/>
      </c>
      <c r="J17" s="3">
        <f t="shared" si="1"/>
        <v>0</v>
      </c>
      <c r="K17" s="3"/>
      <c r="L17" s="3" t="str">
        <f t="array" ref="L17">_xlfn.TEXTJOIN(",",TRUE,IF($E$8:$E$19=I17,$A$8:$A$19,""))</f>
        <v/>
      </c>
      <c r="M17" s="3" t="str">
        <f t="array" ref="M17">_xlfn.TEXTJOIN(",",TRUE,IF($E$8:$E$19=I17,$B$8:$B$19,""))</f>
        <v/>
      </c>
      <c r="N17" s="3" t="str">
        <f t="shared" si="2"/>
        <v/>
      </c>
      <c r="O17" s="3" t="str">
        <f t="shared" si="3"/>
        <v/>
      </c>
    </row>
    <row r="18" spans="1:15" x14ac:dyDescent="0.25">
      <c r="A18" s="2">
        <v>3</v>
      </c>
      <c r="B18" s="2" t="s">
        <v>30</v>
      </c>
      <c r="C18" s="2" t="s">
        <v>7</v>
      </c>
      <c r="D18" s="2">
        <v>231</v>
      </c>
      <c r="E18" s="2" t="str">
        <f t="shared" si="0"/>
        <v>Кокос/231</v>
      </c>
      <c r="F18" s="2">
        <v>1</v>
      </c>
      <c r="G18" s="2" t="s">
        <v>19</v>
      </c>
      <c r="I18" s="3" t="str">
        <f>IFERROR(INDEX($E$8:$E$19,MATCH(,INDEX(COUNTIF($I$6:I17,$E$8:$E$19),,),)),"")</f>
        <v/>
      </c>
      <c r="J18" s="3">
        <f t="shared" si="1"/>
        <v>0</v>
      </c>
      <c r="K18" s="3"/>
      <c r="L18" s="3" t="str">
        <f t="array" ref="L18">_xlfn.TEXTJOIN(",",TRUE,IF($E$8:$E$19=I18,$A$8:$A$19,""))</f>
        <v/>
      </c>
      <c r="M18" s="3" t="str">
        <f t="array" ref="M18">_xlfn.TEXTJOIN(",",TRUE,IF($E$8:$E$19=I18,$B$8:$B$19,""))</f>
        <v/>
      </c>
      <c r="N18" s="3" t="str">
        <f t="shared" si="2"/>
        <v/>
      </c>
      <c r="O18" s="3" t="str">
        <f t="shared" si="3"/>
        <v/>
      </c>
    </row>
    <row r="19" spans="1:15" x14ac:dyDescent="0.25">
      <c r="A19" s="2">
        <v>86</v>
      </c>
      <c r="B19" s="2" t="s">
        <v>31</v>
      </c>
      <c r="C19" s="2" t="s">
        <v>8</v>
      </c>
      <c r="D19" s="2">
        <v>321</v>
      </c>
      <c r="E19" s="2" t="str">
        <f t="shared" si="0"/>
        <v>Абрикос/321</v>
      </c>
      <c r="F19" s="2">
        <v>1</v>
      </c>
      <c r="G19" s="2" t="s">
        <v>19</v>
      </c>
      <c r="I19" s="3" t="str">
        <f>IFERROR(INDEX($E$8:$E$19,MATCH(,INDEX(COUNTIF($I$6:I18,$E$8:$E$19),,),)),"")</f>
        <v/>
      </c>
      <c r="J19" s="3">
        <f t="shared" si="1"/>
        <v>0</v>
      </c>
      <c r="K19" s="3"/>
      <c r="L19" s="3" t="str">
        <f t="array" ref="L19">_xlfn.TEXTJOIN(",",TRUE,IF($E$8:$E$19=I19,$A$8:$A$19,""))</f>
        <v/>
      </c>
      <c r="M19" s="3" t="str">
        <f t="array" ref="M19">_xlfn.TEXTJOIN(",",TRUE,IF($E$8:$E$19=I19,$B$8:$B$19,""))</f>
        <v/>
      </c>
      <c r="N19" s="3" t="str">
        <f t="shared" si="2"/>
        <v/>
      </c>
      <c r="O19" s="3" t="str">
        <f t="shared" si="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Rivia</dc:creator>
  <cp:lastModifiedBy>Михаил</cp:lastModifiedBy>
  <dcterms:created xsi:type="dcterms:W3CDTF">2024-04-27T19:53:54Z</dcterms:created>
  <dcterms:modified xsi:type="dcterms:W3CDTF">2024-04-28T04:17:13Z</dcterms:modified>
</cp:coreProperties>
</file>