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59269790-6C1F-44DD-99B3-9035B5797A01}" xr6:coauthVersionLast="47" xr6:coauthVersionMax="47" xr10:uidLastSave="{00000000-0000-0000-0000-000000000000}"/>
  <bookViews>
    <workbookView xWindow="19080" yWindow="-120" windowWidth="19440" windowHeight="15000" activeTab="1" xr2:uid="{273D6089-3FB7-48F6-959D-20DA15BAFCA6}"/>
  </bookViews>
  <sheets>
    <sheet name="Открытка" sheetId="3" r:id="rId1"/>
    <sheet name="Данные" sheetId="4" r:id="rId2"/>
    <sheet name="Ввод" sheetId="1" r:id="rId3"/>
  </sheets>
  <definedNames>
    <definedName name="_xlnm._FilterDatabase" localSheetId="1" hidden="1">Данные!$C$2:$C$63</definedName>
    <definedName name="ДР">Ввод!$B$2:$B$63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4" l="1" a="1"/>
  <c r="C2" i="4" s="1"/>
  <c r="A2" i="4" s="1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D63" i="4" l="1"/>
  <c r="A63" i="4"/>
  <c r="A5" i="4"/>
  <c r="A50" i="4"/>
  <c r="A38" i="4"/>
  <c r="A26" i="4"/>
  <c r="A14" i="4"/>
  <c r="D44" i="4"/>
  <c r="D60" i="4"/>
  <c r="A4" i="4"/>
  <c r="A49" i="4"/>
  <c r="A37" i="4"/>
  <c r="A25" i="4"/>
  <c r="A13" i="4"/>
  <c r="D52" i="4"/>
  <c r="D59" i="4"/>
  <c r="A3" i="4"/>
  <c r="A48" i="4"/>
  <c r="A36" i="4"/>
  <c r="A24" i="4"/>
  <c r="A12" i="4"/>
  <c r="D51" i="4"/>
  <c r="D58" i="4"/>
  <c r="A59" i="4"/>
  <c r="A47" i="4"/>
  <c r="A35" i="4"/>
  <c r="A23" i="4"/>
  <c r="A11" i="4"/>
  <c r="D50" i="4"/>
  <c r="D57" i="4"/>
  <c r="A58" i="4"/>
  <c r="A46" i="4"/>
  <c r="A34" i="4"/>
  <c r="A22" i="4"/>
  <c r="D49" i="4"/>
  <c r="D56" i="4"/>
  <c r="A57" i="4"/>
  <c r="A45" i="4"/>
  <c r="A33" i="4"/>
  <c r="A21" i="4"/>
  <c r="A62" i="4"/>
  <c r="D48" i="4"/>
  <c r="D55" i="4"/>
  <c r="A56" i="4"/>
  <c r="A44" i="4"/>
  <c r="A32" i="4"/>
  <c r="A20" i="4"/>
  <c r="A61" i="4"/>
  <c r="D47" i="4"/>
  <c r="D54" i="4"/>
  <c r="A10" i="4"/>
  <c r="A55" i="4"/>
  <c r="A43" i="4"/>
  <c r="A31" i="4"/>
  <c r="A19" i="4"/>
  <c r="A60" i="4"/>
  <c r="D46" i="4"/>
  <c r="D53" i="4"/>
  <c r="A9" i="4"/>
  <c r="A54" i="4"/>
  <c r="A42" i="4"/>
  <c r="A30" i="4"/>
  <c r="A18" i="4"/>
  <c r="D45" i="4"/>
  <c r="A8" i="4"/>
  <c r="A53" i="4"/>
  <c r="A41" i="4"/>
  <c r="A29" i="4"/>
  <c r="A17" i="4"/>
  <c r="A7" i="4"/>
  <c r="A52" i="4"/>
  <c r="A40" i="4"/>
  <c r="A28" i="4"/>
  <c r="A16" i="4"/>
  <c r="D62" i="4"/>
  <c r="A6" i="4"/>
  <c r="A51" i="4"/>
  <c r="A39" i="4"/>
  <c r="A27" i="4"/>
  <c r="A15" i="4"/>
  <c r="D61" i="4"/>
  <c r="B33" i="4"/>
  <c r="B40" i="4"/>
  <c r="B41" i="4"/>
  <c r="B42" i="4"/>
  <c r="B39" i="4"/>
  <c r="B2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4" i="4"/>
  <c r="B35" i="4"/>
  <c r="B36" i="4"/>
  <c r="B37" i="4"/>
  <c r="B38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3" i="4"/>
  <c r="B65" i="4"/>
  <c r="B67" i="4"/>
  <c r="B69" i="4"/>
  <c r="B71" i="4"/>
  <c r="B73" i="4"/>
  <c r="B75" i="4"/>
  <c r="B77" i="4"/>
  <c r="B79" i="4"/>
  <c r="B81" i="4"/>
  <c r="B83" i="4"/>
  <c r="B85" i="4"/>
  <c r="B90" i="4"/>
  <c r="B94" i="4"/>
  <c r="B98" i="4"/>
  <c r="H2" i="4" a="1"/>
  <c r="H2" i="4" s="1"/>
  <c r="I2" i="4" s="1"/>
  <c r="G2" i="4" a="1"/>
  <c r="G2" i="4" s="1"/>
  <c r="B43" i="4" l="1"/>
  <c r="B86" i="4"/>
  <c r="B74" i="4"/>
  <c r="B84" i="4"/>
  <c r="B72" i="4"/>
  <c r="B82" i="4"/>
  <c r="B70" i="4"/>
  <c r="B80" i="4"/>
  <c r="B68" i="4"/>
  <c r="B62" i="4"/>
  <c r="B78" i="4"/>
  <c r="B66" i="4"/>
  <c r="B88" i="4"/>
  <c r="B76" i="4"/>
  <c r="B64" i="4"/>
  <c r="B97" i="4"/>
  <c r="B93" i="4"/>
  <c r="B89" i="4"/>
  <c r="B99" i="4"/>
  <c r="B95" i="4"/>
  <c r="B91" i="4"/>
  <c r="B87" i="4"/>
  <c r="B100" i="4"/>
  <c r="B96" i="4"/>
  <c r="B92" i="4"/>
  <c r="D43" i="4"/>
  <c r="D3" i="4"/>
  <c r="D9" i="4"/>
  <c r="D11" i="4"/>
  <c r="D19" i="4"/>
  <c r="D29" i="4"/>
  <c r="D31" i="4"/>
  <c r="D41" i="4"/>
  <c r="G3" i="4" a="1"/>
  <c r="G3" i="4" s="1"/>
  <c r="H3" i="4" a="1"/>
  <c r="H3" i="4" s="1"/>
  <c r="G4" i="4" a="1"/>
  <c r="G4" i="4" s="1"/>
  <c r="H4" i="4" a="1"/>
  <c r="H4" i="4" s="1"/>
  <c r="G5" i="4" a="1"/>
  <c r="G5" i="4" s="1"/>
  <c r="H5" i="4" a="1"/>
  <c r="H5" i="4" s="1"/>
  <c r="G6" i="4" a="1"/>
  <c r="G6" i="4" s="1"/>
  <c r="H6" i="4" a="1"/>
  <c r="H6" i="4" s="1"/>
  <c r="G7" i="4" a="1"/>
  <c r="G7" i="4" s="1"/>
  <c r="H7" i="4" a="1"/>
  <c r="H7" i="4" s="1"/>
  <c r="G8" i="4" a="1"/>
  <c r="G8" i="4" s="1"/>
  <c r="H8" i="4" a="1"/>
  <c r="H8" i="4" s="1"/>
  <c r="G9" i="4" a="1"/>
  <c r="G9" i="4" s="1"/>
  <c r="H9" i="4" a="1"/>
  <c r="H9" i="4" s="1"/>
  <c r="G10" i="4" a="1"/>
  <c r="G10" i="4" s="1"/>
  <c r="H10" i="4" a="1"/>
  <c r="H10" i="4" s="1"/>
  <c r="G11" i="4" a="1"/>
  <c r="G11" i="4" s="1"/>
  <c r="H11" i="4" a="1"/>
  <c r="H11" i="4" s="1"/>
  <c r="G12" i="4" a="1"/>
  <c r="G12" i="4" s="1"/>
  <c r="H12" i="4" a="1"/>
  <c r="H12" i="4" s="1"/>
  <c r="G13" i="4" a="1"/>
  <c r="G13" i="4" s="1"/>
  <c r="H13" i="4" a="1"/>
  <c r="H13" i="4" s="1"/>
  <c r="G14" i="4" a="1"/>
  <c r="G14" i="4" s="1"/>
  <c r="H14" i="4" a="1"/>
  <c r="H14" i="4" s="1"/>
  <c r="G1" i="4"/>
  <c r="D39" i="4" l="1"/>
  <c r="D37" i="4"/>
  <c r="D35" i="4"/>
  <c r="D33" i="4"/>
  <c r="D27" i="4"/>
  <c r="D25" i="4"/>
  <c r="D23" i="4"/>
  <c r="D21" i="4"/>
  <c r="D17" i="4"/>
  <c r="D15" i="4"/>
  <c r="D13" i="4"/>
  <c r="D7" i="4"/>
  <c r="D5" i="4"/>
  <c r="D42" i="4"/>
  <c r="D40" i="4"/>
  <c r="D38" i="4"/>
  <c r="D36" i="4"/>
  <c r="D34" i="4"/>
  <c r="D32" i="4"/>
  <c r="D30" i="4"/>
  <c r="D28" i="4"/>
  <c r="D26" i="4"/>
  <c r="D24" i="4"/>
  <c r="D22" i="4"/>
  <c r="D20" i="4"/>
  <c r="D18" i="4"/>
  <c r="D16" i="4"/>
  <c r="D14" i="4"/>
  <c r="D12" i="4"/>
  <c r="D10" i="4"/>
  <c r="D8" i="4"/>
  <c r="D6" i="4"/>
  <c r="D4" i="4"/>
  <c r="D2" i="4"/>
  <c r="F14" i="4"/>
  <c r="I14" i="4"/>
  <c r="F8" i="4"/>
  <c r="I8" i="4"/>
  <c r="F13" i="4"/>
  <c r="I13" i="4"/>
  <c r="F12" i="4"/>
  <c r="I12" i="4"/>
  <c r="F7" i="4"/>
  <c r="I7" i="4"/>
  <c r="F6" i="4"/>
  <c r="I6" i="4"/>
  <c r="F11" i="4"/>
  <c r="I11" i="4"/>
  <c r="F5" i="4"/>
  <c r="I5" i="4"/>
  <c r="F4" i="4"/>
  <c r="I4" i="4"/>
  <c r="F9" i="4"/>
  <c r="I9" i="4"/>
  <c r="F3" i="4"/>
  <c r="I3" i="4"/>
  <c r="F10" i="4"/>
  <c r="I10" i="4"/>
  <c r="F2" i="4" l="1"/>
  <c r="I6" i="3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<sst xmlns="http://schemas.openxmlformats.org/spreadsheetml/2006/main" count="93" uniqueCount="50">
  <si>
    <t>Дата рождения</t>
  </si>
  <si>
    <t>Число</t>
  </si>
  <si>
    <t>Лет</t>
  </si>
  <si>
    <t>Дата</t>
  </si>
  <si>
    <t>Сегодня</t>
  </si>
  <si>
    <t>Наши именинники</t>
  </si>
  <si>
    <t>в</t>
  </si>
  <si>
    <t>Фамилия, имя (и отчество)</t>
  </si>
  <si>
    <t>Николай</t>
  </si>
  <si>
    <t>Владимир</t>
  </si>
  <si>
    <t>Иван</t>
  </si>
  <si>
    <t>Алексей Алексеевич</t>
  </si>
  <si>
    <t>Сергей</t>
  </si>
  <si>
    <t>Александр</t>
  </si>
  <si>
    <t>Михаил</t>
  </si>
  <si>
    <t>Игорь</t>
  </si>
  <si>
    <t>Виктор</t>
  </si>
  <si>
    <t>Мартик</t>
  </si>
  <si>
    <t>Василий</t>
  </si>
  <si>
    <t>Миша</t>
  </si>
  <si>
    <t>Витя</t>
  </si>
  <si>
    <t>Анатолий</t>
  </si>
  <si>
    <t>Саша</t>
  </si>
  <si>
    <t>Нина</t>
  </si>
  <si>
    <t>Лида</t>
  </si>
  <si>
    <t>Валерий</t>
  </si>
  <si>
    <t>Коля</t>
  </si>
  <si>
    <t>Ольга</t>
  </si>
  <si>
    <t xml:space="preserve">Юрий </t>
  </si>
  <si>
    <t>Леонид</t>
  </si>
  <si>
    <t>Алла</t>
  </si>
  <si>
    <t>Геннадий</t>
  </si>
  <si>
    <t>Надежда</t>
  </si>
  <si>
    <t>Ваня (ум.)</t>
  </si>
  <si>
    <t>Евгений</t>
  </si>
  <si>
    <t>Вадим</t>
  </si>
  <si>
    <t>Вячеслав</t>
  </si>
  <si>
    <t>Славик</t>
  </si>
  <si>
    <t>Алексей</t>
  </si>
  <si>
    <t>Кирилл</t>
  </si>
  <si>
    <t>Борис</t>
  </si>
  <si>
    <t>Юрий</t>
  </si>
  <si>
    <t>Андрей</t>
  </si>
  <si>
    <t/>
  </si>
  <si>
    <t>Владимир (ум.)</t>
  </si>
  <si>
    <t>Виктор (ум.)</t>
  </si>
  <si>
    <t>Василий (ум.)</t>
  </si>
  <si>
    <t>Юрий (ум.)</t>
  </si>
  <si>
    <t>Ипполит тест</t>
  </si>
  <si>
    <t>Матвей тест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</si>
</sst>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_₽"/>
    <numFmt numFmtId="165" formatCode="#,##0.00\ &quot;₽&quot;"/>
    <numFmt numFmtId="166" formatCode="d/mm/yyyy"/>
    <numFmt numFmtId="167" formatCode="dddd"/>
  </numFmts>
  <fonts count="37">
    <font>
      <sz val="11"/>
      <color theme="1"/>
      <name val="Calibri"/>
      <family val="2"/>
      <charset val="204"/>
      <scheme val="minor"/>
    </font>
    <font>
      <sz val="18"/>
      <name val="Arial"/>
      <family val="2"/>
      <charset val="204"/>
    </font>
    <font>
      <b/>
      <i/>
      <sz val="12"/>
      <name val="Cambria"/>
      <family val="1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i/>
      <sz val="14"/>
      <name val="Cambria"/>
      <family val="1"/>
      <charset val="204"/>
    </font>
    <font>
      <b/>
      <i/>
      <u/>
      <sz val="12"/>
      <name val="Cambria"/>
      <family val="1"/>
      <charset val="204"/>
    </font>
    <font>
      <sz val="10"/>
      <name val="Garamond Premr Pro Subh"/>
      <family val="1"/>
    </font>
    <font>
      <sz val="12"/>
      <color theme="1"/>
      <name val="Garamond Premr Pro Subh"/>
      <family val="1"/>
    </font>
    <font>
      <b/>
      <i/>
      <sz val="16"/>
      <name val="Garamond Premr Pro Subh"/>
      <family val="1"/>
    </font>
    <font>
      <b/>
      <sz val="26"/>
      <color rgb="FF7030A0"/>
      <name val="Segoe Script"/>
      <family val="4"/>
      <charset val="204"/>
    </font>
    <font>
      <sz val="26"/>
      <name val="Garamond Premr Pro Subh"/>
      <family val="1"/>
      <charset val="204"/>
    </font>
    <font>
      <b/>
      <i/>
      <sz val="26"/>
      <name val="Segoe Script"/>
      <family val="4"/>
      <charset val="204"/>
    </font>
    <font>
      <sz val="26"/>
      <name val="Segoe Script"/>
      <family val="4"/>
      <charset val="204"/>
    </font>
    <font>
      <b/>
      <i/>
      <sz val="26"/>
      <color rgb="FF7030A0"/>
      <name val="Segoe Script"/>
      <family val="4"/>
      <charset val="204"/>
    </font>
    <font>
      <b/>
      <i/>
      <sz val="16"/>
      <color theme="1"/>
      <name val="Garamond Premr Pro Subh"/>
      <family val="1"/>
    </font>
    <font>
      <b/>
      <i/>
      <sz val="16"/>
      <color rgb="FF000000"/>
      <name val="Garamond Premr Pro Subh"/>
      <family val="1"/>
    </font>
    <font>
      <b/>
      <i/>
      <sz val="18"/>
      <name val="Segoe Script"/>
      <family val="4"/>
      <charset val="204"/>
    </font>
    <font>
      <sz val="18"/>
      <name val="Segoe Script"/>
      <family val="4"/>
      <charset val="204"/>
    </font>
    <font>
      <b/>
      <i/>
      <sz val="20"/>
      <name val="Garamond Premr Pro Subh"/>
      <family val="1"/>
    </font>
    <font>
      <sz val="20"/>
      <name val="Garamond Premr Pro Subh"/>
      <family val="1"/>
    </font>
    <font>
      <sz val="14"/>
      <color theme="1"/>
      <name val="Algerian"/>
      <family val="5"/>
    </font>
    <font>
      <b/>
      <i/>
      <sz val="12"/>
      <name val="Algerian"/>
      <family val="5"/>
    </font>
    <font>
      <sz val="11"/>
      <color theme="1"/>
      <name val="Algerian"/>
      <family val="5"/>
    </font>
    <font>
      <i/>
      <sz val="14"/>
      <name val="Algerian"/>
      <family val="5"/>
    </font>
    <font>
      <b/>
      <i/>
      <sz val="12"/>
      <name val="Britannic Bold"/>
      <family val="2"/>
    </font>
    <font>
      <sz val="11"/>
      <color theme="1"/>
      <name val="Britannic Bold"/>
      <family val="2"/>
    </font>
    <font>
      <sz val="14"/>
      <name val="Arial"/>
      <family val="2"/>
      <charset val="204"/>
    </font>
    <font>
      <b/>
      <i/>
      <sz val="14"/>
      <color theme="1"/>
      <name val="Cambria"/>
      <family val="1"/>
      <charset val="204"/>
    </font>
    <font>
      <sz val="12"/>
      <color theme="0" tint="-0.34998626667073579"/>
      <name val="Broadway"/>
      <family val="5"/>
    </font>
    <font>
      <sz val="14"/>
      <name val="Script MT Bold"/>
      <family val="4"/>
    </font>
    <font>
      <sz val="12"/>
      <name val="Script MT Bold"/>
      <family val="4"/>
    </font>
    <font>
      <b/>
      <i/>
      <sz val="18"/>
      <name val="Candara"/>
      <family val="2"/>
      <charset val="204"/>
    </font>
    <font>
      <b/>
      <i/>
      <sz val="18"/>
      <color theme="1"/>
      <name val="Candara"/>
      <family val="2"/>
      <charset val="204"/>
    </font>
    <font>
      <sz val="18"/>
      <color theme="1"/>
      <name val="Calibri"/>
      <family val="2"/>
      <charset val="204"/>
      <scheme val="minor"/>
    </font>
    <font>
      <sz val="18"/>
      <color theme="1"/>
      <name val="Candara"/>
      <family val="2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mediumDashDotDot">
        <color theme="0" tint="-0.24994659260841701"/>
      </right>
      <top style="mediumDashDotDot">
        <color theme="0" tint="-0.24994659260841701"/>
      </top>
      <bottom style="mediumDashDotDot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4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/>
    <xf numFmtId="164" fontId="8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1" fillId="0" borderId="0" xfId="0" applyFont="1"/>
    <xf numFmtId="165" fontId="12" fillId="0" borderId="0" xfId="0" applyNumberFormat="1" applyFont="1" applyAlignment="1">
      <alignment horizontal="center"/>
    </xf>
    <xf numFmtId="0" fontId="13" fillId="0" borderId="0" xfId="0" applyFont="1"/>
    <xf numFmtId="165" fontId="14" fillId="0" borderId="0" xfId="0" applyNumberFormat="1" applyFont="1" applyAlignment="1">
      <alignment horizontal="center" vertical="center"/>
    </xf>
    <xf numFmtId="164" fontId="14" fillId="0" borderId="0" xfId="0" applyNumberFormat="1" applyFont="1" applyAlignment="1">
      <alignment horizontal="left" vertical="center"/>
    </xf>
    <xf numFmtId="164" fontId="15" fillId="0" borderId="0" xfId="0" applyNumberFormat="1" applyFont="1" applyAlignment="1">
      <alignment horizontal="center"/>
    </xf>
    <xf numFmtId="0" fontId="16" fillId="0" borderId="0" xfId="0" applyFont="1" applyAlignment="1">
      <alignment vertical="center"/>
    </xf>
    <xf numFmtId="165" fontId="9" fillId="0" borderId="0" xfId="0" applyNumberFormat="1" applyFont="1" applyAlignment="1">
      <alignment horizontal="center"/>
    </xf>
    <xf numFmtId="0" fontId="17" fillId="0" borderId="0" xfId="0" applyFont="1" applyAlignment="1">
      <alignment horizontal="left" vertical="center"/>
    </xf>
    <xf numFmtId="0" fontId="18" fillId="0" borderId="0" xfId="0" applyFont="1"/>
    <xf numFmtId="165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0" fontId="19" fillId="0" borderId="0" xfId="0" applyFont="1" applyAlignment="1">
      <alignment vertical="center"/>
    </xf>
    <xf numFmtId="0" fontId="9" fillId="0" borderId="0" xfId="0" applyFont="1"/>
    <xf numFmtId="0" fontId="19" fillId="0" borderId="0" xfId="0" applyFont="1" applyAlignment="1">
      <alignment horizontal="center" vertical="center"/>
    </xf>
    <xf numFmtId="0" fontId="19" fillId="0" borderId="0" xfId="0" applyFont="1"/>
    <xf numFmtId="0" fontId="20" fillId="0" borderId="0" xfId="0" applyFont="1"/>
    <xf numFmtId="0" fontId="3" fillId="0" borderId="1" xfId="0" applyFont="1" applyBorder="1" applyProtection="1">
      <protection hidden="1"/>
    </xf>
    <xf numFmtId="0" fontId="21" fillId="0" borderId="0" xfId="0" applyFont="1" applyAlignment="1" applyProtection="1">
      <alignment horizontal="center" vertical="center"/>
      <protection hidden="1"/>
    </xf>
    <xf numFmtId="1" fontId="24" fillId="0" borderId="0" xfId="0" applyNumberFormat="1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2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5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166" fontId="5" fillId="0" borderId="0" xfId="0" applyNumberFormat="1" applyFont="1" applyAlignment="1" applyProtection="1">
      <alignment horizontal="center" vertical="center"/>
      <protection hidden="1"/>
    </xf>
    <xf numFmtId="0" fontId="6" fillId="2" borderId="3" xfId="0" applyFont="1" applyFill="1" applyBorder="1" applyAlignment="1" applyProtection="1">
      <alignment horizontal="center" vertical="center"/>
      <protection hidden="1"/>
    </xf>
    <xf numFmtId="0" fontId="29" fillId="0" borderId="2" xfId="0" applyFont="1" applyBorder="1" applyAlignment="1" applyProtection="1">
      <alignment horizontal="center" vertical="center"/>
      <protection hidden="1"/>
    </xf>
    <xf numFmtId="166" fontId="30" fillId="0" borderId="0" xfId="0" applyNumberFormat="1" applyFont="1" applyAlignment="1" applyProtection="1">
      <alignment horizontal="center"/>
      <protection hidden="1"/>
    </xf>
    <xf numFmtId="167" fontId="31" fillId="0" borderId="0" xfId="0" applyNumberFormat="1" applyFont="1" applyAlignment="1" applyProtection="1">
      <alignment horizontal="center" vertical="top"/>
      <protection hidden="1"/>
    </xf>
    <xf numFmtId="166" fontId="32" fillId="0" borderId="0" xfId="0" applyNumberFormat="1" applyFont="1" applyAlignment="1" applyProtection="1">
      <alignment horizontal="right" vertical="center"/>
      <protection hidden="1"/>
    </xf>
    <xf numFmtId="0" fontId="4" fillId="0" borderId="0" xfId="0" applyFont="1" applyProtection="1"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1" fillId="0" borderId="0" xfId="0" applyFont="1" applyProtection="1">
      <protection hidden="1"/>
    </xf>
    <xf numFmtId="0" fontId="0" fillId="0" borderId="0" xfId="0" applyProtection="1">
      <protection hidden="1"/>
    </xf>
    <xf numFmtId="14" fontId="27" fillId="0" borderId="0" xfId="0" applyNumberFormat="1" applyFont="1" applyAlignment="1" applyProtection="1">
      <alignment horizontal="center" vertical="center"/>
      <protection hidden="1"/>
    </xf>
    <xf numFmtId="0" fontId="29" fillId="0" borderId="4" xfId="0" applyFont="1" applyBorder="1" applyAlignment="1" applyProtection="1">
      <alignment horizontal="center" vertical="center"/>
      <protection hidden="1"/>
    </xf>
    <xf numFmtId="0" fontId="28" fillId="0" borderId="0" xfId="0" applyFont="1" applyProtection="1">
      <protection hidden="1"/>
    </xf>
    <xf numFmtId="0" fontId="33" fillId="0" borderId="0" xfId="0" applyFont="1" applyAlignment="1" applyProtection="1">
      <alignment horizontal="right"/>
      <protection hidden="1"/>
    </xf>
    <xf numFmtId="0" fontId="23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34" fillId="0" borderId="0" xfId="0" applyFont="1"/>
    <xf numFmtId="0" fontId="35" fillId="0" borderId="0" xfId="0" applyFont="1" applyAlignment="1">
      <alignment horizontal="left" vertical="top"/>
    </xf>
    <xf numFmtId="14" fontId="35" fillId="0" borderId="0" xfId="0" applyNumberFormat="1" applyFont="1" applyAlignment="1">
      <alignment horizontal="right" vertical="top"/>
    </xf>
    <xf numFmtId="0" fontId="35" fillId="0" borderId="0" xfId="0" applyFont="1" applyAlignment="1">
      <alignment horizontal="right" vertical="top"/>
    </xf>
    <xf numFmtId="0" fontId="36" fillId="0" borderId="0" xfId="0" applyFont="1"/>
    <xf numFmtId="14" fontId="0" fillId="0" borderId="0" xfId="0" applyNumberFormat="1"/>
    <xf numFmtId="0" fontId="5" fillId="2" borderId="5" xfId="0" applyFont="1" applyFill="1" applyBorder="1" applyAlignment="1" applyProtection="1">
      <alignment horizontal="center" vertical="center"/>
      <protection hidden="1"/>
    </xf>
  </cellXfs>
  <cellStyles count="1">
    <cellStyle name="Обычный" xfId="0" builtinId="0"/>
  </cellStyles>
  <dxfs count="34">
    <dxf>
      <font>
        <b/>
        <i/>
        <color rgb="FFC00000"/>
      </font>
      <fill>
        <gradientFill degree="90">
          <stop position="0">
            <color theme="0"/>
          </stop>
          <stop position="1">
            <color rgb="FFFF66FF"/>
          </stop>
        </gradientFill>
      </fill>
    </dxf>
    <dxf>
      <font>
        <b/>
        <i/>
        <color rgb="FF7030A0"/>
      </font>
      <fill>
        <gradientFill degree="90">
          <stop position="0">
            <color theme="0"/>
          </stop>
          <stop position="1">
            <color rgb="FF6DD9FF"/>
          </stop>
        </gradientFill>
      </fill>
    </dxf>
    <dxf>
      <font>
        <b/>
        <i/>
        <color theme="0" tint="-0.34998626667073579"/>
      </font>
    </dxf>
    <dxf>
      <fill>
        <patternFill>
          <bgColor rgb="FFF7C3A3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A9FE9E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6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EBF02C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>
          <bgColor rgb="FFFFCCFF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>
          <bgColor rgb="FFAFFFFF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CDFF9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CC00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>
          <bgColor rgb="FFCFAFE7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99FF33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8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E1FF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gradientFill degree="90">
          <stop position="0">
            <color theme="0" tint="-0.1490218817712943"/>
          </stop>
          <stop position="0.5">
            <color theme="0"/>
          </stop>
          <stop position="1">
            <color theme="0" tint="-0.1490218817712943"/>
          </stop>
        </gradient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7C3A3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A9FE9E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6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EBF02C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>
          <bgColor rgb="FFFFCCFF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>
          <bgColor rgb="FFAFFFFF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CDFF9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CC00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>
          <bgColor rgb="FFCFAFE7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99FF33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8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E1FF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 patternType="none">
          <bgColor auto="1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ndara"/>
        <family val="2"/>
        <charset val="204"/>
        <scheme val="none"/>
      </font>
      <numFmt numFmtId="19" formatCode="dd/mm/yyyy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ndara"/>
        <family val="2"/>
        <charset val="204"/>
        <scheme val="none"/>
      </font>
      <alignment horizontal="left" vertical="top" textRotation="0" wrapText="0" indent="0" justifyLastLine="0" shrinkToFit="0" readingOrder="0"/>
    </dxf>
    <dxf>
      <border outline="0">
        <top style="thin">
          <color theme="0"/>
        </top>
      </border>
    </dxf>
    <dxf>
      <border outline="0"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4"/>
        <color auto="1"/>
        <name val="Cambria"/>
        <family val="1"/>
        <charset val="204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1"/>
    </dxf>
  </dxfs>
  <tableStyles count="0" defaultTableStyle="TableStyleMedium2" defaultPivotStyle="PivotStyleLight16"/>
  <colors>
    <mruColors>
      <color rgb="FF6DD9FF"/>
      <color rgb="FF99FF33"/>
      <color rgb="FFFF5757"/>
      <color rgb="FFEBF02C"/>
      <color rgb="FFFFCC00"/>
      <color rgb="FFF7C3A3"/>
      <color rgb="FFCFAFE7"/>
      <color rgb="FFBC8FDD"/>
      <color rgb="FFFFB7B7"/>
      <color rgb="FFFF8B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CDCD4D3-7576-46A6-A0EF-7BBE02DD1ACE}" name="Таблица1" displayName="Таблица1" ref="A1:B63" totalsRowShown="0" headerRowDxfId="33" headerRowBorderDxfId="32" tableBorderDxfId="31">
  <autoFilter ref="A1:B63" xr:uid="{4CDCD4D3-7576-46A6-A0EF-7BBE02DD1ACE}"/>
  <tableColumns count="2">
    <tableColumn id="1" xr3:uid="{169F935B-6F82-499E-81ED-78D46DA2786D}" name="Фамилия, имя (и отчество)" dataDxfId="30"/>
    <tableColumn id="2" xr3:uid="{2418F5BB-649F-4A76-91E0-1EF29E49BACA}" name="Дата рождения" dataDxfId="2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1605D-5FB6-40D9-AA17-6D3009132D59}">
  <dimension ref="A1:N29"/>
  <sheetViews>
    <sheetView workbookViewId="0">
      <selection activeCell="B6" sqref="B6"/>
    </sheetView>
  </sheetViews>
  <sheetFormatPr defaultRowHeight="12.75"/>
  <cols>
    <col min="1" max="1" width="3.5703125" style="6" customWidth="1"/>
    <col min="2" max="2" width="9.28515625" style="6" customWidth="1"/>
    <col min="3" max="3" width="7.5703125" style="6" customWidth="1"/>
    <col min="4" max="4" width="6.85546875" style="6" customWidth="1"/>
    <col min="5" max="5" width="9.42578125" style="6" customWidth="1"/>
    <col min="6" max="7" width="11.5703125" style="6" customWidth="1"/>
    <col min="8" max="8" width="9.140625" style="6"/>
    <col min="9" max="9" width="10.140625" style="6" customWidth="1"/>
    <col min="10" max="10" width="6.7109375" style="6" customWidth="1"/>
    <col min="11" max="11" width="8.42578125" style="6" customWidth="1"/>
    <col min="12" max="16384" width="9.140625" style="6"/>
  </cols>
  <sheetData>
    <row r="1" spans="1:14" ht="15.75">
      <c r="A1" s="2"/>
      <c r="B1" s="3"/>
      <c r="C1" s="4"/>
      <c r="D1" s="5"/>
      <c r="E1" s="5"/>
    </row>
    <row r="2" spans="1:14" ht="15.75">
      <c r="A2" s="7"/>
      <c r="B2" s="8"/>
      <c r="C2" s="9"/>
    </row>
    <row r="3" spans="1:14" ht="15.75">
      <c r="A3" s="7"/>
      <c r="B3" s="8"/>
      <c r="C3" s="9"/>
    </row>
    <row r="4" spans="1:14" ht="15.75">
      <c r="A4" s="7"/>
      <c r="B4" s="8"/>
      <c r="C4" s="9"/>
    </row>
    <row r="5" spans="1:14" ht="20.25">
      <c r="B5" s="10"/>
      <c r="C5" s="10"/>
    </row>
    <row r="6" spans="1:14" ht="47.25">
      <c r="A6" s="10"/>
      <c r="B6" s="11" t="s">
        <v>5</v>
      </c>
      <c r="C6" s="12"/>
      <c r="D6" s="13"/>
      <c r="E6" s="14"/>
      <c r="F6" s="14"/>
      <c r="G6" s="12"/>
      <c r="H6" s="15" t="s">
        <v>6</v>
      </c>
      <c r="I6" s="16" t="e">
        <f>CHOOSE(MONTH(Ввод!#REF!),"Январе","Феврале","Марте","Апреле","Мае","Июне","Июле","Августе","Сентябре","Октябре","Ноябре","Декабре")</f>
        <v>#REF!</v>
      </c>
      <c r="J6" s="12"/>
      <c r="L6" s="2"/>
      <c r="M6" s="2"/>
      <c r="N6" s="2"/>
    </row>
    <row r="7" spans="1:14" ht="20.25">
      <c r="B7" s="17"/>
      <c r="C7" s="18"/>
      <c r="D7" s="19"/>
    </row>
    <row r="8" spans="1:14" ht="27" customHeight="1">
      <c r="B8" s="20" t="s">
        <v>43</v>
      </c>
      <c r="C8" s="21"/>
      <c r="D8" s="22"/>
      <c r="E8" s="21"/>
      <c r="F8" s="21"/>
      <c r="G8" s="21"/>
      <c r="H8" s="21"/>
      <c r="I8" s="21"/>
      <c r="J8" s="23"/>
    </row>
    <row r="9" spans="1:14" ht="27" customHeight="1">
      <c r="B9" s="20" t="s">
        <v>43</v>
      </c>
      <c r="C9" s="21"/>
      <c r="D9" s="22"/>
      <c r="E9" s="21"/>
      <c r="F9" s="21"/>
      <c r="G9" s="21"/>
      <c r="H9" s="21"/>
      <c r="I9" s="21"/>
      <c r="J9" s="23" t="s">
        <v>43</v>
      </c>
    </row>
    <row r="10" spans="1:14" ht="27" customHeight="1">
      <c r="B10" s="20" t="s">
        <v>43</v>
      </c>
      <c r="C10" s="21"/>
      <c r="D10" s="22"/>
      <c r="E10" s="21"/>
      <c r="F10" s="21"/>
      <c r="G10" s="21"/>
      <c r="H10" s="21"/>
      <c r="I10" s="21"/>
      <c r="J10" s="23" t="s">
        <v>43</v>
      </c>
    </row>
    <row r="11" spans="1:14" ht="27" customHeight="1">
      <c r="B11" s="20" t="s">
        <v>43</v>
      </c>
      <c r="C11" s="21"/>
      <c r="D11" s="22"/>
      <c r="E11" s="21"/>
      <c r="F11" s="21"/>
      <c r="G11" s="21"/>
      <c r="H11" s="21"/>
      <c r="I11" s="21"/>
      <c r="J11" s="23" t="s">
        <v>43</v>
      </c>
    </row>
    <row r="12" spans="1:14" ht="27" customHeight="1">
      <c r="B12" s="20" t="s">
        <v>43</v>
      </c>
      <c r="C12" s="21"/>
      <c r="D12" s="22"/>
      <c r="E12" s="21"/>
      <c r="F12" s="21"/>
      <c r="G12" s="21"/>
      <c r="H12" s="21"/>
      <c r="I12" s="21"/>
      <c r="J12" s="23" t="s">
        <v>43</v>
      </c>
    </row>
    <row r="13" spans="1:14" ht="27" customHeight="1">
      <c r="B13" s="20" t="s">
        <v>43</v>
      </c>
      <c r="C13" s="21"/>
      <c r="D13" s="22"/>
      <c r="E13" s="21"/>
      <c r="F13" s="21"/>
      <c r="G13" s="21"/>
      <c r="H13" s="21"/>
      <c r="I13" s="21"/>
      <c r="J13" s="23" t="s">
        <v>43</v>
      </c>
    </row>
    <row r="14" spans="1:14" ht="27" customHeight="1">
      <c r="B14" s="20" t="s">
        <v>43</v>
      </c>
      <c r="C14" s="21"/>
      <c r="D14" s="22"/>
      <c r="E14" s="21"/>
      <c r="F14" s="21"/>
      <c r="G14" s="21"/>
      <c r="H14" s="21"/>
      <c r="I14" s="21"/>
      <c r="J14" s="23" t="s">
        <v>43</v>
      </c>
    </row>
    <row r="15" spans="1:14" ht="27" customHeight="1">
      <c r="B15" s="20" t="s">
        <v>43</v>
      </c>
      <c r="C15" s="21"/>
      <c r="D15" s="22"/>
      <c r="E15" s="21"/>
      <c r="F15" s="21"/>
      <c r="G15" s="21"/>
      <c r="H15" s="21"/>
      <c r="I15" s="21"/>
      <c r="J15" s="23" t="s">
        <v>43</v>
      </c>
    </row>
    <row r="16" spans="1:14" ht="27" customHeight="1">
      <c r="B16" s="20" t="s">
        <v>43</v>
      </c>
      <c r="C16" s="21"/>
      <c r="D16" s="22"/>
      <c r="E16" s="21"/>
      <c r="F16" s="21"/>
      <c r="G16" s="21"/>
      <c r="H16" s="21"/>
      <c r="I16" s="21"/>
      <c r="J16" s="23" t="s">
        <v>43</v>
      </c>
    </row>
    <row r="17" spans="1:14" ht="27" customHeight="1">
      <c r="B17" s="20" t="s">
        <v>43</v>
      </c>
      <c r="C17" s="21"/>
      <c r="D17" s="22"/>
      <c r="E17" s="21"/>
      <c r="F17" s="21"/>
      <c r="G17" s="21"/>
      <c r="H17" s="21"/>
      <c r="I17" s="21"/>
      <c r="J17" s="23" t="s">
        <v>43</v>
      </c>
    </row>
    <row r="18" spans="1:14" ht="27" customHeight="1">
      <c r="B18" s="20"/>
      <c r="C18" s="21"/>
      <c r="D18" s="22"/>
      <c r="E18" s="21"/>
      <c r="F18" s="21"/>
      <c r="G18" s="21"/>
      <c r="H18" s="21"/>
      <c r="I18" s="21"/>
      <c r="J18" s="23"/>
    </row>
    <row r="19" spans="1:14" ht="27" customHeight="1">
      <c r="B19" s="20"/>
      <c r="C19" s="21"/>
      <c r="D19" s="22"/>
      <c r="E19" s="21"/>
      <c r="F19" s="21"/>
      <c r="G19" s="21"/>
      <c r="H19" s="21"/>
      <c r="I19" s="21"/>
      <c r="J19" s="23"/>
    </row>
    <row r="20" spans="1:14" ht="27" customHeight="1">
      <c r="B20" s="20"/>
      <c r="C20" s="21"/>
      <c r="D20" s="24"/>
      <c r="E20" s="21"/>
      <c r="F20" s="21"/>
      <c r="G20" s="21"/>
      <c r="H20" s="21"/>
      <c r="I20" s="21"/>
      <c r="J20" s="23"/>
    </row>
    <row r="21" spans="1:14" ht="27" customHeight="1">
      <c r="B21" s="25"/>
      <c r="D21" s="26"/>
      <c r="J21" s="27"/>
    </row>
    <row r="22" spans="1:14" ht="27" customHeight="1">
      <c r="A22" s="26"/>
      <c r="B22" s="26"/>
      <c r="C22" s="26"/>
      <c r="D22" s="26"/>
      <c r="E22" s="28"/>
      <c r="N22" s="27"/>
    </row>
    <row r="23" spans="1:14" ht="21.75" customHeight="1">
      <c r="A23" s="26"/>
      <c r="B23" s="26"/>
      <c r="C23" s="26"/>
      <c r="D23" s="26"/>
      <c r="E23" s="29"/>
      <c r="N23" s="28"/>
    </row>
    <row r="24" spans="1:14" ht="21.75" customHeight="1">
      <c r="A24" s="26"/>
      <c r="B24" s="26"/>
      <c r="C24" s="26"/>
      <c r="D24" s="26"/>
      <c r="E24" s="29"/>
    </row>
    <row r="25" spans="1:14" ht="21.75" customHeight="1">
      <c r="A25" s="26"/>
      <c r="B25" s="26"/>
      <c r="C25" s="26"/>
      <c r="D25" s="26"/>
      <c r="E25" s="29"/>
    </row>
    <row r="26" spans="1:14" ht="21.75" customHeight="1">
      <c r="A26" s="26"/>
      <c r="B26" s="26"/>
      <c r="C26" s="26"/>
      <c r="D26" s="26"/>
      <c r="E26" s="29"/>
    </row>
    <row r="27" spans="1:14" ht="21.75" customHeight="1">
      <c r="E27" s="29"/>
    </row>
    <row r="28" spans="1:14" ht="26.25">
      <c r="E28" s="29"/>
    </row>
    <row r="29" spans="1:14" ht="26.25">
      <c r="E29" s="2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0D073-6BBD-4016-A48D-B68B837EBCFF}">
  <dimension ref="A1:K200"/>
  <sheetViews>
    <sheetView tabSelected="1" zoomScale="70" zoomScaleNormal="70" workbookViewId="0">
      <pane ySplit="1" topLeftCell="A14" activePane="bottomLeft" state="frozen"/>
      <selection pane="bottomLeft" activeCell="G13" sqref="G13"/>
    </sheetView>
  </sheetViews>
  <sheetFormatPr defaultRowHeight="23.25"/>
  <cols>
    <col min="1" max="1" width="8.7109375" style="52" bestFit="1" customWidth="1"/>
    <col min="2" max="2" width="50.28515625" style="50" customWidth="1"/>
    <col min="3" max="3" width="20.28515625" style="51" customWidth="1"/>
    <col min="4" max="4" width="13" style="53" bestFit="1" customWidth="1"/>
    <col min="5" max="5" width="5.7109375" style="45" customWidth="1"/>
    <col min="6" max="6" width="8.5703125" style="47" bestFit="1" customWidth="1"/>
    <col min="7" max="7" width="48.7109375" style="47" customWidth="1"/>
    <col min="8" max="8" width="16.28515625" style="47" bestFit="1" customWidth="1"/>
    <col min="9" max="9" width="6.85546875" style="47" bestFit="1" customWidth="1"/>
    <col min="10" max="10" width="5.42578125" style="47" customWidth="1"/>
    <col min="11" max="11" width="17.7109375" style="47" bestFit="1" customWidth="1"/>
    <col min="12" max="12" width="5.140625" style="47" customWidth="1"/>
    <col min="13" max="16384" width="9.140625" style="47"/>
  </cols>
  <sheetData>
    <row r="1" spans="1:11" s="44" customFormat="1" ht="22.5" customHeight="1">
      <c r="A1" s="34" t="s">
        <v>1</v>
      </c>
      <c r="B1" s="35" t="s">
        <v>7</v>
      </c>
      <c r="C1" s="35" t="s">
        <v>0</v>
      </c>
      <c r="D1" s="36" t="s">
        <v>2</v>
      </c>
      <c r="E1" s="40"/>
      <c r="F1" s="35" t="s">
        <v>1</v>
      </c>
      <c r="G1" s="37" t="str">
        <f>"Именинники за "&amp;TEXT(K2,"ММММ")</f>
        <v>Именинники за Июнь</v>
      </c>
      <c r="H1" s="37" t="s">
        <v>3</v>
      </c>
      <c r="I1" s="35" t="s">
        <v>2</v>
      </c>
      <c r="J1" s="30"/>
      <c r="K1" s="39" t="s">
        <v>4</v>
      </c>
    </row>
    <row r="2" spans="1:11" ht="24" customHeight="1">
      <c r="A2" s="31">
        <f>MAX(TEXT(C2,"Д"),)</f>
        <v>2</v>
      </c>
      <c r="B2" s="33" t="str">
        <f>IFERROR(INDEX(Ввод!$A$2:$A$198,MATCH(C2,Ввод!$B$2:$B$198,)),"")</f>
        <v>Николай</v>
      </c>
      <c r="C2" s="43" cm="1">
        <f t="array" ref="C2:C63">IFERROR(_xlfn.SORTBY(Ввод!$B$2:$B$63,TEXT(ДР,"ММДД")),"")</f>
        <v>30318</v>
      </c>
      <c r="D2" s="32">
        <f t="shared" ref="D2:D43" si="0">DATEDIF(C2,$K$2,"y")</f>
        <v>41</v>
      </c>
      <c r="F2" s="31" t="str">
        <f>TEXT(H2,"Д")</f>
        <v>1</v>
      </c>
      <c r="G2" s="33" t="str" cm="1">
        <f t="array" ref="G2">IFERROR(INDEX(Ввод!A$1:A$198,MOD(SMALL(IF((MONTH(Ввод!B$2:B$198)=MONTH(K$2))*Ввод!B$2:B$198,Ввод!B$2:B$198-(1&amp;-YEAR(Ввод!B$2:B$198))+1+ROW(Ввод!B$2:B$198)%%),ROW(L1)),1)/1%%),"")</f>
        <v>Василий</v>
      </c>
      <c r="H2" s="38" cm="1">
        <f t="array" ref="H2">IFERROR(INDEX(Ввод!B$1:B$198,MOD(SMALL(IF((MONTH(Ввод!B$2:B$198)=MONTH(K$2))*Ввод!B$2:B$198,Ввод!B$2:B$198-(1&amp;-YEAR(Ввод!B$2:B$198))+1+ROW(Ввод!B$2:B$198)%%),ROW(L1)),1)/1%%),"")</f>
        <v>30103</v>
      </c>
      <c r="I2" s="32">
        <f>IFERROR(DATEDIF(H2,$K$2,"y"),"")</f>
        <v>42</v>
      </c>
      <c r="J2" s="46"/>
      <c r="K2" s="41">
        <v>45453</v>
      </c>
    </row>
    <row r="3" spans="1:11" ht="24" customHeight="1">
      <c r="A3" s="31">
        <f t="shared" ref="A3:A59" si="1">MAX(TEXT(C3,"Д"),)</f>
        <v>4</v>
      </c>
      <c r="B3" s="33" t="str">
        <f>IFERROR(INDEX(Ввод!$A$2:$A$198,MATCH(C3,Ввод!$B$2:$B$198,)),"")</f>
        <v>Владимир (ум.)</v>
      </c>
      <c r="C3" s="43">
        <v>14980</v>
      </c>
      <c r="D3" s="32">
        <f t="shared" si="0"/>
        <v>83</v>
      </c>
      <c r="F3" s="31" t="str">
        <f t="shared" ref="F3:F14" si="2">TEXT(H3,"Д")</f>
        <v>1</v>
      </c>
      <c r="G3" s="33" t="str" cm="1">
        <f t="array" ref="G3">IFERROR(INDEX(Ввод!A$1:A$198,MOD(SMALL(IF((MONTH(Ввод!B$2:B$198)=MONTH(K$2))*Ввод!B$2:B$198,Ввод!B$2:B$198-(1&amp;-YEAR(Ввод!B$2:B$198))+1+ROW(Ввод!B$2:B$198)%%),ROW(L2)),1)/1%%),"")</f>
        <v>Матвей тест</v>
      </c>
      <c r="H3" s="38" cm="1">
        <f t="array" ref="H3">IFERROR(INDEX(Ввод!B$1:B$198,MOD(SMALL(IF((MONTH(Ввод!B$2:B$198)=MONTH(K$2))*Ввод!B$2:B$198,Ввод!B$2:B$198-(1&amp;-YEAR(Ввод!B$2:B$198))+1+ROW(Ввод!B$2:B$198)%%),ROW(L2)),1)/1%%),"")</f>
        <v>11841</v>
      </c>
      <c r="I3" s="32">
        <f t="shared" ref="I3:I14" si="3">IFERROR(DATEDIF(H3,$K$2,"y"),"")</f>
        <v>92</v>
      </c>
      <c r="J3" s="46"/>
      <c r="K3" s="42"/>
    </row>
    <row r="4" spans="1:11" ht="24" customHeight="1" thickBot="1">
      <c r="A4" s="31">
        <f t="shared" si="1"/>
        <v>20</v>
      </c>
      <c r="B4" s="33" t="str">
        <f>IFERROR(INDEX(Ввод!$A$2:$A$198,MATCH(C4,Ввод!$B$2:$B$198,)),"")</f>
        <v>Иван</v>
      </c>
      <c r="C4" s="43">
        <v>30336</v>
      </c>
      <c r="D4" s="32">
        <f t="shared" si="0"/>
        <v>41</v>
      </c>
      <c r="F4" s="31" t="str">
        <f t="shared" si="2"/>
        <v>16</v>
      </c>
      <c r="G4" s="33" t="str" cm="1">
        <f t="array" ref="G4">IFERROR(INDEX(Ввод!A$1:A$198,MOD(SMALL(IF((MONTH(Ввод!B$2:B$198)=MONTH(K$2))*Ввод!B$2:B$198,Ввод!B$2:B$198-(1&amp;-YEAR(Ввод!B$2:B$198))+1+ROW(Ввод!B$2:B$198)%%),ROW(L3)),1)/1%%),"")</f>
        <v>Николай</v>
      </c>
      <c r="H4" s="38" cm="1">
        <f t="array" ref="H4">IFERROR(INDEX(Ввод!B$1:B$198,MOD(SMALL(IF((MONTH(Ввод!B$2:B$198)=MONTH(K$2))*Ввод!B$2:B$198,Ввод!B$2:B$198-(1&amp;-YEAR(Ввод!B$2:B$198))+1+ROW(Ввод!B$2:B$198)%%),ROW(L3)),1)/1%%),"")</f>
        <v>30483</v>
      </c>
      <c r="I4" s="32">
        <f t="shared" si="3"/>
        <v>40</v>
      </c>
      <c r="J4" s="46"/>
      <c r="K4" s="48"/>
    </row>
    <row r="5" spans="1:11" ht="24" customHeight="1" thickBot="1">
      <c r="A5" s="31">
        <f t="shared" si="1"/>
        <v>22</v>
      </c>
      <c r="B5" s="33" t="str">
        <f>IFERROR(INDEX(Ввод!$A$2:$A$198,MATCH(C5,Ввод!$B$2:$B$198,)),"")</f>
        <v>Алексей Алексеевич</v>
      </c>
      <c r="C5" s="43">
        <v>15728</v>
      </c>
      <c r="D5" s="32">
        <f t="shared" si="0"/>
        <v>81</v>
      </c>
      <c r="E5" s="49">
        <v>75</v>
      </c>
      <c r="F5" s="31" t="str">
        <f t="shared" si="2"/>
        <v>17</v>
      </c>
      <c r="G5" s="33" t="str" cm="1">
        <f t="array" ref="G5">IFERROR(INDEX(Ввод!A$1:A$198,MOD(SMALL(IF((MONTH(Ввод!B$2:B$198)=MONTH(K$2))*Ввод!B$2:B$198,Ввод!B$2:B$198-(1&amp;-YEAR(Ввод!B$2:B$198))+1+ROW(Ввод!B$2:B$198)%%),ROW(L4)),1)/1%%),"")</f>
        <v>Александр</v>
      </c>
      <c r="H5" s="38" cm="1">
        <f t="array" ref="H5">IFERROR(INDEX(Ввод!B$1:B$198,MOD(SMALL(IF((MONTH(Ввод!B$2:B$198)=MONTH(K$2))*Ввод!B$2:B$198,Ввод!B$2:B$198-(1&amp;-YEAR(Ввод!B$2:B$198))+1+ROW(Ввод!B$2:B$198)%%),ROW(L4)),1)/1%%),"")</f>
        <v>31215</v>
      </c>
      <c r="I5" s="32">
        <f t="shared" si="3"/>
        <v>38</v>
      </c>
      <c r="J5" s="46"/>
      <c r="K5" s="46"/>
    </row>
    <row r="6" spans="1:11" ht="24" customHeight="1">
      <c r="A6" s="31">
        <f t="shared" si="1"/>
        <v>22</v>
      </c>
      <c r="B6" s="33" t="str">
        <f>IFERROR(INDEX(Ввод!$A$2:$A$198,MATCH(C6,Ввод!$B$2:$B$198,)),"")</f>
        <v>Сергей</v>
      </c>
      <c r="C6" s="43">
        <v>30338</v>
      </c>
      <c r="D6" s="32">
        <f t="shared" si="0"/>
        <v>41</v>
      </c>
      <c r="F6" s="31" t="str">
        <f t="shared" si="2"/>
        <v>17</v>
      </c>
      <c r="G6" s="33" t="str" cm="1">
        <f t="array" ref="G6">IFERROR(INDEX(Ввод!A$1:A$198,MOD(SMALL(IF((MONTH(Ввод!B$2:B$198)=MONTH(K$2))*Ввод!B$2:B$198,Ввод!B$2:B$198-(1&amp;-YEAR(Ввод!B$2:B$198))+1+ROW(Ввод!B$2:B$198)%%),ROW(L5)),1)/1%%),"")</f>
        <v>Ипполит тест</v>
      </c>
      <c r="H6" s="38" cm="1">
        <f t="array" ref="H6">IFERROR(INDEX(Ввод!B$1:B$198,MOD(SMALL(IF((MONTH(Ввод!B$2:B$198)=MONTH(K$2))*Ввод!B$2:B$198,Ввод!B$2:B$198-(1&amp;-YEAR(Ввод!B$2:B$198))+1+ROW(Ввод!B$2:B$198)%%),ROW(L5)),1)/1%%),"")</f>
        <v>24275</v>
      </c>
      <c r="I6" s="32">
        <f t="shared" si="3"/>
        <v>57</v>
      </c>
      <c r="J6" s="46"/>
      <c r="K6" s="46"/>
    </row>
    <row r="7" spans="1:11" ht="24" customHeight="1">
      <c r="A7" s="31">
        <f t="shared" si="1"/>
        <v>29</v>
      </c>
      <c r="B7" s="33" t="str">
        <f>IFERROR(INDEX(Ввод!$A$2:$A$198,MATCH(C7,Ввод!$B$2:$B$198,)),"")</f>
        <v>Александр</v>
      </c>
      <c r="C7" s="43">
        <v>30710</v>
      </c>
      <c r="D7" s="32">
        <f t="shared" si="0"/>
        <v>40</v>
      </c>
      <c r="F7" s="31" t="str">
        <f t="shared" si="2"/>
        <v>25</v>
      </c>
      <c r="G7" s="33" t="str" cm="1">
        <f t="array" ref="G7">IFERROR(INDEX(Ввод!A$1:A$198,MOD(SMALL(IF((MONTH(Ввод!B$2:B$198)=MONTH(K$2))*Ввод!B$2:B$198,Ввод!B$2:B$198-(1&amp;-YEAR(Ввод!B$2:B$198))+1+ROW(Ввод!B$2:B$198)%%),ROW(L6)),1)/1%%),"")</f>
        <v>Сергей</v>
      </c>
      <c r="H7" s="38" cm="1">
        <f t="array" ref="H7">IFERROR(INDEX(Ввод!B$1:B$198,MOD(SMALL(IF((MONTH(Ввод!B$2:B$198)=MONTH(K$2))*Ввод!B$2:B$198,Ввод!B$2:B$198-(1&amp;-YEAR(Ввод!B$2:B$198))+1+ROW(Ввод!B$2:B$198)%%),ROW(L6)),1)/1%%),"")</f>
        <v>30492</v>
      </c>
      <c r="I7" s="32">
        <f t="shared" si="3"/>
        <v>40</v>
      </c>
      <c r="J7" s="46"/>
      <c r="K7" s="46"/>
    </row>
    <row r="8" spans="1:11" ht="24" customHeight="1">
      <c r="A8" s="31">
        <f t="shared" si="1"/>
        <v>30</v>
      </c>
      <c r="B8" s="33" t="str">
        <f>IFERROR(INDEX(Ввод!$A$2:$A$198,MATCH(C8,Ввод!$B$2:$B$198,)),"")</f>
        <v>Михаил</v>
      </c>
      <c r="C8" s="43">
        <v>30346</v>
      </c>
      <c r="D8" s="32">
        <f t="shared" si="0"/>
        <v>41</v>
      </c>
      <c r="F8" s="31" t="str">
        <f t="shared" si="2"/>
        <v>28</v>
      </c>
      <c r="G8" s="33" t="str" cm="1">
        <f t="array" ref="G8">IFERROR(INDEX(Ввод!A$1:A$198,MOD(SMALL(IF((MONTH(Ввод!B$2:B$198)=MONTH(K$2))*Ввод!B$2:B$198,Ввод!B$2:B$198-(1&amp;-YEAR(Ввод!B$2:B$198))+1+ROW(Ввод!B$2:B$198)%%),ROW(L7)),1)/1%%),"")</f>
        <v>Ольга</v>
      </c>
      <c r="H8" s="38" cm="1">
        <f t="array" ref="H8">IFERROR(INDEX(Ввод!B$1:B$198,MOD(SMALL(IF((MONTH(Ввод!B$2:B$198)=MONTH(K$2))*Ввод!B$2:B$198,Ввод!B$2:B$198-(1&amp;-YEAR(Ввод!B$2:B$198))+1+ROW(Ввод!B$2:B$198)%%),ROW(L7)),1)/1%%),"")</f>
        <v>33417</v>
      </c>
      <c r="I8" s="32">
        <f t="shared" si="3"/>
        <v>32</v>
      </c>
      <c r="J8" s="46"/>
      <c r="K8" s="46"/>
    </row>
    <row r="9" spans="1:11" ht="24" customHeight="1" thickBot="1">
      <c r="A9" s="31">
        <f t="shared" si="1"/>
        <v>9</v>
      </c>
      <c r="B9" s="33" t="str">
        <f>IFERROR(INDEX(Ввод!$A$2:$A$198,MATCH(C9,Ввод!$B$2:$B$198,)),"")</f>
        <v>Игорь</v>
      </c>
      <c r="C9" s="43">
        <v>35835</v>
      </c>
      <c r="D9" s="32">
        <f t="shared" si="0"/>
        <v>26</v>
      </c>
      <c r="F9" s="31" t="str">
        <f t="shared" si="2"/>
        <v>29</v>
      </c>
      <c r="G9" s="33" t="str" cm="1">
        <f t="array" ref="G9">IFERROR(INDEX(Ввод!A$1:A$198,MOD(SMALL(IF((MONTH(Ввод!B$2:B$198)=MONTH(K$2))*Ввод!B$2:B$198,Ввод!B$2:B$198-(1&amp;-YEAR(Ввод!B$2:B$198))+1+ROW(Ввод!B$2:B$198)%%),ROW(L8)),1)/1%%),"")</f>
        <v xml:space="preserve">Юрий </v>
      </c>
      <c r="H9" s="38" cm="1">
        <f t="array" ref="H9">IFERROR(INDEX(Ввод!B$1:B$198,MOD(SMALL(IF((MONTH(Ввод!B$2:B$198)=MONTH(K$2))*Ввод!B$2:B$198,Ввод!B$2:B$198-(1&amp;-YEAR(Ввод!B$2:B$198))+1+ROW(Ввод!B$2:B$198)%%),ROW(L8)),1)/1%%),"")</f>
        <v>30496</v>
      </c>
      <c r="I9" s="32">
        <f t="shared" si="3"/>
        <v>40</v>
      </c>
      <c r="J9" s="46"/>
      <c r="K9" s="46"/>
    </row>
    <row r="10" spans="1:11" ht="24" customHeight="1" thickBot="1">
      <c r="A10" s="31">
        <f t="shared" si="1"/>
        <v>11</v>
      </c>
      <c r="B10" s="33" t="str">
        <f>IFERROR(INDEX(Ввод!$A$2:$A$198,MATCH(C10,Ввод!$B$2:$B$198,)),"")</f>
        <v>Виктор (ум.)</v>
      </c>
      <c r="C10" s="43">
        <v>18305</v>
      </c>
      <c r="D10" s="32">
        <f t="shared" si="0"/>
        <v>74</v>
      </c>
      <c r="E10" s="49">
        <v>73</v>
      </c>
      <c r="F10" s="31" t="str">
        <f t="shared" si="2"/>
        <v/>
      </c>
      <c r="G10" s="33" t="str" cm="1">
        <f t="array" ref="G10">IFERROR(INDEX(Ввод!A$1:A$198,MOD(SMALL(IF((MONTH(Ввод!B$2:B$198)=MONTH(K$2))*Ввод!B$2:B$198,Ввод!B$2:B$198-(1&amp;-YEAR(Ввод!B$2:B$198))+1+ROW(Ввод!B$2:B$198)%%),ROW(L9)),1)/1%%),"")</f>
        <v/>
      </c>
      <c r="H10" s="38" t="str" cm="1">
        <f t="array" ref="H10">IFERROR(INDEX(Ввод!B$1:B$198,MOD(SMALL(IF((MONTH(Ввод!B$2:B$198)=MONTH(K$2))*Ввод!B$2:B$198,Ввод!B$2:B$198-(1&amp;-YEAR(Ввод!B$2:B$198))+1+ROW(Ввод!B$2:B$198)%%),ROW(L9)),1)/1%%),"")</f>
        <v/>
      </c>
      <c r="I10" s="32" t="str">
        <f t="shared" si="3"/>
        <v/>
      </c>
      <c r="J10" s="46"/>
      <c r="K10" s="46"/>
    </row>
    <row r="11" spans="1:11" ht="24" customHeight="1" thickBot="1">
      <c r="A11" s="31" t="str">
        <f>TEXT(C11,"Д")</f>
        <v>6</v>
      </c>
      <c r="B11" s="33" t="str">
        <f>IFERROR(INDEX(Ввод!$A$2:$A$198,MATCH(C11,Ввод!$B$2:$B$198,)),"")</f>
        <v>Мартик</v>
      </c>
      <c r="C11" s="43">
        <v>34034</v>
      </c>
      <c r="D11" s="32">
        <f t="shared" si="0"/>
        <v>31</v>
      </c>
      <c r="F11" s="31" t="str">
        <f t="shared" si="2"/>
        <v/>
      </c>
      <c r="G11" s="33" t="str" cm="1">
        <f t="array" ref="G11">IFERROR(INDEX(Ввод!A$1:A$198,MOD(SMALL(IF((MONTH(Ввод!B$2:B$198)=MONTH(K$2))*Ввод!B$2:B$198,Ввод!B$2:B$198-(1&amp;-YEAR(Ввод!B$2:B$198))+1+ROW(Ввод!B$2:B$198)%%),ROW(L10)),1)/1%%),"")</f>
        <v/>
      </c>
      <c r="H11" s="38" t="str" cm="1">
        <f t="array" ref="H11">IFERROR(INDEX(Ввод!B$1:B$198,MOD(SMALL(IF((MONTH(Ввод!B$2:B$198)=MONTH(K$2))*Ввод!B$2:B$198,Ввод!B$2:B$198-(1&amp;-YEAR(Ввод!B$2:B$198))+1+ROW(Ввод!B$2:B$198)%%),ROW(L10)),1)/1%%),"")</f>
        <v/>
      </c>
      <c r="I11" s="32" t="str">
        <f t="shared" si="3"/>
        <v/>
      </c>
      <c r="J11" s="46"/>
      <c r="K11" s="46"/>
    </row>
    <row r="12" spans="1:11" ht="24" customHeight="1" thickBot="1">
      <c r="A12" s="31">
        <f t="shared" si="1"/>
        <v>8</v>
      </c>
      <c r="B12" s="33" t="str">
        <f>IFERROR(INDEX(Ввод!$A$2:$A$198,MATCH(C12,Ввод!$B$2:$B$198,)),"")</f>
        <v>Василий (ум.)</v>
      </c>
      <c r="C12" s="43">
        <v>19061</v>
      </c>
      <c r="D12" s="32">
        <f t="shared" si="0"/>
        <v>72</v>
      </c>
      <c r="E12" s="49">
        <v>69</v>
      </c>
      <c r="F12" s="31" t="str">
        <f t="shared" si="2"/>
        <v/>
      </c>
      <c r="G12" s="33" t="str" cm="1">
        <f t="array" ref="G12">IFERROR(INDEX(Ввод!A$1:A$198,MOD(SMALL(IF((MONTH(Ввод!B$2:B$198)=MONTH(K$2))*Ввод!B$2:B$198,Ввод!B$2:B$198-(1&amp;-YEAR(Ввод!B$2:B$198))+1+ROW(Ввод!B$2:B$198)%%),ROW(L11)),1)/1%%),"")</f>
        <v/>
      </c>
      <c r="H12" s="38" t="str" cm="1">
        <f t="array" ref="H12">IFERROR(INDEX(Ввод!B$1:B$198,MOD(SMALL(IF((MONTH(Ввод!B$2:B$198)=MONTH(K$2))*Ввод!B$2:B$198,Ввод!B$2:B$198-(1&amp;-YEAR(Ввод!B$2:B$198))+1+ROW(Ввод!B$2:B$198)%%),ROW(L11)),1)/1%%),"")</f>
        <v/>
      </c>
      <c r="I12" s="32" t="str">
        <f t="shared" si="3"/>
        <v/>
      </c>
      <c r="J12" s="46"/>
      <c r="K12" s="46"/>
    </row>
    <row r="13" spans="1:11" ht="24" customHeight="1" thickBot="1">
      <c r="A13" s="31">
        <f t="shared" si="1"/>
        <v>21</v>
      </c>
      <c r="B13" s="33" t="str">
        <f>IFERROR(INDEX(Ввод!$A$2:$A$198,MATCH(C13,Ввод!$B$2:$B$198,)),"")</f>
        <v>Александр</v>
      </c>
      <c r="C13" s="43">
        <v>30396</v>
      </c>
      <c r="D13" s="32">
        <f t="shared" si="0"/>
        <v>41</v>
      </c>
      <c r="F13" s="31" t="str">
        <f t="shared" si="2"/>
        <v/>
      </c>
      <c r="G13" s="33" t="str" cm="1">
        <f t="array" ref="G13">IFERROR(INDEX(Ввод!A$1:A$198,MOD(SMALL(IF((MONTH(Ввод!B$2:B$198)=MONTH(K$2))*Ввод!B$2:B$198,Ввод!B$2:B$198-(1&amp;-YEAR(Ввод!B$2:B$198))+1+ROW(Ввод!B$2:B$198)%%),ROW(L12)),1)/1%%),"")</f>
        <v/>
      </c>
      <c r="H13" s="38" t="str" cm="1">
        <f t="array" ref="H13">IFERROR(INDEX(Ввод!B$1:B$198,MOD(SMALL(IF((MONTH(Ввод!B$2:B$198)=MONTH(K$2))*Ввод!B$2:B$198,Ввод!B$2:B$198-(1&amp;-YEAR(Ввод!B$2:B$198))+1+ROW(Ввод!B$2:B$198)%%),ROW(L12)),1)/1%%),"")</f>
        <v/>
      </c>
      <c r="I13" s="32" t="str">
        <f t="shared" si="3"/>
        <v/>
      </c>
      <c r="J13" s="46"/>
      <c r="K13" s="46"/>
    </row>
    <row r="14" spans="1:11" ht="24" customHeight="1" thickBot="1">
      <c r="A14" s="31">
        <f t="shared" si="1"/>
        <v>24</v>
      </c>
      <c r="B14" s="33" t="str">
        <f>IFERROR(INDEX(Ввод!$A$2:$A$198,MATCH(C14,Ввод!$B$2:$B$198,)),"")</f>
        <v>Миша</v>
      </c>
      <c r="C14" s="43">
        <v>8484</v>
      </c>
      <c r="D14" s="32">
        <f t="shared" si="0"/>
        <v>101</v>
      </c>
      <c r="E14" s="49">
        <v>84</v>
      </c>
      <c r="F14" s="31" t="str">
        <f t="shared" si="2"/>
        <v/>
      </c>
      <c r="G14" s="33" t="str" cm="1">
        <f t="array" ref="G14">IFERROR(INDEX(Ввод!A$1:A$198,MOD(SMALL(IF((MONTH(Ввод!B$2:B$198)=MONTH(K$2))*Ввод!B$2:B$198,Ввод!B$2:B$198-(1&amp;-YEAR(Ввод!B$2:B$198))+1+ROW(Ввод!B$2:B$198)%%),ROW(L13)),1)/1%%),"")</f>
        <v/>
      </c>
      <c r="H14" s="38" t="str" cm="1">
        <f t="array" ref="H14">IFERROR(INDEX(Ввод!B$1:B$198,MOD(SMALL(IF((MONTH(Ввод!B$2:B$198)=MONTH(K$2))*Ввод!B$2:B$198,Ввод!B$2:B$198-(1&amp;-YEAR(Ввод!B$2:B$198))+1+ROW(Ввод!B$2:B$198)%%),ROW(L13)),1)/1%%),"")</f>
        <v/>
      </c>
      <c r="I14" s="32" t="str">
        <f t="shared" si="3"/>
        <v/>
      </c>
      <c r="J14" s="46"/>
      <c r="K14" s="46"/>
    </row>
    <row r="15" spans="1:11" ht="24" customHeight="1">
      <c r="A15" s="31">
        <f t="shared" si="1"/>
        <v>26</v>
      </c>
      <c r="B15" s="33" t="str">
        <f>IFERROR(INDEX(Ввод!$A$2:$A$198,MATCH(C15,Ввод!$B$2:$B$198,)),"")</f>
        <v>Владимир</v>
      </c>
      <c r="C15" s="43">
        <v>29306</v>
      </c>
      <c r="D15" s="32">
        <f t="shared" si="0"/>
        <v>44</v>
      </c>
      <c r="G15" s="46"/>
      <c r="H15" s="46"/>
      <c r="I15" s="46"/>
      <c r="J15" s="46"/>
      <c r="K15" s="46"/>
    </row>
    <row r="16" spans="1:11" ht="24" customHeight="1">
      <c r="A16" s="31">
        <f t="shared" si="1"/>
        <v>5</v>
      </c>
      <c r="B16" s="33" t="str">
        <f>IFERROR(INDEX(Ввод!$A$2:$A$198,MATCH(C16,Ввод!$B$2:$B$198,)),"")</f>
        <v>Витя</v>
      </c>
      <c r="C16" s="43">
        <v>30411</v>
      </c>
      <c r="D16" s="32">
        <f t="shared" si="0"/>
        <v>41</v>
      </c>
      <c r="G16" s="46"/>
      <c r="H16" s="46"/>
      <c r="I16" s="46"/>
      <c r="J16" s="46"/>
      <c r="K16" s="46"/>
    </row>
    <row r="17" spans="1:11" ht="24" customHeight="1">
      <c r="A17" s="31">
        <f t="shared" si="1"/>
        <v>11</v>
      </c>
      <c r="B17" s="33" t="str">
        <f>IFERROR(INDEX(Ввод!$A$2:$A$198,MATCH(C17,Ввод!$B$2:$B$198,)),"")</f>
        <v>Александр</v>
      </c>
      <c r="C17" s="43">
        <v>29322</v>
      </c>
      <c r="D17" s="32">
        <f t="shared" si="0"/>
        <v>44</v>
      </c>
      <c r="G17" s="46"/>
      <c r="H17" s="46"/>
      <c r="I17" s="46"/>
      <c r="J17" s="46"/>
      <c r="K17" s="46"/>
    </row>
    <row r="18" spans="1:11" ht="24" customHeight="1">
      <c r="A18" s="31">
        <f t="shared" si="1"/>
        <v>23</v>
      </c>
      <c r="B18" s="33" t="str">
        <f>IFERROR(INDEX(Ввод!$A$2:$A$198,MATCH(C18,Ввод!$B$2:$B$198,)),"")</f>
        <v>Анатолий</v>
      </c>
      <c r="C18" s="43">
        <v>29334</v>
      </c>
      <c r="D18" s="32">
        <f t="shared" si="0"/>
        <v>44</v>
      </c>
      <c r="G18" s="46"/>
      <c r="H18" s="46"/>
      <c r="I18" s="46"/>
      <c r="J18" s="46"/>
      <c r="K18" s="46"/>
    </row>
    <row r="19" spans="1:11" ht="24" customHeight="1">
      <c r="A19" s="31">
        <f t="shared" si="1"/>
        <v>6</v>
      </c>
      <c r="B19" s="33" t="str">
        <f>IFERROR(INDEX(Ввод!$A$2:$A$198,MATCH(C19,Ввод!$B$2:$B$198,)),"")</f>
        <v>Николай</v>
      </c>
      <c r="C19" s="43">
        <v>27520</v>
      </c>
      <c r="D19" s="32">
        <f t="shared" si="0"/>
        <v>49</v>
      </c>
      <c r="G19" s="46"/>
      <c r="H19" s="46"/>
      <c r="I19" s="46"/>
      <c r="J19" s="46"/>
      <c r="K19" s="46"/>
    </row>
    <row r="20" spans="1:11" ht="24" customHeight="1">
      <c r="A20" s="31">
        <f t="shared" si="1"/>
        <v>15</v>
      </c>
      <c r="B20" s="33" t="str">
        <f>IFERROR(INDEX(Ввод!$A$2:$A$198,MATCH(C20,Ввод!$B$2:$B$198,)),"")</f>
        <v>Владимир</v>
      </c>
      <c r="C20" s="43">
        <v>30451</v>
      </c>
      <c r="D20" s="32">
        <f t="shared" si="0"/>
        <v>41</v>
      </c>
      <c r="G20" s="46"/>
      <c r="H20" s="46"/>
      <c r="I20" s="46"/>
      <c r="J20" s="46"/>
      <c r="K20" s="46"/>
    </row>
    <row r="21" spans="1:11" ht="24" customHeight="1">
      <c r="A21" s="31">
        <f t="shared" si="1"/>
        <v>22</v>
      </c>
      <c r="B21" s="33" t="str">
        <f>IFERROR(INDEX(Ввод!$A$2:$A$198,MATCH(C21,Ввод!$B$2:$B$198,)),"")</f>
        <v>Саша</v>
      </c>
      <c r="C21" s="43">
        <v>31919</v>
      </c>
      <c r="D21" s="32">
        <f t="shared" si="0"/>
        <v>37</v>
      </c>
      <c r="G21" s="46"/>
      <c r="H21" s="46"/>
      <c r="I21" s="46"/>
      <c r="J21" s="46"/>
      <c r="K21" s="46"/>
    </row>
    <row r="22" spans="1:11" ht="24" customHeight="1">
      <c r="A22" s="31">
        <f t="shared" si="1"/>
        <v>23</v>
      </c>
      <c r="B22" s="33" t="str">
        <f>IFERROR(INDEX(Ввод!$A$2:$A$198,MATCH(C22,Ввод!$B$2:$B$198,)),"")</f>
        <v>Лида</v>
      </c>
      <c r="C22" s="43">
        <v>30459</v>
      </c>
      <c r="D22" s="32">
        <f t="shared" si="0"/>
        <v>41</v>
      </c>
      <c r="G22" s="46"/>
      <c r="H22" s="46"/>
      <c r="I22" s="46"/>
      <c r="J22" s="46"/>
      <c r="K22" s="46"/>
    </row>
    <row r="23" spans="1:11" ht="24" customHeight="1">
      <c r="A23" s="31">
        <f t="shared" si="1"/>
        <v>23</v>
      </c>
      <c r="B23" s="33" t="str">
        <f>IFERROR(INDEX(Ввод!$A$2:$A$198,MATCH(C23,Ввод!$B$2:$B$198,)),"")</f>
        <v>Нина</v>
      </c>
      <c r="C23" s="43">
        <v>30094</v>
      </c>
      <c r="D23" s="32">
        <f t="shared" si="0"/>
        <v>42</v>
      </c>
    </row>
    <row r="24" spans="1:11" ht="24" customHeight="1">
      <c r="A24" s="31">
        <f t="shared" si="1"/>
        <v>25</v>
      </c>
      <c r="B24" s="33" t="str">
        <f>IFERROR(INDEX(Ввод!$A$2:$A$198,MATCH(C24,Ввод!$B$2:$B$198,)),"")</f>
        <v>Валерий</v>
      </c>
      <c r="C24" s="43">
        <v>30461</v>
      </c>
      <c r="D24" s="32">
        <f t="shared" si="0"/>
        <v>41</v>
      </c>
      <c r="G24" s="46"/>
      <c r="H24" s="46"/>
      <c r="I24" s="46"/>
      <c r="J24" s="46"/>
      <c r="K24" s="46"/>
    </row>
    <row r="25" spans="1:11" ht="24" customHeight="1">
      <c r="A25" s="31">
        <f t="shared" si="1"/>
        <v>28</v>
      </c>
      <c r="B25" s="33" t="str">
        <f>IFERROR(INDEX(Ввод!$A$2:$A$198,MATCH(C25,Ввод!$B$2:$B$198,)),"")</f>
        <v>Коля</v>
      </c>
      <c r="C25" s="43">
        <v>31925</v>
      </c>
      <c r="D25" s="32">
        <f t="shared" si="0"/>
        <v>37</v>
      </c>
      <c r="G25" s="46"/>
      <c r="H25" s="46"/>
      <c r="I25" s="46"/>
      <c r="J25" s="46"/>
      <c r="K25" s="46"/>
    </row>
    <row r="26" spans="1:11" ht="24" customHeight="1">
      <c r="A26" s="31">
        <f t="shared" si="1"/>
        <v>29</v>
      </c>
      <c r="B26" s="33" t="str">
        <f>IFERROR(INDEX(Ввод!$A$2:$A$198,MATCH(C26,Ввод!$B$2:$B$198,)),"")</f>
        <v>Владимир</v>
      </c>
      <c r="C26" s="43">
        <v>30465</v>
      </c>
      <c r="D26" s="32">
        <f t="shared" si="0"/>
        <v>41</v>
      </c>
      <c r="G26" s="46"/>
      <c r="H26" s="46"/>
      <c r="I26" s="46"/>
      <c r="J26" s="46"/>
      <c r="K26" s="46"/>
    </row>
    <row r="27" spans="1:11" ht="24" customHeight="1">
      <c r="A27" s="31">
        <f t="shared" si="1"/>
        <v>1</v>
      </c>
      <c r="B27" s="33" t="str">
        <f>IFERROR(INDEX(Ввод!$A$2:$A$198,MATCH(C27,Ввод!$B$2:$B$198,)),"")</f>
        <v>Василий</v>
      </c>
      <c r="C27" s="43">
        <v>30103</v>
      </c>
      <c r="D27" s="32">
        <f t="shared" si="0"/>
        <v>42</v>
      </c>
      <c r="G27" s="46"/>
      <c r="H27" s="46"/>
      <c r="I27" s="46"/>
      <c r="J27" s="46"/>
      <c r="K27" s="46"/>
    </row>
    <row r="28" spans="1:11" ht="24" customHeight="1">
      <c r="A28" s="31">
        <f t="shared" si="1"/>
        <v>1</v>
      </c>
      <c r="B28" s="33" t="str">
        <f>IFERROR(INDEX(Ввод!$A$2:$A$198,MATCH(C28,Ввод!$B$2:$B$198,)),"")</f>
        <v>Матвей тест</v>
      </c>
      <c r="C28" s="43">
        <v>11841</v>
      </c>
      <c r="D28" s="32">
        <f t="shared" si="0"/>
        <v>92</v>
      </c>
      <c r="G28" s="46"/>
      <c r="H28" s="46"/>
      <c r="I28" s="46"/>
      <c r="J28" s="46"/>
      <c r="K28" s="46"/>
    </row>
    <row r="29" spans="1:11" ht="24" customHeight="1">
      <c r="A29" s="31">
        <f t="shared" si="1"/>
        <v>16</v>
      </c>
      <c r="B29" s="33" t="str">
        <f>IFERROR(INDEX(Ввод!$A$2:$A$198,MATCH(C29,Ввод!$B$2:$B$198,)),"")</f>
        <v>Николай</v>
      </c>
      <c r="C29" s="43">
        <v>30483</v>
      </c>
      <c r="D29" s="32">
        <f t="shared" si="0"/>
        <v>40</v>
      </c>
      <c r="G29" s="46"/>
      <c r="H29" s="46"/>
      <c r="I29" s="46"/>
      <c r="J29" s="46"/>
      <c r="K29" s="46"/>
    </row>
    <row r="30" spans="1:11" ht="24" customHeight="1">
      <c r="A30" s="31">
        <f t="shared" si="1"/>
        <v>17</v>
      </c>
      <c r="B30" s="33" t="str">
        <f>IFERROR(INDEX(Ввод!$A$2:$A$198,MATCH(C30,Ввод!$B$2:$B$198,)),"")</f>
        <v>Александр</v>
      </c>
      <c r="C30" s="43">
        <v>31215</v>
      </c>
      <c r="D30" s="32">
        <f t="shared" si="0"/>
        <v>38</v>
      </c>
      <c r="G30" s="46"/>
      <c r="H30" s="46"/>
      <c r="I30" s="46"/>
      <c r="J30" s="46"/>
      <c r="K30" s="46"/>
    </row>
    <row r="31" spans="1:11" ht="24" customHeight="1">
      <c r="A31" s="31">
        <f t="shared" si="1"/>
        <v>17</v>
      </c>
      <c r="B31" s="33" t="str">
        <f>IFERROR(INDEX(Ввод!$A$2:$A$198,MATCH(C31,Ввод!$B$2:$B$198,)),"")</f>
        <v>Ипполит тест</v>
      </c>
      <c r="C31" s="43">
        <v>24275</v>
      </c>
      <c r="D31" s="32">
        <f t="shared" si="0"/>
        <v>57</v>
      </c>
      <c r="G31" s="46"/>
      <c r="H31" s="46"/>
      <c r="I31" s="46"/>
      <c r="J31" s="46"/>
      <c r="K31" s="46"/>
    </row>
    <row r="32" spans="1:11" ht="24" customHeight="1">
      <c r="A32" s="31">
        <f t="shared" si="1"/>
        <v>25</v>
      </c>
      <c r="B32" s="33" t="str">
        <f>IFERROR(INDEX(Ввод!$A$2:$A$198,MATCH(C32,Ввод!$B$2:$B$198,)),"")</f>
        <v>Сергей</v>
      </c>
      <c r="C32" s="43">
        <v>30492</v>
      </c>
      <c r="D32" s="32">
        <f t="shared" si="0"/>
        <v>40</v>
      </c>
      <c r="G32" s="46"/>
      <c r="H32" s="46"/>
      <c r="I32" s="46"/>
      <c r="J32" s="46"/>
      <c r="K32" s="46"/>
    </row>
    <row r="33" spans="1:11" ht="24" customHeight="1">
      <c r="A33" s="31">
        <f t="shared" si="1"/>
        <v>28</v>
      </c>
      <c r="B33" s="33" t="str">
        <f>IFERROR(INDEX(Ввод!$A$2:$A$198,MATCH(C33,Ввод!$B$2:$B$198,)),"")</f>
        <v>Ольга</v>
      </c>
      <c r="C33" s="43">
        <v>33417</v>
      </c>
      <c r="D33" s="32">
        <f t="shared" si="0"/>
        <v>32</v>
      </c>
      <c r="G33" s="46"/>
      <c r="H33" s="46"/>
      <c r="I33" s="46"/>
      <c r="J33" s="46"/>
      <c r="K33" s="46"/>
    </row>
    <row r="34" spans="1:11" ht="24" customHeight="1">
      <c r="A34" s="31">
        <f t="shared" si="1"/>
        <v>29</v>
      </c>
      <c r="B34" s="33" t="str">
        <f>IFERROR(INDEX(Ввод!$A$2:$A$198,MATCH(C34,Ввод!$B$2:$B$198,)),"")</f>
        <v xml:space="preserve">Юрий </v>
      </c>
      <c r="C34" s="43">
        <v>30496</v>
      </c>
      <c r="D34" s="32">
        <f t="shared" si="0"/>
        <v>40</v>
      </c>
      <c r="G34" s="46"/>
      <c r="H34" s="46"/>
      <c r="I34" s="46"/>
      <c r="J34" s="46"/>
      <c r="K34" s="46"/>
    </row>
    <row r="35" spans="1:11" ht="24" customHeight="1">
      <c r="A35" s="31">
        <f t="shared" si="1"/>
        <v>1</v>
      </c>
      <c r="B35" s="33" t="str">
        <f>IFERROR(INDEX(Ввод!$A$2:$A$198,MATCH(C35,Ввод!$B$2:$B$198,)),"")</f>
        <v>Василий</v>
      </c>
      <c r="C35" s="43">
        <v>32325</v>
      </c>
      <c r="D35" s="32">
        <f t="shared" si="0"/>
        <v>35</v>
      </c>
      <c r="G35" s="46"/>
      <c r="H35" s="46"/>
      <c r="I35" s="46"/>
      <c r="J35" s="46"/>
      <c r="K35" s="46"/>
    </row>
    <row r="36" spans="1:11" ht="24" customHeight="1">
      <c r="A36" s="31">
        <f t="shared" si="1"/>
        <v>9</v>
      </c>
      <c r="B36" s="33" t="str">
        <f>IFERROR(INDEX(Ввод!$A$2:$A$198,MATCH(C36,Ввод!$B$2:$B$198,)),"")</f>
        <v>Игорь</v>
      </c>
      <c r="C36" s="43">
        <v>29776</v>
      </c>
      <c r="D36" s="32">
        <f t="shared" si="0"/>
        <v>42</v>
      </c>
      <c r="G36" s="46"/>
      <c r="H36" s="46"/>
      <c r="I36" s="46"/>
      <c r="J36" s="46"/>
      <c r="K36" s="46"/>
    </row>
    <row r="37" spans="1:11" ht="24" customHeight="1">
      <c r="A37" s="31">
        <f t="shared" si="1"/>
        <v>15</v>
      </c>
      <c r="B37" s="33" t="str">
        <f>IFERROR(INDEX(Ввод!$A$2:$A$198,MATCH(C37,Ввод!$B$2:$B$198,)),"")</f>
        <v>Александр</v>
      </c>
      <c r="C37" s="43">
        <v>30147</v>
      </c>
      <c r="D37" s="32">
        <f t="shared" si="0"/>
        <v>41</v>
      </c>
      <c r="G37" s="46"/>
      <c r="H37" s="46"/>
      <c r="I37" s="46"/>
      <c r="J37" s="46"/>
      <c r="K37" s="46"/>
    </row>
    <row r="38" spans="1:11" ht="24" customHeight="1">
      <c r="A38" s="31">
        <f t="shared" si="1"/>
        <v>15</v>
      </c>
      <c r="B38" s="33" t="str">
        <f>IFERROR(INDEX(Ввод!$A$2:$A$198,MATCH(C38,Ввод!$B$2:$B$198,)),"")</f>
        <v>Владимир</v>
      </c>
      <c r="C38" s="43">
        <v>30512</v>
      </c>
      <c r="D38" s="32">
        <f t="shared" si="0"/>
        <v>40</v>
      </c>
      <c r="G38" s="46"/>
      <c r="H38" s="46"/>
      <c r="I38" s="46"/>
      <c r="J38" s="46"/>
      <c r="K38" s="46"/>
    </row>
    <row r="39" spans="1:11" ht="24" customHeight="1">
      <c r="A39" s="31">
        <f t="shared" si="1"/>
        <v>21</v>
      </c>
      <c r="B39" s="33" t="str">
        <f>IFERROR(INDEX(Ввод!$A$2:$A$198,MATCH(C39,Ввод!$B$2:$B$198,)),"")</f>
        <v>Сергей</v>
      </c>
      <c r="C39" s="43">
        <v>33806</v>
      </c>
      <c r="D39" s="32">
        <f t="shared" si="0"/>
        <v>31</v>
      </c>
      <c r="G39" s="46"/>
      <c r="H39" s="46"/>
      <c r="I39" s="46"/>
      <c r="J39" s="46"/>
      <c r="K39" s="46"/>
    </row>
    <row r="40" spans="1:11" ht="24" customHeight="1">
      <c r="A40" s="31">
        <f t="shared" si="1"/>
        <v>2</v>
      </c>
      <c r="B40" s="33" t="str">
        <f>IFERROR(INDEX(Ввод!$A$2:$A$198,MATCH(C40,Ввод!$B$2:$B$198,)),"")</f>
        <v>Леонид</v>
      </c>
      <c r="C40" s="43">
        <v>30530</v>
      </c>
      <c r="D40" s="32">
        <f t="shared" si="0"/>
        <v>40</v>
      </c>
      <c r="G40" s="46"/>
      <c r="H40" s="46"/>
      <c r="I40" s="46"/>
      <c r="J40" s="46"/>
      <c r="K40" s="46"/>
    </row>
    <row r="41" spans="1:11" ht="24" customHeight="1" thickBot="1">
      <c r="A41" s="31">
        <f t="shared" si="1"/>
        <v>9</v>
      </c>
      <c r="B41" s="33" t="str">
        <f>IFERROR(INDEX(Ввод!$A$2:$A$198,MATCH(C41,Ввод!$B$2:$B$198,)),"")</f>
        <v>Алла</v>
      </c>
      <c r="C41" s="43">
        <v>31268</v>
      </c>
      <c r="D41" s="32">
        <f t="shared" si="0"/>
        <v>38</v>
      </c>
      <c r="G41" s="46"/>
      <c r="H41" s="46"/>
      <c r="I41" s="46"/>
      <c r="J41" s="46"/>
    </row>
    <row r="42" spans="1:11" ht="24" customHeight="1" thickBot="1">
      <c r="A42" s="31">
        <f t="shared" si="1"/>
        <v>12</v>
      </c>
      <c r="B42" s="33" t="str">
        <f>IFERROR(INDEX(Ввод!$A$2:$A$198,MATCH(C42,Ввод!$B$2:$B$198,)),"")</f>
        <v>Геннадий</v>
      </c>
      <c r="C42" s="43">
        <v>30175</v>
      </c>
      <c r="D42" s="32">
        <f t="shared" si="0"/>
        <v>41</v>
      </c>
      <c r="E42" s="49">
        <v>61</v>
      </c>
      <c r="G42" s="46"/>
      <c r="H42" s="46"/>
      <c r="I42" s="46"/>
      <c r="J42" s="46"/>
    </row>
    <row r="43" spans="1:11" ht="24" customHeight="1">
      <c r="A43" s="31">
        <f t="shared" si="1"/>
        <v>12</v>
      </c>
      <c r="B43" s="33" t="str">
        <f>IFERROR(INDEX(Ввод!$A$2:$A$198,MATCH(C43,Ввод!$B$2:$B$198,)),"")</f>
        <v>Геннадий</v>
      </c>
      <c r="C43" s="43">
        <v>30175</v>
      </c>
      <c r="D43" s="32">
        <f t="shared" si="0"/>
        <v>41</v>
      </c>
    </row>
    <row r="44" spans="1:11" ht="24" customHeight="1" thickBot="1">
      <c r="A44" s="31">
        <f t="shared" si="1"/>
        <v>27</v>
      </c>
      <c r="B44" s="33" t="str">
        <f>IFERROR(INDEX(Ввод!$A$2:$A$198,MATCH(C44,Ввод!$B$2:$B$198,)),"")</f>
        <v>Ваня (ум.)</v>
      </c>
      <c r="C44" s="43">
        <v>19598</v>
      </c>
      <c r="D44" s="32" t="str">
        <f>TEXT(DATEDIF(C44,$K$2,"y"),"#;;;")</f>
        <v>70</v>
      </c>
    </row>
    <row r="45" spans="1:11" ht="24" customHeight="1" thickBot="1">
      <c r="A45" s="31">
        <f t="shared" si="1"/>
        <v>27</v>
      </c>
      <c r="B45" s="33" t="str">
        <f>IFERROR(INDEX(Ввод!$A$2:$A$198,MATCH(C45,Ввод!$B$2:$B$198,)),"")</f>
        <v>Владимир</v>
      </c>
      <c r="C45" s="43">
        <v>29825</v>
      </c>
      <c r="D45" s="32" t="str">
        <f t="shared" ref="D45:D52" si="4">TEXT(DATEDIF(C45,$K$2,"y"),"#;;;")</f>
        <v>42</v>
      </c>
      <c r="E45" s="49">
        <v>76</v>
      </c>
    </row>
    <row r="46" spans="1:11" ht="24" customHeight="1">
      <c r="A46" s="31">
        <f t="shared" si="1"/>
        <v>2</v>
      </c>
      <c r="B46" s="33" t="str">
        <f>IFERROR(INDEX(Ввод!$A$2:$A$198,MATCH(C46,Ввод!$B$2:$B$198,)),"")</f>
        <v>Евгений</v>
      </c>
      <c r="C46" s="43">
        <v>30591</v>
      </c>
      <c r="D46" s="32" t="str">
        <f t="shared" si="4"/>
        <v>40</v>
      </c>
    </row>
    <row r="47" spans="1:11" ht="24" customHeight="1">
      <c r="A47" s="31">
        <f t="shared" si="1"/>
        <v>4</v>
      </c>
      <c r="B47" s="33" t="str">
        <f>IFERROR(INDEX(Ввод!$A$2:$A$198,MATCH(C47,Ввод!$B$2:$B$198,)),"")</f>
        <v>Владимир</v>
      </c>
      <c r="C47" s="43">
        <v>26210</v>
      </c>
      <c r="D47" s="32" t="str">
        <f t="shared" si="4"/>
        <v>52</v>
      </c>
    </row>
    <row r="48" spans="1:11" ht="24" customHeight="1">
      <c r="A48" s="31">
        <f t="shared" si="1"/>
        <v>6</v>
      </c>
      <c r="B48" s="33" t="str">
        <f>IFERROR(INDEX(Ввод!$A$2:$A$198,MATCH(C48,Ввод!$B$2:$B$198,)),"")</f>
        <v>Владимир</v>
      </c>
      <c r="C48" s="43">
        <v>30595</v>
      </c>
      <c r="D48" s="32" t="str">
        <f t="shared" si="4"/>
        <v>40</v>
      </c>
    </row>
    <row r="49" spans="1:5" ht="24" customHeight="1">
      <c r="A49" s="31">
        <f t="shared" si="1"/>
        <v>11</v>
      </c>
      <c r="B49" s="33" t="str">
        <f>IFERROR(INDEX(Ввод!$A$2:$A$198,MATCH(C49,Ввод!$B$2:$B$198,)),"")</f>
        <v>Вадим</v>
      </c>
      <c r="C49" s="43">
        <v>30600</v>
      </c>
      <c r="D49" s="32" t="str">
        <f t="shared" si="4"/>
        <v>40</v>
      </c>
    </row>
    <row r="50" spans="1:5" ht="24" customHeight="1">
      <c r="A50" s="31">
        <f t="shared" si="1"/>
        <v>15</v>
      </c>
      <c r="B50" s="33" t="str">
        <f>IFERROR(INDEX(Ввод!$A$2:$A$198,MATCH(C50,Ввод!$B$2:$B$198,)),"")</f>
        <v>Вячеслав</v>
      </c>
      <c r="C50" s="43">
        <v>30604</v>
      </c>
      <c r="D50" s="32" t="str">
        <f t="shared" si="4"/>
        <v>40</v>
      </c>
    </row>
    <row r="51" spans="1:5" ht="24" customHeight="1">
      <c r="A51" s="31">
        <f t="shared" si="1"/>
        <v>17</v>
      </c>
      <c r="B51" s="33" t="str">
        <f>IFERROR(INDEX(Ввод!$A$2:$A$198,MATCH(C51,Ввод!$B$2:$B$198,)),"")</f>
        <v>Валерий</v>
      </c>
      <c r="C51" s="43">
        <v>30606</v>
      </c>
      <c r="D51" s="32" t="str">
        <f t="shared" si="4"/>
        <v>40</v>
      </c>
    </row>
    <row r="52" spans="1:5" ht="24" customHeight="1">
      <c r="A52" s="31">
        <f t="shared" si="1"/>
        <v>21</v>
      </c>
      <c r="B52" s="33" t="str">
        <f>IFERROR(INDEX(Ввод!$A$2:$A$198,MATCH(C52,Ввод!$B$2:$B$198,)),"")</f>
        <v>Владимир</v>
      </c>
      <c r="C52" s="43">
        <v>30610</v>
      </c>
      <c r="D52" s="32" t="str">
        <f t="shared" si="4"/>
        <v>40</v>
      </c>
    </row>
    <row r="53" spans="1:5" ht="24" customHeight="1" thickBot="1">
      <c r="A53" s="31">
        <f t="shared" si="1"/>
        <v>29</v>
      </c>
      <c r="B53" s="33" t="str">
        <f>IFERROR(INDEX(Ввод!$A$2:$A$198,MATCH(C53,Ввод!$B$2:$B$198,)),"")</f>
        <v>Славик</v>
      </c>
      <c r="C53" s="43">
        <v>30618</v>
      </c>
      <c r="D53" s="32">
        <f t="shared" ref="D53:D62" si="5">IF(C53="","",DATEDIF(C53,$K$2,"y"))</f>
        <v>40</v>
      </c>
    </row>
    <row r="54" spans="1:5" ht="24" customHeight="1" thickBot="1">
      <c r="A54" s="31">
        <f t="shared" si="1"/>
        <v>6</v>
      </c>
      <c r="B54" s="33" t="str">
        <f>IFERROR(INDEX(Ввод!$A$2:$A$198,MATCH(C54,Ввод!$B$2:$B$198,)),"")</f>
        <v>Алексей</v>
      </c>
      <c r="C54" s="43">
        <v>32087</v>
      </c>
      <c r="D54" s="32">
        <f t="shared" si="5"/>
        <v>36</v>
      </c>
      <c r="E54" s="49">
        <v>68</v>
      </c>
    </row>
    <row r="55" spans="1:5" ht="24" customHeight="1">
      <c r="A55" s="31">
        <f t="shared" si="1"/>
        <v>12</v>
      </c>
      <c r="B55" s="33" t="str">
        <f>IFERROR(INDEX(Ввод!$A$2:$A$198,MATCH(C55,Ввод!$B$2:$B$198,)),"")</f>
        <v>Кирилл</v>
      </c>
      <c r="C55" s="43">
        <v>30267</v>
      </c>
      <c r="D55" s="32">
        <f t="shared" si="5"/>
        <v>41</v>
      </c>
    </row>
    <row r="56" spans="1:5" ht="24" customHeight="1">
      <c r="A56" s="31">
        <f t="shared" si="1"/>
        <v>15</v>
      </c>
      <c r="B56" s="33" t="str">
        <f>IFERROR(INDEX(Ввод!$A$2:$A$198,MATCH(C56,Ввод!$B$2:$B$198,)),"")</f>
        <v>Владимир (ум.)</v>
      </c>
      <c r="C56" s="43">
        <v>30635</v>
      </c>
      <c r="D56" s="32">
        <f t="shared" si="5"/>
        <v>40</v>
      </c>
    </row>
    <row r="57" spans="1:5" ht="24" customHeight="1">
      <c r="A57" s="31">
        <f t="shared" si="1"/>
        <v>18</v>
      </c>
      <c r="B57" s="33" t="str">
        <f>IFERROR(INDEX(Ввод!$A$2:$A$198,MATCH(C57,Ввод!$B$2:$B$198,)),"")</f>
        <v>Иван</v>
      </c>
      <c r="C57" s="43">
        <v>30273</v>
      </c>
      <c r="D57" s="32">
        <f t="shared" si="5"/>
        <v>41</v>
      </c>
    </row>
    <row r="58" spans="1:5" ht="24" customHeight="1">
      <c r="A58" s="31">
        <f t="shared" si="1"/>
        <v>20</v>
      </c>
      <c r="B58" s="33" t="str">
        <f>IFERROR(INDEX(Ввод!$A$2:$A$198,MATCH(C58,Ввод!$B$2:$B$198,)),"")</f>
        <v>Николай</v>
      </c>
      <c r="C58" s="43">
        <v>30275</v>
      </c>
      <c r="D58" s="32">
        <f t="shared" si="5"/>
        <v>41</v>
      </c>
    </row>
    <row r="59" spans="1:5" ht="24" customHeight="1">
      <c r="A59" s="31">
        <f t="shared" si="1"/>
        <v>23</v>
      </c>
      <c r="B59" s="33" t="str">
        <f>IFERROR(INDEX(Ввод!$A$2:$A$198,MATCH(C59,Ввод!$B$2:$B$198,)),"")</f>
        <v>Борис</v>
      </c>
      <c r="C59" s="43">
        <v>29913</v>
      </c>
      <c r="D59" s="32">
        <f t="shared" si="5"/>
        <v>42</v>
      </c>
    </row>
    <row r="60" spans="1:5" ht="24" customHeight="1" thickBot="1">
      <c r="A60" s="31" t="str">
        <f t="shared" ref="A60:A62" si="6">TEXT(C60,"Д;;;")</f>
        <v>8</v>
      </c>
      <c r="B60" s="33" t="str">
        <f>IFERROR(INDEX(Ввод!$A$2:$A$198,MATCH(C60,Ввод!$B$2:$B$198,)),"")</f>
        <v>Юрий</v>
      </c>
      <c r="C60" s="43">
        <v>33215</v>
      </c>
      <c r="D60" s="32">
        <f t="shared" si="5"/>
        <v>33</v>
      </c>
    </row>
    <row r="61" spans="1:5" ht="24" customHeight="1" thickBot="1">
      <c r="A61" s="31" t="str">
        <f t="shared" si="6"/>
        <v>10</v>
      </c>
      <c r="B61" s="33" t="str">
        <f>IFERROR(INDEX(Ввод!$A$2:$A$198,MATCH(C61,Ввод!$B$2:$B$198,)),"")</f>
        <v>Виктор</v>
      </c>
      <c r="C61" s="43">
        <v>29565</v>
      </c>
      <c r="D61" s="32">
        <f t="shared" si="5"/>
        <v>43</v>
      </c>
      <c r="E61" s="49">
        <v>68</v>
      </c>
    </row>
    <row r="62" spans="1:5" ht="24" customHeight="1">
      <c r="A62" s="31" t="str">
        <f t="shared" si="6"/>
        <v>25</v>
      </c>
      <c r="B62" s="33" t="str">
        <f>IFERROR(INDEX(Ввод!$A$2:$A$198,MATCH(C62,Ввод!$B$2:$B$198,)),"")</f>
        <v>Андрей</v>
      </c>
      <c r="C62" s="43">
        <v>35789</v>
      </c>
      <c r="D62" s="32">
        <f t="shared" si="5"/>
        <v>26</v>
      </c>
    </row>
    <row r="63" spans="1:5" ht="24" customHeight="1">
      <c r="A63" s="31" t="str">
        <f>TEXT(C63,"Д;;;")</f>
        <v>26</v>
      </c>
      <c r="B63" s="33" t="str">
        <f>IFERROR(INDEX(Ввод!$A$2:$A$198,MATCH(C63,Ввод!$B$2:$B$198,)),"")</f>
        <v>Юрий (ум.)</v>
      </c>
      <c r="C63" s="43">
        <v>19354</v>
      </c>
      <c r="D63" s="32">
        <f>IF(C63="","",DATEDIF(C63,$K$2,"y"))</f>
        <v>71</v>
      </c>
    </row>
    <row r="64" spans="1:5" ht="24" customHeight="1">
      <c r="A64" s="31" t="str">
        <f t="shared" ref="A64:A127" si="7">TEXT(C64,"Д;;;")</f>
        <v/>
      </c>
      <c r="B64" s="33" t="str">
        <f>IFERROR(INDEX(Ввод!$A$2:$A$198,MATCH(C64,Ввод!$B$2:$B$198,)),"")</f>
        <v/>
      </c>
      <c r="C64" s="43"/>
      <c r="D64" s="32" t="str">
        <f t="shared" ref="D64:D127" si="8">IF(C64="","",DATEDIF(C64,$K$2,"y"))</f>
        <v/>
      </c>
    </row>
    <row r="65" spans="1:4" ht="24" customHeight="1">
      <c r="A65" s="31" t="str">
        <f t="shared" si="7"/>
        <v/>
      </c>
      <c r="B65" s="33" t="str">
        <f>IFERROR(INDEX(Ввод!$A$2:$A$198,MATCH(C65,Ввод!$B$2:$B$198,)),"")</f>
        <v/>
      </c>
      <c r="C65" s="43"/>
      <c r="D65" s="32" t="str">
        <f t="shared" si="8"/>
        <v/>
      </c>
    </row>
    <row r="66" spans="1:4" ht="24" customHeight="1">
      <c r="A66" s="31" t="str">
        <f t="shared" si="7"/>
        <v/>
      </c>
      <c r="B66" s="33" t="str">
        <f>IFERROR(INDEX(Ввод!$A$2:$A$198,MATCH(C66,Ввод!$B$2:$B$198,)),"")</f>
        <v/>
      </c>
      <c r="C66" s="43"/>
      <c r="D66" s="32" t="str">
        <f t="shared" si="8"/>
        <v/>
      </c>
    </row>
    <row r="67" spans="1:4" ht="24" customHeight="1">
      <c r="A67" s="31" t="str">
        <f t="shared" si="7"/>
        <v/>
      </c>
      <c r="B67" s="33" t="str">
        <f>IFERROR(INDEX(Ввод!$A$2:$A$198,MATCH(C67,Ввод!$B$2:$B$198,)),"")</f>
        <v/>
      </c>
      <c r="C67" s="43"/>
      <c r="D67" s="32" t="str">
        <f t="shared" si="8"/>
        <v/>
      </c>
    </row>
    <row r="68" spans="1:4" ht="24" customHeight="1">
      <c r="A68" s="31" t="str">
        <f t="shared" si="7"/>
        <v/>
      </c>
      <c r="B68" s="33" t="str">
        <f>IFERROR(INDEX(Ввод!$A$2:$A$198,MATCH(C68,Ввод!$B$2:$B$198,)),"")</f>
        <v/>
      </c>
      <c r="C68" s="43"/>
      <c r="D68" s="32" t="str">
        <f t="shared" si="8"/>
        <v/>
      </c>
    </row>
    <row r="69" spans="1:4" ht="24" customHeight="1">
      <c r="A69" s="31" t="str">
        <f t="shared" si="7"/>
        <v/>
      </c>
      <c r="B69" s="33" t="str">
        <f>IFERROR(INDEX(Ввод!$A$2:$A$198,MATCH(C69,Ввод!$B$2:$B$198,)),"")</f>
        <v/>
      </c>
      <c r="C69" s="43"/>
      <c r="D69" s="32" t="str">
        <f t="shared" si="8"/>
        <v/>
      </c>
    </row>
    <row r="70" spans="1:4" ht="24" customHeight="1">
      <c r="A70" s="31" t="str">
        <f t="shared" si="7"/>
        <v/>
      </c>
      <c r="B70" s="33" t="str">
        <f>IFERROR(INDEX(Ввод!$A$2:$A$198,MATCH(C70,Ввод!$B$2:$B$198,)),"")</f>
        <v/>
      </c>
      <c r="C70" s="43"/>
      <c r="D70" s="32" t="str">
        <f t="shared" si="8"/>
        <v/>
      </c>
    </row>
    <row r="71" spans="1:4" ht="24" customHeight="1">
      <c r="A71" s="31" t="str">
        <f t="shared" si="7"/>
        <v/>
      </c>
      <c r="B71" s="33" t="str">
        <f>IFERROR(INDEX(Ввод!$A$2:$A$198,MATCH(C71,Ввод!$B$2:$B$198,)),"")</f>
        <v/>
      </c>
      <c r="C71" s="43"/>
      <c r="D71" s="32" t="str">
        <f t="shared" si="8"/>
        <v/>
      </c>
    </row>
    <row r="72" spans="1:4" ht="24" customHeight="1">
      <c r="A72" s="31" t="str">
        <f t="shared" si="7"/>
        <v/>
      </c>
      <c r="B72" s="33" t="str">
        <f>IFERROR(INDEX(Ввод!$A$2:$A$198,MATCH(C72,Ввод!$B$2:$B$198,)),"")</f>
        <v/>
      </c>
      <c r="C72" s="43"/>
      <c r="D72" s="32" t="str">
        <f t="shared" si="8"/>
        <v/>
      </c>
    </row>
    <row r="73" spans="1:4" ht="24" customHeight="1">
      <c r="A73" s="31" t="str">
        <f t="shared" si="7"/>
        <v/>
      </c>
      <c r="B73" s="33" t="str">
        <f>IFERROR(INDEX(Ввод!$A$2:$A$198,MATCH(C73,Ввод!$B$2:$B$198,)),"")</f>
        <v/>
      </c>
      <c r="C73" s="43"/>
      <c r="D73" s="32" t="str">
        <f t="shared" si="8"/>
        <v/>
      </c>
    </row>
    <row r="74" spans="1:4" ht="24" customHeight="1">
      <c r="A74" s="31" t="str">
        <f t="shared" si="7"/>
        <v/>
      </c>
      <c r="B74" s="33" t="str">
        <f>IFERROR(INDEX(Ввод!$A$2:$A$198,MATCH(C74,Ввод!$B$2:$B$198,)),"")</f>
        <v/>
      </c>
      <c r="C74" s="43"/>
      <c r="D74" s="32" t="str">
        <f t="shared" si="8"/>
        <v/>
      </c>
    </row>
    <row r="75" spans="1:4" ht="24" customHeight="1">
      <c r="A75" s="31" t="str">
        <f t="shared" si="7"/>
        <v/>
      </c>
      <c r="B75" s="33" t="str">
        <f>IFERROR(INDEX(Ввод!$A$2:$A$198,MATCH(C75,Ввод!$B$2:$B$198,)),"")</f>
        <v/>
      </c>
      <c r="C75" s="43"/>
      <c r="D75" s="32" t="str">
        <f t="shared" si="8"/>
        <v/>
      </c>
    </row>
    <row r="76" spans="1:4" ht="24" customHeight="1">
      <c r="A76" s="31" t="str">
        <f t="shared" si="7"/>
        <v/>
      </c>
      <c r="B76" s="33" t="str">
        <f>IFERROR(INDEX(Ввод!$A$2:$A$198,MATCH(C76,Ввод!$B$2:$B$198,)),"")</f>
        <v/>
      </c>
      <c r="C76" s="43"/>
      <c r="D76" s="32" t="str">
        <f t="shared" si="8"/>
        <v/>
      </c>
    </row>
    <row r="77" spans="1:4" ht="24" customHeight="1">
      <c r="A77" s="31" t="str">
        <f t="shared" si="7"/>
        <v/>
      </c>
      <c r="B77" s="33" t="str">
        <f>IFERROR(INDEX(Ввод!$A$2:$A$198,MATCH(C77,Ввод!$B$2:$B$198,)),"")</f>
        <v/>
      </c>
      <c r="C77" s="43"/>
      <c r="D77" s="32" t="str">
        <f t="shared" si="8"/>
        <v/>
      </c>
    </row>
    <row r="78" spans="1:4" ht="24" customHeight="1">
      <c r="A78" s="31" t="str">
        <f t="shared" si="7"/>
        <v/>
      </c>
      <c r="B78" s="33" t="str">
        <f>IFERROR(INDEX(Ввод!$A$2:$A$198,MATCH(C78,Ввод!$B$2:$B$198,)),"")</f>
        <v/>
      </c>
      <c r="C78" s="43"/>
      <c r="D78" s="32" t="str">
        <f t="shared" si="8"/>
        <v/>
      </c>
    </row>
    <row r="79" spans="1:4" ht="24" customHeight="1">
      <c r="A79" s="31" t="str">
        <f t="shared" si="7"/>
        <v/>
      </c>
      <c r="B79" s="33" t="str">
        <f>IFERROR(INDEX(Ввод!$A$2:$A$198,MATCH(C79,Ввод!$B$2:$B$198,)),"")</f>
        <v/>
      </c>
      <c r="C79" s="43"/>
      <c r="D79" s="32" t="str">
        <f t="shared" si="8"/>
        <v/>
      </c>
    </row>
    <row r="80" spans="1:4" ht="24" customHeight="1">
      <c r="A80" s="31" t="str">
        <f t="shared" si="7"/>
        <v/>
      </c>
      <c r="B80" s="33" t="str">
        <f>IFERROR(INDEX(Ввод!$A$2:$A$198,MATCH(C80,Ввод!$B$2:$B$198,)),"")</f>
        <v/>
      </c>
      <c r="C80" s="43"/>
      <c r="D80" s="32" t="str">
        <f t="shared" si="8"/>
        <v/>
      </c>
    </row>
    <row r="81" spans="1:4" ht="24" customHeight="1">
      <c r="A81" s="31" t="str">
        <f t="shared" si="7"/>
        <v/>
      </c>
      <c r="B81" s="33" t="str">
        <f>IFERROR(INDEX(Ввод!$A$2:$A$198,MATCH(C81,Ввод!$B$2:$B$198,)),"")</f>
        <v/>
      </c>
      <c r="C81" s="43"/>
      <c r="D81" s="32" t="str">
        <f t="shared" si="8"/>
        <v/>
      </c>
    </row>
    <row r="82" spans="1:4" ht="24" customHeight="1">
      <c r="A82" s="31" t="str">
        <f t="shared" si="7"/>
        <v/>
      </c>
      <c r="B82" s="33" t="str">
        <f>IFERROR(INDEX(Ввод!$A$2:$A$198,MATCH(C82,Ввод!$B$2:$B$198,)),"")</f>
        <v/>
      </c>
      <c r="C82" s="43"/>
      <c r="D82" s="32" t="str">
        <f t="shared" si="8"/>
        <v/>
      </c>
    </row>
    <row r="83" spans="1:4" ht="24" customHeight="1">
      <c r="A83" s="31" t="str">
        <f t="shared" si="7"/>
        <v/>
      </c>
      <c r="B83" s="33" t="str">
        <f>IFERROR(INDEX(Ввод!$A$2:$A$198,MATCH(C83,Ввод!$B$2:$B$198,)),"")</f>
        <v/>
      </c>
      <c r="C83" s="43"/>
      <c r="D83" s="32" t="str">
        <f t="shared" si="8"/>
        <v/>
      </c>
    </row>
    <row r="84" spans="1:4" ht="24" customHeight="1">
      <c r="A84" s="31" t="str">
        <f t="shared" si="7"/>
        <v/>
      </c>
      <c r="B84" s="33" t="str">
        <f>IFERROR(INDEX(Ввод!$A$2:$A$198,MATCH(C84,Ввод!$B$2:$B$198,)),"")</f>
        <v/>
      </c>
      <c r="C84" s="43"/>
      <c r="D84" s="32" t="str">
        <f t="shared" si="8"/>
        <v/>
      </c>
    </row>
    <row r="85" spans="1:4" ht="24" customHeight="1">
      <c r="A85" s="31" t="str">
        <f t="shared" si="7"/>
        <v/>
      </c>
      <c r="B85" s="33" t="str">
        <f>IFERROR(INDEX(Ввод!$A$2:$A$198,MATCH(C85,Ввод!$B$2:$B$198,)),"")</f>
        <v/>
      </c>
      <c r="C85" s="43"/>
      <c r="D85" s="32" t="str">
        <f t="shared" si="8"/>
        <v/>
      </c>
    </row>
    <row r="86" spans="1:4" ht="24" customHeight="1">
      <c r="A86" s="31" t="str">
        <f t="shared" si="7"/>
        <v/>
      </c>
      <c r="B86" s="33" t="str">
        <f>IFERROR(INDEX(Ввод!$A$2:$A$198,MATCH(C86,Ввод!$B$2:$B$198,)),"")</f>
        <v/>
      </c>
      <c r="C86" s="43"/>
      <c r="D86" s="32" t="str">
        <f t="shared" si="8"/>
        <v/>
      </c>
    </row>
    <row r="87" spans="1:4" ht="24" customHeight="1">
      <c r="A87" s="31" t="str">
        <f t="shared" si="7"/>
        <v/>
      </c>
      <c r="B87" s="33" t="str">
        <f>IFERROR(INDEX(Ввод!$A$2:$A$198,MATCH(C87,Ввод!$B$2:$B$198,)),"")</f>
        <v/>
      </c>
      <c r="C87" s="43"/>
      <c r="D87" s="32" t="str">
        <f t="shared" si="8"/>
        <v/>
      </c>
    </row>
    <row r="88" spans="1:4" ht="24" customHeight="1">
      <c r="A88" s="31" t="str">
        <f t="shared" si="7"/>
        <v/>
      </c>
      <c r="B88" s="33" t="str">
        <f>IFERROR(INDEX(Ввод!$A$2:$A$198,MATCH(C88,Ввод!$B$2:$B$198,)),"")</f>
        <v/>
      </c>
      <c r="C88" s="43"/>
      <c r="D88" s="32" t="str">
        <f t="shared" si="8"/>
        <v/>
      </c>
    </row>
    <row r="89" spans="1:4" ht="24" customHeight="1">
      <c r="A89" s="31" t="str">
        <f t="shared" si="7"/>
        <v/>
      </c>
      <c r="B89" s="33" t="str">
        <f>IFERROR(INDEX(Ввод!$A$2:$A$198,MATCH(C89,Ввод!$B$2:$B$198,)),"")</f>
        <v/>
      </c>
      <c r="C89" s="43"/>
      <c r="D89" s="32" t="str">
        <f t="shared" si="8"/>
        <v/>
      </c>
    </row>
    <row r="90" spans="1:4" ht="24" customHeight="1">
      <c r="A90" s="31" t="str">
        <f t="shared" si="7"/>
        <v/>
      </c>
      <c r="B90" s="33" t="str">
        <f>IFERROR(INDEX(Ввод!$A$2:$A$198,MATCH(C90,Ввод!$B$2:$B$198,)),"")</f>
        <v/>
      </c>
      <c r="C90" s="43"/>
      <c r="D90" s="32" t="str">
        <f t="shared" si="8"/>
        <v/>
      </c>
    </row>
    <row r="91" spans="1:4" ht="24" customHeight="1">
      <c r="A91" s="31" t="str">
        <f t="shared" si="7"/>
        <v/>
      </c>
      <c r="B91" s="33" t="str">
        <f>IFERROR(INDEX(Ввод!$A$2:$A$198,MATCH(C91,Ввод!$B$2:$B$198,)),"")</f>
        <v/>
      </c>
      <c r="C91" s="43"/>
      <c r="D91" s="32" t="str">
        <f t="shared" si="8"/>
        <v/>
      </c>
    </row>
    <row r="92" spans="1:4" ht="24" customHeight="1">
      <c r="A92" s="31" t="str">
        <f t="shared" si="7"/>
        <v/>
      </c>
      <c r="B92" s="33" t="str">
        <f>IFERROR(INDEX(Ввод!$A$2:$A$198,MATCH(C92,Ввод!$B$2:$B$198,)),"")</f>
        <v/>
      </c>
      <c r="C92" s="43"/>
      <c r="D92" s="32" t="str">
        <f t="shared" si="8"/>
        <v/>
      </c>
    </row>
    <row r="93" spans="1:4" ht="24" customHeight="1">
      <c r="A93" s="31" t="str">
        <f t="shared" si="7"/>
        <v/>
      </c>
      <c r="B93" s="33" t="str">
        <f>IFERROR(INDEX(Ввод!$A$2:$A$198,MATCH(C93,Ввод!$B$2:$B$198,)),"")</f>
        <v/>
      </c>
      <c r="C93" s="43"/>
      <c r="D93" s="32" t="str">
        <f t="shared" si="8"/>
        <v/>
      </c>
    </row>
    <row r="94" spans="1:4" ht="24" customHeight="1">
      <c r="A94" s="31" t="str">
        <f t="shared" si="7"/>
        <v/>
      </c>
      <c r="B94" s="33" t="str">
        <f>IFERROR(INDEX(Ввод!$A$2:$A$198,MATCH(C94,Ввод!$B$2:$B$198,)),"")</f>
        <v/>
      </c>
      <c r="C94" s="43"/>
      <c r="D94" s="32" t="str">
        <f t="shared" si="8"/>
        <v/>
      </c>
    </row>
    <row r="95" spans="1:4" ht="24" customHeight="1">
      <c r="A95" s="31" t="str">
        <f t="shared" si="7"/>
        <v/>
      </c>
      <c r="B95" s="33" t="str">
        <f>IFERROR(INDEX(Ввод!$A$2:$A$198,MATCH(C95,Ввод!$B$2:$B$198,)),"")</f>
        <v/>
      </c>
      <c r="C95" s="43"/>
      <c r="D95" s="32" t="str">
        <f t="shared" si="8"/>
        <v/>
      </c>
    </row>
    <row r="96" spans="1:4" ht="24" customHeight="1">
      <c r="A96" s="31" t="str">
        <f t="shared" si="7"/>
        <v/>
      </c>
      <c r="B96" s="33" t="str">
        <f>IFERROR(INDEX(Ввод!$A$2:$A$198,MATCH(C96,Ввод!$B$2:$B$198,)),"")</f>
        <v/>
      </c>
      <c r="C96" s="43"/>
      <c r="D96" s="32" t="str">
        <f t="shared" si="8"/>
        <v/>
      </c>
    </row>
    <row r="97" spans="1:4" ht="24" customHeight="1">
      <c r="A97" s="31" t="str">
        <f t="shared" si="7"/>
        <v/>
      </c>
      <c r="B97" s="33" t="str">
        <f>IFERROR(INDEX(Ввод!$A$2:$A$198,MATCH(C97,Ввод!$B$2:$B$198,)),"")</f>
        <v/>
      </c>
      <c r="C97" s="43"/>
      <c r="D97" s="32" t="str">
        <f t="shared" si="8"/>
        <v/>
      </c>
    </row>
    <row r="98" spans="1:4" ht="24" customHeight="1">
      <c r="A98" s="31" t="str">
        <f t="shared" si="7"/>
        <v/>
      </c>
      <c r="B98" s="33" t="str">
        <f>IFERROR(INDEX(Ввод!$A$2:$A$198,MATCH(C98,Ввод!$B$2:$B$198,)),"")</f>
        <v/>
      </c>
      <c r="C98" s="43"/>
      <c r="D98" s="32" t="str">
        <f t="shared" si="8"/>
        <v/>
      </c>
    </row>
    <row r="99" spans="1:4" ht="24" customHeight="1">
      <c r="A99" s="31" t="str">
        <f t="shared" si="7"/>
        <v/>
      </c>
      <c r="B99" s="33" t="str">
        <f>IFERROR(INDEX(Ввод!$A$2:$A$198,MATCH(C99,Ввод!$B$2:$B$198,)),"")</f>
        <v/>
      </c>
      <c r="C99" s="43"/>
      <c r="D99" s="32" t="str">
        <f t="shared" si="8"/>
        <v/>
      </c>
    </row>
    <row r="100" spans="1:4" ht="24" customHeight="1">
      <c r="A100" s="31" t="str">
        <f t="shared" si="7"/>
        <v/>
      </c>
      <c r="B100" s="33" t="str">
        <f>IFERROR(INDEX(Ввод!$A$2:$A$198,MATCH(C100,Ввод!$B$2:$B$198,)),"")</f>
        <v/>
      </c>
      <c r="C100" s="43"/>
      <c r="D100" s="32" t="str">
        <f t="shared" si="8"/>
        <v/>
      </c>
    </row>
    <row r="101" spans="1:4" ht="24" customHeight="1">
      <c r="A101" s="31" t="str">
        <f t="shared" si="7"/>
        <v/>
      </c>
      <c r="B101" s="33"/>
      <c r="C101" s="43"/>
      <c r="D101" s="32" t="str">
        <f t="shared" si="8"/>
        <v/>
      </c>
    </row>
    <row r="102" spans="1:4" ht="24" customHeight="1">
      <c r="A102" s="31" t="str">
        <f t="shared" si="7"/>
        <v/>
      </c>
      <c r="B102" s="33"/>
      <c r="C102" s="43"/>
      <c r="D102" s="32" t="str">
        <f t="shared" si="8"/>
        <v/>
      </c>
    </row>
    <row r="103" spans="1:4" ht="24" customHeight="1">
      <c r="A103" s="31" t="str">
        <f t="shared" si="7"/>
        <v/>
      </c>
      <c r="B103" s="33"/>
      <c r="C103" s="43"/>
      <c r="D103" s="32" t="str">
        <f t="shared" si="8"/>
        <v/>
      </c>
    </row>
    <row r="104" spans="1:4" ht="24" customHeight="1">
      <c r="A104" s="31" t="str">
        <f t="shared" si="7"/>
        <v/>
      </c>
      <c r="B104" s="33"/>
      <c r="C104" s="43"/>
      <c r="D104" s="32" t="str">
        <f t="shared" si="8"/>
        <v/>
      </c>
    </row>
    <row r="105" spans="1:4" ht="24" customHeight="1">
      <c r="A105" s="31" t="str">
        <f t="shared" si="7"/>
        <v/>
      </c>
      <c r="B105" s="33"/>
      <c r="C105" s="43"/>
      <c r="D105" s="32" t="str">
        <f t="shared" si="8"/>
        <v/>
      </c>
    </row>
    <row r="106" spans="1:4" ht="24" customHeight="1">
      <c r="A106" s="31" t="str">
        <f t="shared" si="7"/>
        <v/>
      </c>
      <c r="B106" s="33"/>
      <c r="C106" s="43"/>
      <c r="D106" s="32" t="str">
        <f t="shared" si="8"/>
        <v/>
      </c>
    </row>
    <row r="107" spans="1:4" ht="24" customHeight="1">
      <c r="A107" s="31" t="str">
        <f t="shared" si="7"/>
        <v/>
      </c>
      <c r="B107" s="33"/>
      <c r="C107" s="43"/>
      <c r="D107" s="32" t="str">
        <f t="shared" si="8"/>
        <v/>
      </c>
    </row>
    <row r="108" spans="1:4" ht="24" customHeight="1">
      <c r="A108" s="31" t="str">
        <f t="shared" si="7"/>
        <v/>
      </c>
      <c r="B108" s="33"/>
      <c r="C108" s="43"/>
      <c r="D108" s="32" t="str">
        <f t="shared" si="8"/>
        <v/>
      </c>
    </row>
    <row r="109" spans="1:4" ht="24" customHeight="1">
      <c r="A109" s="31" t="str">
        <f t="shared" si="7"/>
        <v/>
      </c>
      <c r="B109" s="33"/>
      <c r="C109" s="43"/>
      <c r="D109" s="32" t="str">
        <f t="shared" si="8"/>
        <v/>
      </c>
    </row>
    <row r="110" spans="1:4" ht="24" customHeight="1">
      <c r="A110" s="31" t="str">
        <f t="shared" si="7"/>
        <v/>
      </c>
      <c r="B110" s="33"/>
      <c r="C110" s="43"/>
      <c r="D110" s="32" t="str">
        <f t="shared" si="8"/>
        <v/>
      </c>
    </row>
    <row r="111" spans="1:4" ht="24" customHeight="1">
      <c r="A111" s="31" t="str">
        <f t="shared" si="7"/>
        <v/>
      </c>
      <c r="B111" s="33"/>
      <c r="C111" s="43"/>
      <c r="D111" s="32" t="str">
        <f t="shared" si="8"/>
        <v/>
      </c>
    </row>
    <row r="112" spans="1:4" ht="24" customHeight="1">
      <c r="A112" s="31" t="str">
        <f t="shared" si="7"/>
        <v/>
      </c>
      <c r="B112" s="33"/>
      <c r="C112" s="43"/>
      <c r="D112" s="32" t="str">
        <f t="shared" si="8"/>
        <v/>
      </c>
    </row>
    <row r="113" spans="1:4" ht="24" customHeight="1">
      <c r="A113" s="31" t="str">
        <f t="shared" si="7"/>
        <v/>
      </c>
      <c r="B113" s="33"/>
      <c r="C113" s="43"/>
      <c r="D113" s="32" t="str">
        <f t="shared" si="8"/>
        <v/>
      </c>
    </row>
    <row r="114" spans="1:4" ht="24" customHeight="1">
      <c r="A114" s="31" t="str">
        <f t="shared" si="7"/>
        <v/>
      </c>
      <c r="B114" s="33"/>
      <c r="C114" s="43"/>
      <c r="D114" s="32" t="str">
        <f t="shared" si="8"/>
        <v/>
      </c>
    </row>
    <row r="115" spans="1:4" ht="24" customHeight="1">
      <c r="A115" s="31" t="str">
        <f t="shared" si="7"/>
        <v/>
      </c>
      <c r="B115" s="33"/>
      <c r="C115" s="43"/>
      <c r="D115" s="32" t="str">
        <f t="shared" si="8"/>
        <v/>
      </c>
    </row>
    <row r="116" spans="1:4" ht="24" customHeight="1">
      <c r="A116" s="31" t="str">
        <f t="shared" si="7"/>
        <v/>
      </c>
      <c r="B116" s="33"/>
      <c r="C116" s="43"/>
      <c r="D116" s="32" t="str">
        <f t="shared" si="8"/>
        <v/>
      </c>
    </row>
    <row r="117" spans="1:4" ht="24" customHeight="1">
      <c r="A117" s="31" t="str">
        <f t="shared" si="7"/>
        <v/>
      </c>
      <c r="B117" s="33"/>
      <c r="C117" s="43"/>
      <c r="D117" s="32" t="str">
        <f t="shared" si="8"/>
        <v/>
      </c>
    </row>
    <row r="118" spans="1:4" ht="24" customHeight="1">
      <c r="A118" s="31" t="str">
        <f t="shared" si="7"/>
        <v/>
      </c>
      <c r="B118" s="33"/>
      <c r="C118" s="43"/>
      <c r="D118" s="32" t="str">
        <f t="shared" si="8"/>
        <v/>
      </c>
    </row>
    <row r="119" spans="1:4" ht="24" customHeight="1">
      <c r="A119" s="31" t="str">
        <f t="shared" si="7"/>
        <v/>
      </c>
      <c r="B119" s="33"/>
      <c r="C119" s="43"/>
      <c r="D119" s="32" t="str">
        <f t="shared" si="8"/>
        <v/>
      </c>
    </row>
    <row r="120" spans="1:4" ht="24" customHeight="1">
      <c r="A120" s="31" t="str">
        <f t="shared" si="7"/>
        <v/>
      </c>
      <c r="B120" s="33"/>
      <c r="C120" s="43"/>
      <c r="D120" s="32" t="str">
        <f t="shared" si="8"/>
        <v/>
      </c>
    </row>
    <row r="121" spans="1:4" ht="24" customHeight="1">
      <c r="A121" s="31" t="str">
        <f t="shared" si="7"/>
        <v/>
      </c>
      <c r="B121" s="33"/>
      <c r="C121" s="43"/>
      <c r="D121" s="32" t="str">
        <f t="shared" si="8"/>
        <v/>
      </c>
    </row>
    <row r="122" spans="1:4" ht="24" customHeight="1">
      <c r="A122" s="31" t="str">
        <f t="shared" si="7"/>
        <v/>
      </c>
      <c r="B122" s="33"/>
      <c r="C122" s="43"/>
      <c r="D122" s="32" t="str">
        <f t="shared" si="8"/>
        <v/>
      </c>
    </row>
    <row r="123" spans="1:4" ht="24" customHeight="1">
      <c r="A123" s="31" t="str">
        <f t="shared" si="7"/>
        <v/>
      </c>
      <c r="B123" s="33"/>
      <c r="C123" s="43"/>
      <c r="D123" s="32" t="str">
        <f t="shared" si="8"/>
        <v/>
      </c>
    </row>
    <row r="124" spans="1:4" ht="24" customHeight="1">
      <c r="A124" s="31" t="str">
        <f t="shared" si="7"/>
        <v/>
      </c>
      <c r="B124" s="33"/>
      <c r="C124" s="43"/>
      <c r="D124" s="32" t="str">
        <f t="shared" si="8"/>
        <v/>
      </c>
    </row>
    <row r="125" spans="1:4" ht="24" customHeight="1">
      <c r="A125" s="31" t="str">
        <f t="shared" si="7"/>
        <v/>
      </c>
      <c r="B125" s="33"/>
      <c r="C125" s="43"/>
      <c r="D125" s="32" t="str">
        <f t="shared" si="8"/>
        <v/>
      </c>
    </row>
    <row r="126" spans="1:4" ht="24" customHeight="1">
      <c r="A126" s="31" t="str">
        <f t="shared" si="7"/>
        <v/>
      </c>
      <c r="B126" s="33"/>
      <c r="C126" s="43"/>
      <c r="D126" s="32" t="str">
        <f t="shared" si="8"/>
        <v/>
      </c>
    </row>
    <row r="127" spans="1:4" ht="24" customHeight="1">
      <c r="A127" s="31" t="str">
        <f t="shared" si="7"/>
        <v/>
      </c>
      <c r="B127" s="33"/>
      <c r="C127" s="43"/>
      <c r="D127" s="32" t="str">
        <f t="shared" si="8"/>
        <v/>
      </c>
    </row>
    <row r="128" spans="1:4" ht="24" customHeight="1">
      <c r="A128" s="31" t="str">
        <f t="shared" ref="A128:A191" si="9">TEXT(C128,"Д;;;")</f>
        <v/>
      </c>
      <c r="B128" s="33"/>
      <c r="C128" s="43"/>
      <c r="D128" s="32" t="str">
        <f t="shared" ref="D128:D191" si="10">IF(C128="","",DATEDIF(C128,$K$2,"y"))</f>
        <v/>
      </c>
    </row>
    <row r="129" spans="1:4" ht="24" customHeight="1">
      <c r="A129" s="31" t="str">
        <f t="shared" si="9"/>
        <v/>
      </c>
      <c r="B129" s="33"/>
      <c r="C129" s="43"/>
      <c r="D129" s="32" t="str">
        <f t="shared" si="10"/>
        <v/>
      </c>
    </row>
    <row r="130" spans="1:4" ht="24" customHeight="1">
      <c r="A130" s="31" t="str">
        <f t="shared" si="9"/>
        <v/>
      </c>
      <c r="B130" s="33"/>
      <c r="C130" s="43"/>
      <c r="D130" s="32" t="str">
        <f t="shared" si="10"/>
        <v/>
      </c>
    </row>
    <row r="131" spans="1:4" ht="24" customHeight="1">
      <c r="A131" s="31" t="str">
        <f t="shared" si="9"/>
        <v/>
      </c>
      <c r="B131" s="33"/>
      <c r="C131" s="43"/>
      <c r="D131" s="32" t="str">
        <f t="shared" si="10"/>
        <v/>
      </c>
    </row>
    <row r="132" spans="1:4" ht="24" customHeight="1">
      <c r="A132" s="31" t="str">
        <f t="shared" si="9"/>
        <v/>
      </c>
      <c r="B132" s="33"/>
      <c r="C132" s="43"/>
      <c r="D132" s="32" t="str">
        <f t="shared" si="10"/>
        <v/>
      </c>
    </row>
    <row r="133" spans="1:4" ht="24" customHeight="1">
      <c r="A133" s="31" t="str">
        <f t="shared" si="9"/>
        <v/>
      </c>
      <c r="B133" s="33"/>
      <c r="C133" s="43"/>
      <c r="D133" s="32" t="str">
        <f t="shared" si="10"/>
        <v/>
      </c>
    </row>
    <row r="134" spans="1:4" ht="24" customHeight="1">
      <c r="A134" s="31" t="str">
        <f t="shared" si="9"/>
        <v/>
      </c>
      <c r="B134" s="33"/>
      <c r="C134" s="43"/>
      <c r="D134" s="32" t="str">
        <f t="shared" si="10"/>
        <v/>
      </c>
    </row>
    <row r="135" spans="1:4" ht="24" customHeight="1">
      <c r="A135" s="31" t="str">
        <f t="shared" si="9"/>
        <v/>
      </c>
      <c r="B135" s="33"/>
      <c r="C135" s="43"/>
      <c r="D135" s="32" t="str">
        <f t="shared" si="10"/>
        <v/>
      </c>
    </row>
    <row r="136" spans="1:4" ht="24" customHeight="1">
      <c r="A136" s="31" t="str">
        <f t="shared" si="9"/>
        <v/>
      </c>
      <c r="B136" s="33"/>
      <c r="C136" s="43"/>
      <c r="D136" s="32" t="str">
        <f t="shared" si="10"/>
        <v/>
      </c>
    </row>
    <row r="137" spans="1:4" ht="24" customHeight="1">
      <c r="A137" s="31" t="str">
        <f t="shared" si="9"/>
        <v/>
      </c>
      <c r="B137" s="33"/>
      <c r="C137" s="43"/>
      <c r="D137" s="32" t="str">
        <f t="shared" si="10"/>
        <v/>
      </c>
    </row>
    <row r="138" spans="1:4" ht="24" customHeight="1">
      <c r="A138" s="31" t="str">
        <f t="shared" si="9"/>
        <v/>
      </c>
      <c r="B138" s="33"/>
      <c r="C138" s="43"/>
      <c r="D138" s="32" t="str">
        <f t="shared" si="10"/>
        <v/>
      </c>
    </row>
    <row r="139" spans="1:4" ht="24" customHeight="1">
      <c r="A139" s="31" t="str">
        <f t="shared" si="9"/>
        <v/>
      </c>
      <c r="B139" s="33"/>
      <c r="C139" s="43"/>
      <c r="D139" s="32" t="str">
        <f t="shared" si="10"/>
        <v/>
      </c>
    </row>
    <row r="140" spans="1:4" ht="24" customHeight="1">
      <c r="A140" s="31" t="str">
        <f t="shared" si="9"/>
        <v/>
      </c>
      <c r="B140" s="33"/>
      <c r="C140" s="43"/>
      <c r="D140" s="32" t="str">
        <f t="shared" si="10"/>
        <v/>
      </c>
    </row>
    <row r="141" spans="1:4" ht="24" customHeight="1">
      <c r="A141" s="31" t="str">
        <f t="shared" si="9"/>
        <v/>
      </c>
      <c r="B141" s="33"/>
      <c r="C141" s="43"/>
      <c r="D141" s="32" t="str">
        <f t="shared" si="10"/>
        <v/>
      </c>
    </row>
    <row r="142" spans="1:4" ht="24" customHeight="1">
      <c r="A142" s="31" t="str">
        <f t="shared" si="9"/>
        <v/>
      </c>
      <c r="B142" s="33"/>
      <c r="C142" s="43"/>
      <c r="D142" s="32" t="str">
        <f t="shared" si="10"/>
        <v/>
      </c>
    </row>
    <row r="143" spans="1:4" ht="24" customHeight="1">
      <c r="A143" s="31" t="str">
        <f t="shared" si="9"/>
        <v/>
      </c>
      <c r="B143" s="33"/>
      <c r="C143" s="43"/>
      <c r="D143" s="32" t="str">
        <f t="shared" si="10"/>
        <v/>
      </c>
    </row>
    <row r="144" spans="1:4" ht="24" customHeight="1">
      <c r="A144" s="31" t="str">
        <f t="shared" si="9"/>
        <v/>
      </c>
      <c r="B144" s="33"/>
      <c r="C144" s="43"/>
      <c r="D144" s="32" t="str">
        <f t="shared" si="10"/>
        <v/>
      </c>
    </row>
    <row r="145" spans="1:4" ht="24" customHeight="1">
      <c r="A145" s="31" t="str">
        <f t="shared" si="9"/>
        <v/>
      </c>
      <c r="B145" s="33"/>
      <c r="C145" s="43"/>
      <c r="D145" s="32" t="str">
        <f t="shared" si="10"/>
        <v/>
      </c>
    </row>
    <row r="146" spans="1:4" ht="24" customHeight="1">
      <c r="A146" s="31" t="str">
        <f t="shared" si="9"/>
        <v/>
      </c>
      <c r="B146" s="33"/>
      <c r="C146" s="43"/>
      <c r="D146" s="32" t="str">
        <f t="shared" si="10"/>
        <v/>
      </c>
    </row>
    <row r="147" spans="1:4" ht="24" customHeight="1">
      <c r="A147" s="31" t="str">
        <f t="shared" si="9"/>
        <v/>
      </c>
      <c r="B147" s="33"/>
      <c r="C147" s="43"/>
      <c r="D147" s="32" t="str">
        <f t="shared" si="10"/>
        <v/>
      </c>
    </row>
    <row r="148" spans="1:4" ht="24" customHeight="1">
      <c r="A148" s="31" t="str">
        <f t="shared" si="9"/>
        <v/>
      </c>
      <c r="B148" s="33"/>
      <c r="C148" s="43"/>
      <c r="D148" s="32" t="str">
        <f t="shared" si="10"/>
        <v/>
      </c>
    </row>
    <row r="149" spans="1:4" ht="24" customHeight="1">
      <c r="A149" s="31" t="str">
        <f t="shared" si="9"/>
        <v/>
      </c>
      <c r="B149" s="33"/>
      <c r="C149" s="43"/>
      <c r="D149" s="32" t="str">
        <f t="shared" si="10"/>
        <v/>
      </c>
    </row>
    <row r="150" spans="1:4" ht="24" customHeight="1">
      <c r="A150" s="31" t="str">
        <f t="shared" si="9"/>
        <v/>
      </c>
      <c r="B150" s="33"/>
      <c r="C150" s="43"/>
      <c r="D150" s="32" t="str">
        <f t="shared" si="10"/>
        <v/>
      </c>
    </row>
    <row r="151" spans="1:4" ht="24" customHeight="1">
      <c r="A151" s="31" t="str">
        <f t="shared" si="9"/>
        <v/>
      </c>
      <c r="B151" s="33"/>
      <c r="C151" s="43"/>
      <c r="D151" s="32" t="str">
        <f t="shared" si="10"/>
        <v/>
      </c>
    </row>
    <row r="152" spans="1:4" ht="24" customHeight="1">
      <c r="A152" s="31" t="str">
        <f t="shared" si="9"/>
        <v/>
      </c>
      <c r="B152" s="33"/>
      <c r="C152" s="43"/>
      <c r="D152" s="32" t="str">
        <f t="shared" si="10"/>
        <v/>
      </c>
    </row>
    <row r="153" spans="1:4" ht="24" customHeight="1">
      <c r="A153" s="31" t="str">
        <f t="shared" si="9"/>
        <v/>
      </c>
      <c r="B153" s="33"/>
      <c r="C153" s="43"/>
      <c r="D153" s="32" t="str">
        <f t="shared" si="10"/>
        <v/>
      </c>
    </row>
    <row r="154" spans="1:4" ht="24" customHeight="1">
      <c r="A154" s="31" t="str">
        <f t="shared" si="9"/>
        <v/>
      </c>
      <c r="B154" s="33"/>
      <c r="C154" s="43"/>
      <c r="D154" s="32" t="str">
        <f t="shared" si="10"/>
        <v/>
      </c>
    </row>
    <row r="155" spans="1:4" ht="24" customHeight="1">
      <c r="A155" s="31" t="str">
        <f t="shared" si="9"/>
        <v/>
      </c>
      <c r="B155" s="33"/>
      <c r="C155" s="43"/>
      <c r="D155" s="32" t="str">
        <f t="shared" si="10"/>
        <v/>
      </c>
    </row>
    <row r="156" spans="1:4" ht="24" customHeight="1">
      <c r="A156" s="31" t="str">
        <f t="shared" si="9"/>
        <v/>
      </c>
      <c r="B156" s="33"/>
      <c r="C156" s="43"/>
      <c r="D156" s="32" t="str">
        <f t="shared" si="10"/>
        <v/>
      </c>
    </row>
    <row r="157" spans="1:4" ht="24" customHeight="1">
      <c r="A157" s="31" t="str">
        <f t="shared" si="9"/>
        <v/>
      </c>
      <c r="B157" s="33"/>
      <c r="C157" s="43"/>
      <c r="D157" s="32" t="str">
        <f t="shared" si="10"/>
        <v/>
      </c>
    </row>
    <row r="158" spans="1:4" ht="24" customHeight="1">
      <c r="A158" s="31" t="str">
        <f t="shared" si="9"/>
        <v/>
      </c>
      <c r="B158" s="33"/>
      <c r="C158" s="43"/>
      <c r="D158" s="32" t="str">
        <f t="shared" si="10"/>
        <v/>
      </c>
    </row>
    <row r="159" spans="1:4" ht="24" customHeight="1">
      <c r="A159" s="31" t="str">
        <f t="shared" si="9"/>
        <v/>
      </c>
      <c r="B159" s="33"/>
      <c r="C159" s="43"/>
      <c r="D159" s="32" t="str">
        <f t="shared" si="10"/>
        <v/>
      </c>
    </row>
    <row r="160" spans="1:4" ht="24" customHeight="1">
      <c r="A160" s="31" t="str">
        <f t="shared" si="9"/>
        <v/>
      </c>
      <c r="B160" s="33"/>
      <c r="C160" s="43"/>
      <c r="D160" s="32" t="str">
        <f t="shared" si="10"/>
        <v/>
      </c>
    </row>
    <row r="161" spans="1:4" ht="24" customHeight="1">
      <c r="A161" s="31" t="str">
        <f t="shared" si="9"/>
        <v/>
      </c>
      <c r="B161" s="33"/>
      <c r="C161" s="43"/>
      <c r="D161" s="32" t="str">
        <f t="shared" si="10"/>
        <v/>
      </c>
    </row>
    <row r="162" spans="1:4" ht="24" customHeight="1">
      <c r="A162" s="31" t="str">
        <f t="shared" si="9"/>
        <v/>
      </c>
      <c r="B162" s="33"/>
      <c r="C162" s="43"/>
      <c r="D162" s="32" t="str">
        <f t="shared" si="10"/>
        <v/>
      </c>
    </row>
    <row r="163" spans="1:4" ht="24" customHeight="1">
      <c r="A163" s="31" t="str">
        <f t="shared" si="9"/>
        <v/>
      </c>
      <c r="B163" s="33"/>
      <c r="C163" s="43"/>
      <c r="D163" s="32" t="str">
        <f t="shared" si="10"/>
        <v/>
      </c>
    </row>
    <row r="164" spans="1:4" ht="24" customHeight="1">
      <c r="A164" s="31" t="str">
        <f t="shared" si="9"/>
        <v/>
      </c>
      <c r="B164" s="33"/>
      <c r="C164" s="43"/>
      <c r="D164" s="32" t="str">
        <f t="shared" si="10"/>
        <v/>
      </c>
    </row>
    <row r="165" spans="1:4" ht="24" customHeight="1">
      <c r="A165" s="31" t="str">
        <f t="shared" si="9"/>
        <v/>
      </c>
      <c r="B165" s="33"/>
      <c r="C165" s="43"/>
      <c r="D165" s="32" t="str">
        <f t="shared" si="10"/>
        <v/>
      </c>
    </row>
    <row r="166" spans="1:4" ht="24" customHeight="1">
      <c r="A166" s="31" t="str">
        <f t="shared" si="9"/>
        <v/>
      </c>
      <c r="B166" s="33"/>
      <c r="C166" s="43"/>
      <c r="D166" s="32" t="str">
        <f t="shared" si="10"/>
        <v/>
      </c>
    </row>
    <row r="167" spans="1:4" ht="24" customHeight="1">
      <c r="A167" s="31" t="str">
        <f t="shared" si="9"/>
        <v/>
      </c>
      <c r="B167" s="33"/>
      <c r="C167" s="43"/>
      <c r="D167" s="32" t="str">
        <f t="shared" si="10"/>
        <v/>
      </c>
    </row>
    <row r="168" spans="1:4" ht="24" customHeight="1">
      <c r="A168" s="31" t="str">
        <f t="shared" si="9"/>
        <v/>
      </c>
      <c r="B168" s="33"/>
      <c r="C168" s="43"/>
      <c r="D168" s="32" t="str">
        <f t="shared" si="10"/>
        <v/>
      </c>
    </row>
    <row r="169" spans="1:4" ht="24" customHeight="1">
      <c r="A169" s="31" t="str">
        <f t="shared" si="9"/>
        <v/>
      </c>
      <c r="B169" s="33"/>
      <c r="C169" s="43"/>
      <c r="D169" s="32" t="str">
        <f t="shared" si="10"/>
        <v/>
      </c>
    </row>
    <row r="170" spans="1:4" ht="24" customHeight="1">
      <c r="A170" s="31" t="str">
        <f t="shared" si="9"/>
        <v/>
      </c>
      <c r="B170" s="33"/>
      <c r="C170" s="43"/>
      <c r="D170" s="32" t="str">
        <f t="shared" si="10"/>
        <v/>
      </c>
    </row>
    <row r="171" spans="1:4" ht="24" customHeight="1">
      <c r="A171" s="31" t="str">
        <f t="shared" si="9"/>
        <v/>
      </c>
      <c r="B171" s="33"/>
      <c r="C171" s="43"/>
      <c r="D171" s="32" t="str">
        <f t="shared" si="10"/>
        <v/>
      </c>
    </row>
    <row r="172" spans="1:4" ht="24" customHeight="1">
      <c r="A172" s="31" t="str">
        <f t="shared" si="9"/>
        <v/>
      </c>
      <c r="B172" s="33"/>
      <c r="C172" s="43"/>
      <c r="D172" s="32" t="str">
        <f t="shared" si="10"/>
        <v/>
      </c>
    </row>
    <row r="173" spans="1:4" ht="24" customHeight="1">
      <c r="A173" s="31" t="str">
        <f t="shared" si="9"/>
        <v/>
      </c>
      <c r="B173" s="33"/>
      <c r="C173" s="43"/>
      <c r="D173" s="32" t="str">
        <f t="shared" si="10"/>
        <v/>
      </c>
    </row>
    <row r="174" spans="1:4" ht="24" customHeight="1">
      <c r="A174" s="31" t="str">
        <f t="shared" si="9"/>
        <v/>
      </c>
      <c r="B174" s="33"/>
      <c r="C174" s="43"/>
      <c r="D174" s="32" t="str">
        <f t="shared" si="10"/>
        <v/>
      </c>
    </row>
    <row r="175" spans="1:4" ht="24" customHeight="1">
      <c r="A175" s="31" t="str">
        <f t="shared" si="9"/>
        <v/>
      </c>
      <c r="B175" s="33"/>
      <c r="C175" s="43"/>
      <c r="D175" s="32" t="str">
        <f t="shared" si="10"/>
        <v/>
      </c>
    </row>
    <row r="176" spans="1:4" ht="24" customHeight="1">
      <c r="A176" s="31" t="str">
        <f t="shared" si="9"/>
        <v/>
      </c>
      <c r="B176" s="33"/>
      <c r="C176" s="43"/>
      <c r="D176" s="32" t="str">
        <f t="shared" si="10"/>
        <v/>
      </c>
    </row>
    <row r="177" spans="1:4" ht="24" customHeight="1">
      <c r="A177" s="31" t="str">
        <f t="shared" si="9"/>
        <v/>
      </c>
      <c r="B177" s="33"/>
      <c r="C177" s="43"/>
      <c r="D177" s="32" t="str">
        <f t="shared" si="10"/>
        <v/>
      </c>
    </row>
    <row r="178" spans="1:4" ht="24" customHeight="1">
      <c r="A178" s="31" t="str">
        <f t="shared" si="9"/>
        <v/>
      </c>
      <c r="B178" s="33"/>
      <c r="C178" s="43"/>
      <c r="D178" s="32" t="str">
        <f t="shared" si="10"/>
        <v/>
      </c>
    </row>
    <row r="179" spans="1:4" ht="24" customHeight="1">
      <c r="A179" s="31" t="str">
        <f t="shared" si="9"/>
        <v/>
      </c>
      <c r="B179" s="33"/>
      <c r="C179" s="43"/>
      <c r="D179" s="32" t="str">
        <f t="shared" si="10"/>
        <v/>
      </c>
    </row>
    <row r="180" spans="1:4" ht="24" customHeight="1">
      <c r="A180" s="31" t="str">
        <f t="shared" si="9"/>
        <v/>
      </c>
      <c r="B180" s="33"/>
      <c r="C180" s="43"/>
      <c r="D180" s="32" t="str">
        <f t="shared" si="10"/>
        <v/>
      </c>
    </row>
    <row r="181" spans="1:4" ht="24" customHeight="1">
      <c r="A181" s="31" t="str">
        <f t="shared" si="9"/>
        <v/>
      </c>
      <c r="B181" s="33"/>
      <c r="C181" s="43"/>
      <c r="D181" s="32" t="str">
        <f t="shared" si="10"/>
        <v/>
      </c>
    </row>
    <row r="182" spans="1:4" ht="24" customHeight="1">
      <c r="A182" s="31" t="str">
        <f t="shared" si="9"/>
        <v/>
      </c>
      <c r="B182" s="33"/>
      <c r="C182" s="43"/>
      <c r="D182" s="32" t="str">
        <f t="shared" si="10"/>
        <v/>
      </c>
    </row>
    <row r="183" spans="1:4" ht="24" customHeight="1">
      <c r="A183" s="31" t="str">
        <f t="shared" si="9"/>
        <v/>
      </c>
      <c r="B183" s="33"/>
      <c r="C183" s="43"/>
      <c r="D183" s="32" t="str">
        <f t="shared" si="10"/>
        <v/>
      </c>
    </row>
    <row r="184" spans="1:4" ht="24" customHeight="1">
      <c r="A184" s="31" t="str">
        <f t="shared" si="9"/>
        <v/>
      </c>
      <c r="B184" s="33"/>
      <c r="C184" s="43"/>
      <c r="D184" s="32" t="str">
        <f t="shared" si="10"/>
        <v/>
      </c>
    </row>
    <row r="185" spans="1:4" ht="24" customHeight="1">
      <c r="A185" s="31" t="str">
        <f t="shared" si="9"/>
        <v/>
      </c>
      <c r="B185" s="33"/>
      <c r="C185" s="43"/>
      <c r="D185" s="32" t="str">
        <f t="shared" si="10"/>
        <v/>
      </c>
    </row>
    <row r="186" spans="1:4" ht="24" customHeight="1">
      <c r="A186" s="31" t="str">
        <f t="shared" si="9"/>
        <v/>
      </c>
      <c r="B186" s="33"/>
      <c r="C186" s="43"/>
      <c r="D186" s="32" t="str">
        <f t="shared" si="10"/>
        <v/>
      </c>
    </row>
    <row r="187" spans="1:4" ht="24" customHeight="1">
      <c r="A187" s="31" t="str">
        <f t="shared" si="9"/>
        <v/>
      </c>
      <c r="B187" s="33"/>
      <c r="C187" s="43"/>
      <c r="D187" s="32" t="str">
        <f t="shared" si="10"/>
        <v/>
      </c>
    </row>
    <row r="188" spans="1:4" ht="24" customHeight="1">
      <c r="A188" s="31" t="str">
        <f t="shared" si="9"/>
        <v/>
      </c>
      <c r="B188" s="33"/>
      <c r="C188" s="43"/>
      <c r="D188" s="32" t="str">
        <f t="shared" si="10"/>
        <v/>
      </c>
    </row>
    <row r="189" spans="1:4" ht="24" customHeight="1">
      <c r="A189" s="31" t="str">
        <f t="shared" si="9"/>
        <v/>
      </c>
      <c r="B189" s="33"/>
      <c r="C189" s="43"/>
      <c r="D189" s="32" t="str">
        <f t="shared" si="10"/>
        <v/>
      </c>
    </row>
    <row r="190" spans="1:4" ht="24" customHeight="1">
      <c r="A190" s="31" t="str">
        <f t="shared" si="9"/>
        <v/>
      </c>
      <c r="B190" s="33"/>
      <c r="C190" s="43"/>
      <c r="D190" s="32" t="str">
        <f t="shared" si="10"/>
        <v/>
      </c>
    </row>
    <row r="191" spans="1:4" ht="24" customHeight="1">
      <c r="A191" s="31" t="str">
        <f t="shared" si="9"/>
        <v/>
      </c>
      <c r="B191" s="33"/>
      <c r="C191" s="43"/>
      <c r="D191" s="32" t="str">
        <f t="shared" si="10"/>
        <v/>
      </c>
    </row>
    <row r="192" spans="1:4" ht="24" customHeight="1">
      <c r="A192" s="31" t="str">
        <f t="shared" ref="A192:A199" si="11">TEXT(C192,"Д;;;")</f>
        <v/>
      </c>
      <c r="B192" s="33"/>
      <c r="C192" s="43"/>
      <c r="D192" s="32" t="str">
        <f t="shared" ref="D192:D199" si="12">IF(C192="","",DATEDIF(C192,$K$2,"y"))</f>
        <v/>
      </c>
    </row>
    <row r="193" spans="1:4" ht="24" customHeight="1">
      <c r="A193" s="31" t="str">
        <f t="shared" si="11"/>
        <v/>
      </c>
      <c r="B193" s="33"/>
      <c r="C193" s="43"/>
      <c r="D193" s="32" t="str">
        <f t="shared" si="12"/>
        <v/>
      </c>
    </row>
    <row r="194" spans="1:4" ht="24" customHeight="1">
      <c r="A194" s="31" t="str">
        <f t="shared" si="11"/>
        <v/>
      </c>
      <c r="B194" s="33"/>
      <c r="C194" s="43"/>
      <c r="D194" s="32" t="str">
        <f t="shared" si="12"/>
        <v/>
      </c>
    </row>
    <row r="195" spans="1:4" ht="24" customHeight="1">
      <c r="A195" s="31" t="str">
        <f t="shared" si="11"/>
        <v/>
      </c>
      <c r="B195" s="33"/>
      <c r="C195" s="43"/>
      <c r="D195" s="32" t="str">
        <f t="shared" si="12"/>
        <v/>
      </c>
    </row>
    <row r="196" spans="1:4" ht="24" customHeight="1">
      <c r="A196" s="31" t="str">
        <f t="shared" si="11"/>
        <v/>
      </c>
      <c r="B196" s="33"/>
      <c r="C196" s="43"/>
      <c r="D196" s="32" t="str">
        <f t="shared" si="12"/>
        <v/>
      </c>
    </row>
    <row r="197" spans="1:4" ht="24" customHeight="1">
      <c r="A197" s="31" t="str">
        <f t="shared" si="11"/>
        <v/>
      </c>
      <c r="B197" s="33"/>
      <c r="C197" s="43"/>
      <c r="D197" s="32" t="str">
        <f t="shared" si="12"/>
        <v/>
      </c>
    </row>
    <row r="198" spans="1:4" ht="24" customHeight="1">
      <c r="A198" s="31" t="str">
        <f t="shared" si="11"/>
        <v/>
      </c>
      <c r="B198" s="33"/>
      <c r="C198" s="43"/>
      <c r="D198" s="32" t="str">
        <f t="shared" si="12"/>
        <v/>
      </c>
    </row>
    <row r="199" spans="1:4" ht="24" customHeight="1">
      <c r="A199" s="31" t="str">
        <f t="shared" si="11"/>
        <v/>
      </c>
      <c r="B199" s="33"/>
      <c r="C199" s="43"/>
      <c r="D199" s="32" t="str">
        <f t="shared" si="12"/>
        <v/>
      </c>
    </row>
    <row r="200" spans="1:4" ht="24" customHeight="1">
      <c r="A200" s="31"/>
      <c r="D200" s="32"/>
    </row>
  </sheetData>
  <sheetProtection sheet="1" formatRows="0" selectLockedCells="1" sort="0"/>
  <conditionalFormatting sqref="A2:D2 A3:C11 D3:D200 B12:C199 A12:A200">
    <cfRule type="containsBlanks" dxfId="28" priority="6">
      <formula>LEN(TRIM(A2))=0</formula>
    </cfRule>
    <cfRule type="expression" dxfId="27" priority="7">
      <formula>MONTH($C2)=12</formula>
    </cfRule>
    <cfRule type="expression" dxfId="26" priority="8">
      <formula>MONTH($C2)=11</formula>
    </cfRule>
    <cfRule type="expression" dxfId="25" priority="9">
      <formula>MONTH($C2)=10</formula>
    </cfRule>
    <cfRule type="expression" dxfId="24" priority="10">
      <formula>MONTH($C2)=9</formula>
    </cfRule>
    <cfRule type="expression" dxfId="23" priority="11">
      <formula>MONTH($C2)=8</formula>
    </cfRule>
    <cfRule type="expression" dxfId="22" priority="12">
      <formula>MONTH($C2)=7</formula>
    </cfRule>
    <cfRule type="expression" dxfId="21" priority="13">
      <formula>MONTH($C2)=6</formula>
    </cfRule>
    <cfRule type="expression" dxfId="20" priority="14">
      <formula>MONTH($C2)=5</formula>
    </cfRule>
    <cfRule type="expression" dxfId="19" priority="15">
      <formula>MONTH($C2)=4</formula>
    </cfRule>
    <cfRule type="expression" dxfId="18" priority="16">
      <formula>MONTH($C2)=3</formula>
    </cfRule>
    <cfRule type="expression" dxfId="17" priority="17">
      <formula>MONTH($C2)=2</formula>
    </cfRule>
    <cfRule type="expression" dxfId="16" priority="30">
      <formula>MONTH($C2)=1</formula>
    </cfRule>
  </conditionalFormatting>
  <conditionalFormatting sqref="F2:I14">
    <cfRule type="expression" dxfId="15" priority="5">
      <formula>MAX(IFERROR((DAY($H$2:$H$11)&gt;=DAY($K$2))/DAY($H$2:$H$11),-1))=1/DAY($H2)</formula>
    </cfRule>
    <cfRule type="expression" dxfId="14" priority="18">
      <formula>MONTH($H2)=12</formula>
    </cfRule>
    <cfRule type="expression" dxfId="13" priority="19">
      <formula>MONTH($H2)=11</formula>
    </cfRule>
    <cfRule type="expression" dxfId="12" priority="20">
      <formula>MONTH($H2)=10</formula>
    </cfRule>
    <cfRule type="expression" dxfId="11" priority="21">
      <formula>MONTH($H2)=9</formula>
    </cfRule>
    <cfRule type="expression" dxfId="10" priority="22">
      <formula>MONTH($H2)=8</formula>
    </cfRule>
    <cfRule type="expression" dxfId="9" priority="23">
      <formula>MONTH($H2)=7</formula>
    </cfRule>
    <cfRule type="expression" dxfId="8" priority="24">
      <formula>MONTH($H2)=6</formula>
    </cfRule>
    <cfRule type="expression" dxfId="7" priority="25">
      <formula>MONTH($H2)=5</formula>
    </cfRule>
    <cfRule type="expression" dxfId="6" priority="26">
      <formula>MONTH($H2)=4</formula>
    </cfRule>
    <cfRule type="expression" dxfId="5" priority="27">
      <formula>MONTH($H2)=3</formula>
    </cfRule>
    <cfRule type="expression" dxfId="4" priority="28">
      <formula>MONTH($H2)=2</formula>
    </cfRule>
    <cfRule type="expression" dxfId="3" priority="29">
      <formula>MONTH($H2)=1</formula>
    </cfRule>
    <cfRule type="containsText" dxfId="2" priority="31" operator="containsText" text="(ум.)">
      <formula>NOT(ISERROR(SEARCH("(ум.)",F2)))</formula>
    </cfRule>
  </conditionalFormatting>
  <conditionalFormatting sqref="K3">
    <cfRule type="expression" dxfId="1" priority="3">
      <formula>(WEEKDAY(K2,2)=6)*K2</formula>
    </cfRule>
    <cfRule type="expression" dxfId="0" priority="4">
      <formula>(WEEKDAY(K2,2)=7)*K2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652B0-8484-4A66-9E61-CCC015E5E69A}">
  <dimension ref="A1:D199"/>
  <sheetViews>
    <sheetView zoomScale="70" zoomScaleNormal="70" workbookViewId="0">
      <pane ySplit="1" topLeftCell="A38" activePane="bottomLeft" state="frozen"/>
      <selection pane="bottomLeft" activeCell="I59" sqref="I59"/>
    </sheetView>
  </sheetViews>
  <sheetFormatPr defaultRowHeight="23.25"/>
  <cols>
    <col min="1" max="1" width="40" style="55" bestFit="1" customWidth="1"/>
    <col min="2" max="2" width="24.140625" style="57" customWidth="1"/>
    <col min="3" max="3" width="9.140625" style="54"/>
    <col min="4" max="4" width="10.7109375" bestFit="1" customWidth="1"/>
  </cols>
  <sheetData>
    <row r="1" spans="1:4" s="1" customFormat="1" ht="22.5" customHeight="1">
      <c r="A1" s="60" t="s">
        <v>7</v>
      </c>
      <c r="B1" s="60" t="s">
        <v>0</v>
      </c>
      <c r="C1" s="58"/>
    </row>
    <row r="2" spans="1:4" ht="24" customHeight="1">
      <c r="A2" s="55" t="s">
        <v>13</v>
      </c>
      <c r="B2" s="56">
        <v>30710</v>
      </c>
    </row>
    <row r="3" spans="1:4" ht="24" customHeight="1">
      <c r="A3" s="55" t="s">
        <v>13</v>
      </c>
      <c r="B3" s="56">
        <v>30396</v>
      </c>
    </row>
    <row r="4" spans="1:4" ht="24" customHeight="1">
      <c r="A4" s="55" t="s">
        <v>13</v>
      </c>
      <c r="B4" s="56">
        <v>29322</v>
      </c>
    </row>
    <row r="5" spans="1:4" ht="24" customHeight="1">
      <c r="A5" s="55" t="s">
        <v>13</v>
      </c>
      <c r="B5" s="56">
        <v>31215</v>
      </c>
      <c r="D5" s="59"/>
    </row>
    <row r="6" spans="1:4" ht="24" customHeight="1">
      <c r="A6" s="55" t="s">
        <v>13</v>
      </c>
      <c r="B6" s="56">
        <v>30147</v>
      </c>
    </row>
    <row r="7" spans="1:4" ht="24" customHeight="1">
      <c r="A7" s="55" t="s">
        <v>38</v>
      </c>
      <c r="B7" s="56">
        <v>32087</v>
      </c>
    </row>
    <row r="8" spans="1:4" ht="24" customHeight="1">
      <c r="A8" s="55" t="s">
        <v>11</v>
      </c>
      <c r="B8" s="56">
        <v>15728</v>
      </c>
      <c r="C8" s="54">
        <v>2018</v>
      </c>
    </row>
    <row r="9" spans="1:4" ht="24" customHeight="1">
      <c r="A9" s="55" t="s">
        <v>30</v>
      </c>
      <c r="B9" s="56">
        <v>31268</v>
      </c>
    </row>
    <row r="10" spans="1:4" ht="24" customHeight="1">
      <c r="A10" s="55" t="s">
        <v>21</v>
      </c>
      <c r="B10" s="56">
        <v>29334</v>
      </c>
    </row>
    <row r="11" spans="1:4" ht="24" customHeight="1">
      <c r="A11" s="55" t="s">
        <v>42</v>
      </c>
      <c r="B11" s="56">
        <v>35789</v>
      </c>
    </row>
    <row r="12" spans="1:4" ht="24" customHeight="1">
      <c r="A12" s="55" t="s">
        <v>40</v>
      </c>
      <c r="B12" s="56">
        <v>29913</v>
      </c>
    </row>
    <row r="13" spans="1:4" ht="24" customHeight="1">
      <c r="A13" s="55" t="s">
        <v>35</v>
      </c>
      <c r="B13" s="56">
        <v>30600</v>
      </c>
    </row>
    <row r="14" spans="1:4" ht="24" customHeight="1">
      <c r="A14" s="55" t="s">
        <v>25</v>
      </c>
      <c r="B14" s="56">
        <v>30461</v>
      </c>
    </row>
    <row r="15" spans="1:4" ht="24" customHeight="1">
      <c r="A15" s="55" t="s">
        <v>25</v>
      </c>
      <c r="B15" s="56">
        <v>30606</v>
      </c>
    </row>
    <row r="16" spans="1:4" ht="24" customHeight="1">
      <c r="A16" s="55" t="s">
        <v>33</v>
      </c>
      <c r="B16" s="56">
        <v>19598</v>
      </c>
      <c r="C16" s="54">
        <v>2014</v>
      </c>
    </row>
    <row r="17" spans="1:3" ht="24" customHeight="1">
      <c r="A17" s="55" t="s">
        <v>46</v>
      </c>
      <c r="B17" s="56">
        <v>19061</v>
      </c>
      <c r="C17" s="54">
        <v>2021</v>
      </c>
    </row>
    <row r="18" spans="1:3" ht="24" customHeight="1">
      <c r="A18" s="55" t="s">
        <v>18</v>
      </c>
      <c r="B18" s="56">
        <v>30103</v>
      </c>
    </row>
    <row r="19" spans="1:3" ht="24" customHeight="1">
      <c r="A19" s="55" t="s">
        <v>18</v>
      </c>
      <c r="B19" s="56">
        <v>32325</v>
      </c>
    </row>
    <row r="20" spans="1:3" ht="24" customHeight="1">
      <c r="A20" s="55" t="s">
        <v>45</v>
      </c>
      <c r="B20" s="56">
        <v>18305</v>
      </c>
      <c r="C20" s="54">
        <v>2023</v>
      </c>
    </row>
    <row r="21" spans="1:3" ht="24" customHeight="1">
      <c r="A21" s="55" t="s">
        <v>16</v>
      </c>
      <c r="B21" s="56">
        <v>29565</v>
      </c>
    </row>
    <row r="22" spans="1:3" ht="24" customHeight="1">
      <c r="A22" s="55" t="s">
        <v>20</v>
      </c>
      <c r="B22" s="56">
        <v>30411</v>
      </c>
    </row>
    <row r="23" spans="1:3" ht="24" customHeight="1">
      <c r="A23" s="55" t="s">
        <v>44</v>
      </c>
      <c r="B23" s="56">
        <v>14980</v>
      </c>
      <c r="C23" s="54">
        <v>2017</v>
      </c>
    </row>
    <row r="24" spans="1:3" ht="24" customHeight="1">
      <c r="A24" s="55" t="s">
        <v>9</v>
      </c>
      <c r="B24" s="56">
        <v>29306</v>
      </c>
    </row>
    <row r="25" spans="1:3" ht="24" customHeight="1">
      <c r="A25" s="55" t="s">
        <v>9</v>
      </c>
      <c r="B25" s="56">
        <v>30451</v>
      </c>
    </row>
    <row r="26" spans="1:3" ht="24" customHeight="1">
      <c r="A26" s="55" t="s">
        <v>9</v>
      </c>
      <c r="B26" s="56">
        <v>30465</v>
      </c>
    </row>
    <row r="27" spans="1:3" ht="24" customHeight="1">
      <c r="A27" s="55" t="s">
        <v>9</v>
      </c>
      <c r="B27" s="56">
        <v>30512</v>
      </c>
    </row>
    <row r="28" spans="1:3" ht="24" customHeight="1">
      <c r="A28" s="55" t="s">
        <v>9</v>
      </c>
      <c r="B28" s="56">
        <v>29825</v>
      </c>
    </row>
    <row r="29" spans="1:3" ht="24" customHeight="1">
      <c r="A29" s="55" t="s">
        <v>9</v>
      </c>
      <c r="B29" s="56">
        <v>26210</v>
      </c>
    </row>
    <row r="30" spans="1:3" ht="24" customHeight="1">
      <c r="A30" s="55" t="s">
        <v>9</v>
      </c>
      <c r="B30" s="56">
        <v>30595</v>
      </c>
    </row>
    <row r="31" spans="1:3" ht="24" customHeight="1">
      <c r="A31" s="55" t="s">
        <v>9</v>
      </c>
      <c r="B31" s="56">
        <v>30610</v>
      </c>
    </row>
    <row r="32" spans="1:3" ht="24" customHeight="1">
      <c r="A32" s="55" t="s">
        <v>44</v>
      </c>
      <c r="B32" s="56">
        <v>30635</v>
      </c>
      <c r="C32" s="54">
        <v>2021</v>
      </c>
    </row>
    <row r="33" spans="1:3" ht="24" customHeight="1">
      <c r="A33" s="55" t="s">
        <v>36</v>
      </c>
      <c r="B33" s="56">
        <v>30604</v>
      </c>
    </row>
    <row r="34" spans="1:3" ht="24" customHeight="1">
      <c r="A34" s="55" t="s">
        <v>31</v>
      </c>
      <c r="B34" s="56">
        <v>30175</v>
      </c>
    </row>
    <row r="35" spans="1:3" ht="24" customHeight="1">
      <c r="A35" s="55" t="s">
        <v>34</v>
      </c>
      <c r="B35" s="56">
        <v>30591</v>
      </c>
    </row>
    <row r="36" spans="1:3" ht="24" customHeight="1">
      <c r="A36" s="55" t="s">
        <v>10</v>
      </c>
      <c r="B36" s="56">
        <v>30336</v>
      </c>
    </row>
    <row r="37" spans="1:3" ht="24" customHeight="1">
      <c r="A37" s="55" t="s">
        <v>10</v>
      </c>
      <c r="B37" s="56">
        <v>30273</v>
      </c>
    </row>
    <row r="38" spans="1:3" ht="24" customHeight="1">
      <c r="A38" s="55" t="s">
        <v>15</v>
      </c>
      <c r="B38" s="56">
        <v>35835</v>
      </c>
    </row>
    <row r="39" spans="1:3" ht="24" customHeight="1">
      <c r="A39" s="55" t="s">
        <v>15</v>
      </c>
      <c r="B39" s="56">
        <v>29776</v>
      </c>
    </row>
    <row r="40" spans="1:3" ht="24" customHeight="1">
      <c r="A40" s="55" t="s">
        <v>39</v>
      </c>
      <c r="B40" s="56">
        <v>30267</v>
      </c>
    </row>
    <row r="41" spans="1:3" ht="24" customHeight="1">
      <c r="A41" s="55" t="s">
        <v>26</v>
      </c>
      <c r="B41" s="56">
        <v>31925</v>
      </c>
    </row>
    <row r="42" spans="1:3" ht="24" customHeight="1">
      <c r="A42" s="55" t="s">
        <v>29</v>
      </c>
      <c r="B42" s="56">
        <v>30530</v>
      </c>
    </row>
    <row r="43" spans="1:3" ht="24" customHeight="1">
      <c r="A43" s="55" t="s">
        <v>24</v>
      </c>
      <c r="B43" s="56">
        <v>30459</v>
      </c>
    </row>
    <row r="44" spans="1:3" ht="24" customHeight="1">
      <c r="A44" s="55" t="s">
        <v>17</v>
      </c>
      <c r="B44" s="56">
        <v>34034</v>
      </c>
    </row>
    <row r="45" spans="1:3" ht="24" customHeight="1">
      <c r="A45" s="55" t="s">
        <v>14</v>
      </c>
      <c r="B45" s="56">
        <v>30346</v>
      </c>
    </row>
    <row r="46" spans="1:3" ht="24" customHeight="1">
      <c r="A46" s="55" t="s">
        <v>19</v>
      </c>
      <c r="B46" s="56">
        <v>8484</v>
      </c>
      <c r="C46" s="54">
        <v>2007</v>
      </c>
    </row>
    <row r="47" spans="1:3" ht="24" customHeight="1">
      <c r="A47" s="55" t="s">
        <v>32</v>
      </c>
      <c r="B47" s="56">
        <v>30175</v>
      </c>
    </row>
    <row r="48" spans="1:3" ht="24" customHeight="1">
      <c r="A48" s="55" t="s">
        <v>8</v>
      </c>
      <c r="B48" s="56">
        <v>30318</v>
      </c>
    </row>
    <row r="49" spans="1:3" ht="24" customHeight="1">
      <c r="A49" s="55" t="s">
        <v>8</v>
      </c>
      <c r="B49" s="56">
        <v>30483</v>
      </c>
    </row>
    <row r="50" spans="1:3" ht="24" customHeight="1">
      <c r="A50" s="55" t="s">
        <v>8</v>
      </c>
      <c r="B50" s="56">
        <v>30275</v>
      </c>
    </row>
    <row r="51" spans="1:3" ht="24" customHeight="1">
      <c r="A51" s="55" t="s">
        <v>8</v>
      </c>
      <c r="B51" s="56">
        <v>27520</v>
      </c>
    </row>
    <row r="52" spans="1:3" ht="24" customHeight="1">
      <c r="A52" s="55" t="s">
        <v>23</v>
      </c>
      <c r="B52" s="56">
        <v>30094</v>
      </c>
    </row>
    <row r="53" spans="1:3" ht="24" customHeight="1">
      <c r="A53" s="55" t="s">
        <v>27</v>
      </c>
      <c r="B53" s="56">
        <v>33417</v>
      </c>
    </row>
    <row r="54" spans="1:3" ht="24" customHeight="1">
      <c r="A54" s="55" t="s">
        <v>22</v>
      </c>
      <c r="B54" s="56">
        <v>31919</v>
      </c>
    </row>
    <row r="55" spans="1:3" ht="24" customHeight="1">
      <c r="A55" s="55" t="s">
        <v>12</v>
      </c>
      <c r="B55" s="56">
        <v>30338</v>
      </c>
    </row>
    <row r="56" spans="1:3" ht="24" customHeight="1">
      <c r="A56" s="55" t="s">
        <v>12</v>
      </c>
      <c r="B56" s="56">
        <v>30492</v>
      </c>
    </row>
    <row r="57" spans="1:3" ht="24" customHeight="1">
      <c r="A57" s="55" t="s">
        <v>12</v>
      </c>
      <c r="B57" s="56">
        <v>33806</v>
      </c>
    </row>
    <row r="58" spans="1:3" ht="24" customHeight="1">
      <c r="A58" s="55" t="s">
        <v>37</v>
      </c>
      <c r="B58" s="56">
        <v>30618</v>
      </c>
    </row>
    <row r="59" spans="1:3" ht="24" customHeight="1">
      <c r="A59" s="55" t="s">
        <v>41</v>
      </c>
      <c r="B59" s="56">
        <v>33215</v>
      </c>
    </row>
    <row r="60" spans="1:3" ht="24" customHeight="1">
      <c r="A60" s="55" t="s">
        <v>47</v>
      </c>
      <c r="B60" s="56">
        <v>19354</v>
      </c>
      <c r="C60" s="54">
        <v>2020</v>
      </c>
    </row>
    <row r="61" spans="1:3" ht="24" customHeight="1">
      <c r="A61" s="55" t="s">
        <v>28</v>
      </c>
      <c r="B61" s="56">
        <v>30496</v>
      </c>
    </row>
    <row r="62" spans="1:3" ht="24" customHeight="1">
      <c r="A62" s="55" t="s">
        <v>48</v>
      </c>
      <c r="B62" s="56">
        <v>24275</v>
      </c>
    </row>
    <row r="63" spans="1:3" ht="24" customHeight="1">
      <c r="A63" s="55" t="s">
        <v>49</v>
      </c>
      <c r="B63" s="56">
        <v>11841</v>
      </c>
    </row>
    <row r="64" spans="1:3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  <row r="114" ht="24" customHeight="1"/>
    <row r="115" ht="24" customHeight="1"/>
    <row r="116" ht="24" customHeight="1"/>
    <row r="117" ht="24" customHeight="1"/>
    <row r="118" ht="24" customHeight="1"/>
    <row r="119" ht="24" customHeight="1"/>
    <row r="120" ht="24" customHeight="1"/>
    <row r="121" ht="24" customHeight="1"/>
    <row r="122" ht="24" customHeight="1"/>
    <row r="123" ht="24" customHeight="1"/>
    <row r="124" ht="24" customHeight="1"/>
    <row r="125" ht="24" customHeight="1"/>
    <row r="126" ht="24" customHeight="1"/>
    <row r="127" ht="24" customHeight="1"/>
    <row r="128" ht="24" customHeight="1"/>
    <row r="129" ht="24" customHeight="1"/>
    <row r="130" ht="24" customHeight="1"/>
    <row r="131" ht="24" customHeight="1"/>
    <row r="132" ht="24" customHeight="1"/>
    <row r="133" ht="24" customHeight="1"/>
    <row r="134" ht="24" customHeight="1"/>
    <row r="135" ht="24" customHeight="1"/>
    <row r="136" ht="24" customHeight="1"/>
    <row r="137" ht="24" customHeight="1"/>
    <row r="138" ht="24" customHeight="1"/>
    <row r="139" ht="24" customHeight="1"/>
    <row r="140" ht="24" customHeight="1"/>
    <row r="141" ht="24" customHeight="1"/>
    <row r="142" ht="24" customHeight="1"/>
    <row r="143" ht="24" customHeight="1"/>
    <row r="144" ht="24" customHeight="1"/>
    <row r="145" ht="24" customHeight="1"/>
    <row r="146" ht="24" customHeight="1"/>
    <row r="147" ht="24" customHeight="1"/>
    <row r="148" ht="24" customHeight="1"/>
    <row r="149" ht="24" customHeight="1"/>
    <row r="150" ht="24" customHeight="1"/>
    <row r="151" ht="24" customHeight="1"/>
    <row r="152" ht="24" customHeight="1"/>
    <row r="153" ht="24" customHeight="1"/>
    <row r="154" ht="24" customHeight="1"/>
    <row r="155" ht="24" customHeight="1"/>
    <row r="156" ht="24" customHeight="1"/>
    <row r="157" ht="24" customHeight="1"/>
    <row r="158" ht="24" customHeight="1"/>
    <row r="159" ht="24" customHeight="1"/>
    <row r="160" ht="24" customHeight="1"/>
    <row r="161" ht="24" customHeight="1"/>
    <row r="162" ht="24" customHeight="1"/>
    <row r="163" ht="24" customHeight="1"/>
    <row r="164" ht="24" customHeight="1"/>
    <row r="165" ht="24" customHeight="1"/>
    <row r="166" ht="24" customHeight="1"/>
    <row r="167" ht="24" customHeight="1"/>
    <row r="168" ht="24" customHeight="1"/>
    <row r="169" ht="24" customHeight="1"/>
    <row r="170" ht="24" customHeight="1"/>
    <row r="171" ht="24" customHeight="1"/>
    <row r="172" ht="24" customHeight="1"/>
    <row r="173" ht="24" customHeight="1"/>
    <row r="174" ht="24" customHeight="1"/>
    <row r="175" ht="24" customHeight="1"/>
    <row r="176" ht="24" customHeight="1"/>
    <row r="177" ht="24" customHeight="1"/>
    <row r="178" ht="24" customHeight="1"/>
    <row r="179" ht="24" customHeight="1"/>
    <row r="180" ht="24" customHeight="1"/>
    <row r="181" ht="24" customHeight="1"/>
    <row r="182" ht="24" customHeight="1"/>
    <row r="183" ht="24" customHeight="1"/>
    <row r="184" ht="24" customHeight="1"/>
    <row r="185" ht="24" customHeight="1"/>
    <row r="186" ht="24" customHeight="1"/>
    <row r="187" ht="24" customHeight="1"/>
    <row r="188" ht="24" customHeight="1"/>
    <row r="189" ht="24" customHeight="1"/>
    <row r="190" ht="24" customHeight="1"/>
    <row r="191" ht="24" customHeight="1"/>
    <row r="192" ht="24" customHeight="1"/>
    <row r="193" ht="24" customHeight="1"/>
    <row r="194" ht="24" customHeight="1"/>
    <row r="195" ht="24" customHeight="1"/>
    <row r="196" ht="24" customHeight="1"/>
    <row r="197" ht="24" customHeight="1"/>
    <row r="198" ht="24" customHeight="1"/>
    <row r="199" ht="24" customHeight="1"/>
  </sheetData>
  <sheetProtection formatRows="0" sort="0"/>
  <sortState xmlns:xlrd2="http://schemas.microsoft.com/office/spreadsheetml/2017/richdata2" ref="A2:B61">
    <sortCondition ref="A2:A61"/>
  </sortState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Открытка</vt:lpstr>
      <vt:lpstr>Данные</vt:lpstr>
      <vt:lpstr>Ввод</vt:lpstr>
      <vt:lpstr>ДР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</dc:creator>
  <cp:lastModifiedBy>Михаил</cp:lastModifiedBy>
  <dcterms:created xsi:type="dcterms:W3CDTF">2024-06-05T20:14:15Z</dcterms:created>
  <dcterms:modified xsi:type="dcterms:W3CDTF">2024-06-16T06:32:53Z</dcterms:modified>
</cp:coreProperties>
</file>