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5130" yWindow="90" windowWidth="18975" windowHeight="11955"/>
  </bookViews>
  <sheets>
    <sheet name="Лист1" sheetId="1" r:id="rId1"/>
    <sheet name="реальный пример" sheetId="13" r:id="rId2"/>
    <sheet name="EXCEL2.RU" sheetId="10" r:id="rId3"/>
    <sheet name="EXCEL2.RU (2)" sheetId="11" state="veryHidden" r:id="rId4"/>
  </sheets>
  <definedNames>
    <definedName name="anscount" hidden="1">2</definedName>
    <definedName name="limcount" hidden="1">2</definedName>
    <definedName name="sencount" hidden="1">4</definedName>
    <definedName name="Список">'реальный пример'!$I$10:$I$55</definedName>
  </definedNames>
  <calcPr calcId="144525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9" i="1"/>
  <c r="E10" i="1"/>
  <c r="C4" i="1"/>
  <c r="C5" i="1"/>
  <c r="C6" i="1"/>
  <c r="C9" i="1"/>
  <c r="C10" i="1"/>
  <c r="D4" i="1"/>
  <c r="D5" i="1"/>
  <c r="D6" i="1"/>
  <c r="C17" i="1"/>
  <c r="C18" i="1"/>
  <c r="C19" i="1"/>
  <c r="C22" i="1"/>
  <c r="C23" i="1"/>
  <c r="E16" i="1"/>
  <c r="C2" i="1"/>
  <c r="D23" i="1" l="1"/>
  <c r="E23" i="1" s="1"/>
  <c r="D22" i="1"/>
  <c r="E22" i="1" s="1"/>
  <c r="D19" i="1"/>
  <c r="E19" i="1" s="1"/>
  <c r="D18" i="1"/>
  <c r="E18" i="1" s="1"/>
  <c r="D17" i="1"/>
  <c r="E17" i="1" s="1"/>
  <c r="D9" i="1" l="1"/>
  <c r="D10" i="1"/>
  <c r="B10" i="13" l="1"/>
  <c r="C10" i="13"/>
  <c r="D10" i="13"/>
  <c r="F10" i="13"/>
  <c r="B11" i="13"/>
  <c r="E11" i="13" s="1"/>
  <c r="C11" i="13"/>
  <c r="D11" i="13"/>
  <c r="F11" i="13" s="1"/>
  <c r="B12" i="13"/>
  <c r="C12" i="13"/>
  <c r="D12" i="13"/>
  <c r="B13" i="13"/>
  <c r="C13" i="13"/>
  <c r="D13" i="13"/>
  <c r="F13" i="13" s="1"/>
  <c r="E13" i="13"/>
  <c r="G13" i="13" s="1"/>
  <c r="B14" i="13"/>
  <c r="C14" i="13"/>
  <c r="D14" i="13"/>
  <c r="F14" i="13"/>
  <c r="B15" i="13"/>
  <c r="C15" i="13"/>
  <c r="D15" i="13"/>
  <c r="F15" i="13" s="1"/>
  <c r="E15" i="13"/>
  <c r="G15" i="13" s="1"/>
  <c r="B16" i="13"/>
  <c r="C16" i="13"/>
  <c r="D16" i="13"/>
  <c r="F16" i="13"/>
  <c r="B17" i="13"/>
  <c r="E17" i="13" s="1"/>
  <c r="C17" i="13"/>
  <c r="D17" i="13"/>
  <c r="F17" i="13" s="1"/>
  <c r="B18" i="13"/>
  <c r="C18" i="13"/>
  <c r="D18" i="13"/>
  <c r="B19" i="13"/>
  <c r="E19" i="13" s="1"/>
  <c r="C19" i="13"/>
  <c r="D19" i="13"/>
  <c r="B20" i="13"/>
  <c r="E20" i="13" s="1"/>
  <c r="C20" i="13"/>
  <c r="D20" i="13"/>
  <c r="B21" i="13"/>
  <c r="E21" i="13" s="1"/>
  <c r="C21" i="13"/>
  <c r="D21" i="13"/>
  <c r="B22" i="13"/>
  <c r="F22" i="13" s="1"/>
  <c r="C22" i="13"/>
  <c r="D22" i="13"/>
  <c r="B23" i="13"/>
  <c r="E23" i="13" s="1"/>
  <c r="C23" i="13"/>
  <c r="D23" i="13"/>
  <c r="B24" i="13"/>
  <c r="E24" i="13" s="1"/>
  <c r="C24" i="13"/>
  <c r="D24" i="13"/>
  <c r="B25" i="13"/>
  <c r="E25" i="13" s="1"/>
  <c r="C25" i="13"/>
  <c r="D25" i="13"/>
  <c r="B26" i="13"/>
  <c r="C26" i="13"/>
  <c r="D26" i="13"/>
  <c r="B27" i="13"/>
  <c r="C27" i="13"/>
  <c r="D27" i="13"/>
  <c r="B28" i="13"/>
  <c r="E28" i="13" s="1"/>
  <c r="C28" i="13"/>
  <c r="D28" i="13"/>
  <c r="B29" i="13"/>
  <c r="E29" i="13" s="1"/>
  <c r="C29" i="13"/>
  <c r="D29" i="13"/>
  <c r="B30" i="13"/>
  <c r="E30" i="13" s="1"/>
  <c r="C30" i="13"/>
  <c r="D30" i="13"/>
  <c r="B31" i="13"/>
  <c r="C31" i="13"/>
  <c r="D31" i="13"/>
  <c r="F31" i="13" s="1"/>
  <c r="B32" i="13"/>
  <c r="C32" i="13"/>
  <c r="D32" i="13"/>
  <c r="B33" i="13"/>
  <c r="C33" i="13"/>
  <c r="D33" i="13"/>
  <c r="F33" i="13" s="1"/>
  <c r="B34" i="13"/>
  <c r="E34" i="13" s="1"/>
  <c r="C34" i="13"/>
  <c r="D34" i="13"/>
  <c r="B35" i="13"/>
  <c r="C35" i="13"/>
  <c r="D35" i="13"/>
  <c r="B36" i="13"/>
  <c r="C36" i="13"/>
  <c r="D36" i="13"/>
  <c r="F36" i="13" s="1"/>
  <c r="B37" i="13"/>
  <c r="C37" i="13"/>
  <c r="D37" i="13"/>
  <c r="F37" i="13" s="1"/>
  <c r="B38" i="13"/>
  <c r="C38" i="13"/>
  <c r="D38" i="13"/>
  <c r="F38" i="13" s="1"/>
  <c r="B39" i="13"/>
  <c r="C39" i="13"/>
  <c r="D39" i="13"/>
  <c r="F39" i="13" s="1"/>
  <c r="B40" i="13"/>
  <c r="C40" i="13"/>
  <c r="D40" i="13"/>
  <c r="B41" i="13"/>
  <c r="C41" i="13"/>
  <c r="D41" i="13"/>
  <c r="F41" i="13" s="1"/>
  <c r="B42" i="13"/>
  <c r="E42" i="13" s="1"/>
  <c r="C42" i="13"/>
  <c r="D42" i="13"/>
  <c r="B43" i="13"/>
  <c r="C43" i="13"/>
  <c r="D43" i="13"/>
  <c r="B44" i="13"/>
  <c r="E44" i="13" s="1"/>
  <c r="G44" i="13" s="1"/>
  <c r="C44" i="13"/>
  <c r="D44" i="13"/>
  <c r="F44" i="13" s="1"/>
  <c r="B45" i="13"/>
  <c r="C45" i="13"/>
  <c r="D45" i="13"/>
  <c r="F45" i="13" s="1"/>
  <c r="B46" i="13"/>
  <c r="C46" i="13"/>
  <c r="D46" i="13"/>
  <c r="F46" i="13" s="1"/>
  <c r="E46" i="13"/>
  <c r="G46" i="13" s="1"/>
  <c r="B47" i="13"/>
  <c r="C47" i="13"/>
  <c r="D47" i="13"/>
  <c r="F47" i="13" s="1"/>
  <c r="B48" i="13"/>
  <c r="E48" i="13" s="1"/>
  <c r="C48" i="13"/>
  <c r="D48" i="13"/>
  <c r="B49" i="13"/>
  <c r="F49" i="13" s="1"/>
  <c r="C49" i="13"/>
  <c r="D49" i="13"/>
  <c r="B50" i="13"/>
  <c r="C50" i="13"/>
  <c r="D50" i="13"/>
  <c r="F50" i="13" s="1"/>
  <c r="B51" i="13"/>
  <c r="E51" i="13" s="1"/>
  <c r="G51" i="13" s="1"/>
  <c r="C51" i="13"/>
  <c r="D51" i="13"/>
  <c r="F51" i="13"/>
  <c r="B52" i="13"/>
  <c r="C52" i="13"/>
  <c r="D52" i="13"/>
  <c r="F52" i="13" s="1"/>
  <c r="B53" i="13"/>
  <c r="E53" i="13" s="1"/>
  <c r="C53" i="13"/>
  <c r="D53" i="13"/>
  <c r="B54" i="13"/>
  <c r="C54" i="13"/>
  <c r="D54" i="13"/>
  <c r="B55" i="13"/>
  <c r="E55" i="13" s="1"/>
  <c r="C55" i="13"/>
  <c r="D55" i="13"/>
  <c r="G25" i="13" l="1"/>
  <c r="G21" i="13"/>
  <c r="G23" i="13"/>
  <c r="F25" i="13"/>
  <c r="E49" i="13"/>
  <c r="G49" i="13" s="1"/>
  <c r="F24" i="13"/>
  <c r="G24" i="13" s="1"/>
  <c r="F53" i="13"/>
  <c r="G53" i="13" s="1"/>
  <c r="F48" i="13"/>
  <c r="G48" i="13" s="1"/>
  <c r="E36" i="13"/>
  <c r="G36" i="13" s="1"/>
  <c r="E32" i="13"/>
  <c r="F28" i="13"/>
  <c r="G28" i="13" s="1"/>
  <c r="F27" i="13"/>
  <c r="F23" i="13"/>
  <c r="F21" i="13"/>
  <c r="F20" i="13"/>
  <c r="G20" i="13" s="1"/>
  <c r="E18" i="13"/>
  <c r="F12" i="13"/>
  <c r="F54" i="13"/>
  <c r="F55" i="13"/>
  <c r="G55" i="13" s="1"/>
  <c r="F43" i="13"/>
  <c r="E39" i="13"/>
  <c r="G39" i="13" s="1"/>
  <c r="E37" i="13"/>
  <c r="G37" i="13" s="1"/>
  <c r="F35" i="13"/>
  <c r="E31" i="13"/>
  <c r="G31" i="13" s="1"/>
  <c r="F29" i="13"/>
  <c r="G29" i="13" s="1"/>
  <c r="E26" i="13"/>
  <c r="F19" i="13"/>
  <c r="G19" i="13" s="1"/>
  <c r="F18" i="13"/>
  <c r="E16" i="13"/>
  <c r="G16" i="13" s="1"/>
  <c r="E10" i="13"/>
  <c r="G10" i="13" s="1"/>
  <c r="F42" i="13"/>
  <c r="G42" i="13" s="1"/>
  <c r="E40" i="13"/>
  <c r="F34" i="13"/>
  <c r="G34" i="13" s="1"/>
  <c r="F26" i="13"/>
  <c r="G26" i="13" s="1"/>
  <c r="E54" i="13"/>
  <c r="G54" i="13" s="1"/>
  <c r="E52" i="13"/>
  <c r="G52" i="13" s="1"/>
  <c r="E47" i="13"/>
  <c r="G47" i="13" s="1"/>
  <c r="E45" i="13"/>
  <c r="G45" i="13" s="1"/>
  <c r="E43" i="13"/>
  <c r="G43" i="13" s="1"/>
  <c r="F40" i="13"/>
  <c r="E38" i="13"/>
  <c r="G38" i="13" s="1"/>
  <c r="E35" i="13"/>
  <c r="F32" i="13"/>
  <c r="G32" i="13" s="1"/>
  <c r="E27" i="13"/>
  <c r="G27" i="13" s="1"/>
  <c r="E22" i="13"/>
  <c r="G22" i="13" s="1"/>
  <c r="G17" i="13"/>
  <c r="E14" i="13"/>
  <c r="G14" i="13" s="1"/>
  <c r="G11" i="13"/>
  <c r="E50" i="13"/>
  <c r="G50" i="13" s="1"/>
  <c r="E41" i="13"/>
  <c r="G41" i="13" s="1"/>
  <c r="E33" i="13"/>
  <c r="G33" i="13" s="1"/>
  <c r="F30" i="13"/>
  <c r="G30" i="13" s="1"/>
  <c r="I10" i="13" a="1"/>
  <c r="I10" i="13" s="1"/>
  <c r="E12" i="13"/>
  <c r="G12" i="13" s="1"/>
  <c r="G35" i="13" l="1"/>
  <c r="G18" i="13"/>
  <c r="G40" i="13"/>
  <c r="I11" i="13" a="1"/>
  <c r="I11" i="13" s="1"/>
  <c r="I12" i="13" l="1" a="1"/>
  <c r="I12" i="13" s="1"/>
  <c r="I13" i="13" l="1" a="1"/>
  <c r="I13" i="13" s="1"/>
  <c r="I14" i="13" l="1" a="1"/>
  <c r="I14" i="13" s="1"/>
  <c r="I15" i="13" s="1" a="1"/>
  <c r="I15" i="13" s="1"/>
  <c r="I16" i="13" l="1" a="1"/>
  <c r="I16" i="13" s="1"/>
  <c r="I17" i="13" l="1" a="1"/>
  <c r="I17" i="13" s="1"/>
  <c r="I18" i="13" l="1" a="1"/>
  <c r="I18" i="13" s="1"/>
  <c r="I19" i="13" s="1" a="1"/>
  <c r="I19" i="13" s="1"/>
  <c r="I20" i="13" s="1" a="1"/>
  <c r="I20" i="13" s="1"/>
  <c r="I21" i="13" s="1" a="1"/>
  <c r="I21" i="13" s="1"/>
  <c r="I22" i="13" s="1" a="1"/>
  <c r="I22" i="13" s="1"/>
  <c r="I23" i="13" s="1" a="1"/>
  <c r="I23" i="13" s="1"/>
  <c r="I24" i="13" l="1" a="1"/>
  <c r="I24" i="13" s="1"/>
  <c r="I25" i="13" s="1" a="1"/>
  <c r="I25" i="13" s="1"/>
  <c r="I26" i="13" s="1" a="1"/>
  <c r="I26" i="13" s="1"/>
  <c r="I27" i="13" s="1" a="1"/>
  <c r="I27" i="13" s="1"/>
  <c r="I28" i="13" s="1" a="1"/>
  <c r="I28" i="13" s="1"/>
  <c r="I29" i="13" s="1" a="1"/>
  <c r="I29" i="13" s="1"/>
  <c r="I30" i="13" s="1" a="1"/>
  <c r="I30" i="13" s="1"/>
  <c r="I31" i="13" s="1" a="1"/>
  <c r="I31" i="13" s="1"/>
  <c r="I32" i="13" s="1" a="1"/>
  <c r="I32" i="13" s="1"/>
  <c r="I33" i="13" s="1" a="1"/>
  <c r="I33" i="13" s="1"/>
  <c r="I34" i="13" s="1" a="1"/>
  <c r="I34" i="13" s="1"/>
  <c r="I35" i="13" s="1" a="1"/>
  <c r="I35" i="13" s="1"/>
  <c r="I36" i="13" s="1" a="1"/>
  <c r="I36" i="13" s="1"/>
  <c r="I37" i="13" s="1" a="1"/>
  <c r="I37" i="13" s="1"/>
  <c r="I38" i="13" s="1" a="1"/>
  <c r="I38" i="13" s="1"/>
  <c r="I39" i="13" s="1" a="1"/>
  <c r="I39" i="13" s="1"/>
  <c r="I40" i="13" s="1" a="1"/>
  <c r="I40" i="13" s="1"/>
  <c r="I41" i="13" s="1" a="1"/>
  <c r="I41" i="13" s="1"/>
  <c r="I42" i="13" s="1" a="1"/>
  <c r="I42" i="13" s="1"/>
  <c r="I43" i="13" s="1" a="1"/>
  <c r="I43" i="13" s="1"/>
  <c r="I44" i="13" s="1" a="1"/>
  <c r="I44" i="13" s="1"/>
  <c r="I45" i="13" s="1" a="1"/>
  <c r="I45" i="13" s="1"/>
  <c r="I46" i="13" s="1" a="1"/>
  <c r="I46" i="13" s="1"/>
  <c r="I47" i="13" s="1" a="1"/>
  <c r="I47" i="13" s="1"/>
  <c r="I48" i="13" s="1" a="1"/>
  <c r="I48" i="13" s="1"/>
  <c r="I49" i="13" s="1" a="1"/>
  <c r="I49" i="13" s="1"/>
  <c r="I50" i="13" s="1" a="1"/>
  <c r="I50" i="13" s="1"/>
  <c r="I51" i="13" s="1" a="1"/>
  <c r="I51" i="13" s="1"/>
  <c r="I52" i="13" s="1" a="1"/>
  <c r="I52" i="13" s="1"/>
  <c r="I53" i="13" s="1" a="1"/>
  <c r="I53" i="13" s="1"/>
  <c r="I54" i="13" s="1" a="1"/>
  <c r="I54" i="13" s="1"/>
  <c r="I55" i="13" s="1" a="1"/>
  <c r="I55" i="13" s="1"/>
  <c r="J20" i="13" l="1" a="1"/>
  <c r="J20" i="13" s="1"/>
  <c r="J30" i="13" a="1"/>
  <c r="J30" i="13" s="1"/>
  <c r="J31" i="13" a="1"/>
  <c r="J31" i="13" s="1"/>
  <c r="J40" i="13" a="1"/>
  <c r="J40" i="13" s="1"/>
  <c r="J36" i="13" a="1"/>
  <c r="J36" i="13" s="1"/>
  <c r="J17" i="13" a="1"/>
  <c r="J17" i="13" s="1"/>
  <c r="J21" i="13" a="1"/>
  <c r="J21" i="13" s="1"/>
  <c r="J24" i="13" a="1"/>
  <c r="J24" i="13" s="1"/>
  <c r="J10" i="13" a="1"/>
  <c r="J10" i="13" s="1"/>
  <c r="J39" i="13" a="1"/>
  <c r="J39" i="13" s="1"/>
  <c r="J26" i="13" a="1"/>
  <c r="J26" i="13" s="1"/>
  <c r="J15" i="13" a="1"/>
  <c r="J15" i="13" s="1"/>
  <c r="J41" i="13" a="1"/>
  <c r="J41" i="13" s="1"/>
  <c r="J42" i="13" a="1"/>
  <c r="J42" i="13" s="1"/>
  <c r="J35" i="13" a="1"/>
  <c r="J35" i="13" s="1"/>
  <c r="J11" i="13" a="1"/>
  <c r="J11" i="13" s="1"/>
  <c r="J38" i="13" a="1"/>
  <c r="J38" i="13" s="1"/>
  <c r="J25" i="13" a="1"/>
  <c r="J25" i="13" s="1"/>
  <c r="J13" i="13" a="1"/>
  <c r="J13" i="13" s="1"/>
  <c r="J33" i="13" a="1"/>
  <c r="J33" i="13" s="1"/>
  <c r="J32" i="13" a="1"/>
  <c r="J32" i="13" s="1"/>
  <c r="J37" i="13" a="1"/>
  <c r="J37" i="13" s="1"/>
  <c r="J18" i="13" a="1"/>
  <c r="J18" i="13" s="1"/>
  <c r="J12" i="13" a="1"/>
  <c r="J12" i="13" s="1"/>
  <c r="J16" i="13" a="1"/>
  <c r="J16" i="13" s="1"/>
  <c r="J34" i="13" a="1"/>
  <c r="J34" i="13" s="1"/>
  <c r="J29" i="13" a="1"/>
  <c r="J29" i="13" s="1"/>
  <c r="J23" i="13" a="1"/>
  <c r="J23" i="13" s="1"/>
  <c r="J22" i="13" a="1"/>
  <c r="J22" i="13" s="1"/>
  <c r="J14" i="13" a="1"/>
  <c r="J14" i="13" s="1"/>
  <c r="J19" i="13" a="1"/>
  <c r="J19" i="13" s="1"/>
  <c r="J27" i="13" a="1"/>
  <c r="J27" i="13" s="1"/>
  <c r="J28" i="13" a="1"/>
  <c r="J28" i="13" s="1"/>
</calcChain>
</file>

<file path=xl/sharedStrings.xml><?xml version="1.0" encoding="utf-8"?>
<sst xmlns="http://schemas.openxmlformats.org/spreadsheetml/2006/main" count="104" uniqueCount="89">
  <si>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</si>
  <si>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</si>
  <si>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</si>
  <si>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</si>
  <si>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</si>
  <si>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Разнесение в MS EXCEL текстовых строк по столбцам</t>
  </si>
  <si>
    <t>,,,САРАТОВ Г,,НАГОРНЫЙ 2-Й ПРОЕЗД,16,,</t>
  </si>
  <si>
    <t>,,,САРАТОВ Г,,НАГОРНАЯ УЛ,Д. 7,,КВ. 58</t>
  </si>
  <si>
    <t>,,,САРАТОВ Г,,НАГОРНАЯ 9-Я УЛ,21,,1</t>
  </si>
  <si>
    <t>,,,САРАТОВ Г,,НАГОРНАЯ 3-Я УЛ,70,,</t>
  </si>
  <si>
    <t>,,,ЭНГЕЛЬС Г,,НАГОРНАЯ 3-Я УЛ,70,,</t>
  </si>
  <si>
    <t>,,,САРАТОВ Г,,НАГОРНАЯ 3-Я УЛ,28,,</t>
  </si>
  <si>
    <t>,,,САРАТОВСКАЯ ОБЛАСТЬ ,,НАГОРНАЯ 3-Я УЛ,16,,</t>
  </si>
  <si>
    <t>,,,САРАТОВ Г,,НАГОРНАЯ 3-Я УЛ,16,,</t>
  </si>
  <si>
    <t>,,,САРАТОВ Г,,НАГОРНАЯ 10-Я УЛ,10,,</t>
  </si>
  <si>
    <t>,,,САРАТОВ Г,,НАВШИНА УЛ,18,,</t>
  </si>
  <si>
    <t>,,,САРАТОВ Г,,АБРИКОСОВАЯ УЛ,1,,6</t>
  </si>
  <si>
    <t>,,,САРАТОВ Г,,9-Я ЛИНИЯ,Д. 9,,</t>
  </si>
  <si>
    <t>,,,САРАТОВ Г,,9 МАЯ УЛ,41,,</t>
  </si>
  <si>
    <t>,,,САРАТОВ Г,,9 МАЯ УЛ,13,,</t>
  </si>
  <si>
    <t>,,,САРАТОВ Г,,9 ДАЧНАЯ ОСТАНОВКА ТЕР,581,,</t>
  </si>
  <si>
    <t>,,,САРАТОВ Г,,9 ДАЧНАЯ ОСТАНОВКА ТЕР,20,,</t>
  </si>
  <si>
    <t>,,,САРАТОВ Г,,9 ДАЧНАЯ ОСТАНОВКА ТЕР,17/19,,</t>
  </si>
  <si>
    <t>,,,САРАТОВ Г,,8-Я ЛИНИЯ,31,,</t>
  </si>
  <si>
    <t>,,,САРАТОВ Г,,8-Я ДАЧНАЯ ЛЕВАЯ СТОРОНА УЛ,443,,2</t>
  </si>
  <si>
    <t>,,,САРАТОВ Г,,8-Й САДОВЫЙ ПРОЕЗД,Д. 15,,</t>
  </si>
  <si>
    <t>,,,САРАТОВ Г,,8 САДОВЫЙ РЗД,Д. 10,,</t>
  </si>
  <si>
    <t>,,,САРАТОВ Г,,8 МАРТА УЛ,5,,25</t>
  </si>
  <si>
    <t>,,,САРАТОВ Г,,8 МАРТА УЛ,1,,23</t>
  </si>
  <si>
    <t>,,,САРАТОВ Г,,8 ДЕГТЯРНЫЙ ПРОЕЗД,Д. 8,,</t>
  </si>
  <si>
    <t>,,,САРАТОВ Г,,7ШЕЛКОВИЧНЫЙ ТУП,Д. 1Б,,</t>
  </si>
  <si>
    <t>,,,САРАТОВ Г,,7-ШЕЛКОВИЧНЫЙ ПРОЕЗД,6,,1А</t>
  </si>
  <si>
    <t>,,,САРАТОВ Г,,7 ШЕЛКОВИЧНЫЙ ПРОЕЗД,Д. 1Б,,КВ. 3</t>
  </si>
  <si>
    <t>,,,САРАТОВ Г,,7 НОВОУЗЕНСКИЙ ПРОЕЗД,Д. 3/4,,</t>
  </si>
  <si>
    <t>,,,САРАТОВ Г,,7 ИНТЕРНАЦИОНАЛЬНЫЙ ПРОЕЗД,Д. 11,,</t>
  </si>
  <si>
    <t>,,,САРАТОВ Г,,7 ЖЕЛЕЗНОДОРОЖНЫЙ ПРОЕЗД,Д. 6,,</t>
  </si>
  <si>
    <t>,,,БАЛАКОВО Г,,7 ДИНАМОВСКИЙ ПРОЕЗД,Д. 47,,КВ. 157</t>
  </si>
  <si>
    <t>,,,САРАТОВ Г,,7 ДЕГТЯРНЫЙ ПРОЕЗД,Д. 1,,КВ. 5</t>
  </si>
  <si>
    <t>,,,САРАТОВ Г,,7 ДАЧНАЯ ОСТАНОВКА ЛЕВАЯ СТОРОНА ТЕР,Д 10,,</t>
  </si>
  <si>
    <t>,,,САРАТОВ Г,,7 ДАЧНАЯ ОСТАНОВКА ЛЕВАЯ СТОРОНА ТЕР,7А,,</t>
  </si>
  <si>
    <t>,,,САРАТОВ Г,,7 БЕРЕГОВОЙ ПРОЕЗД,Д. 2/14,,КВ. 109</t>
  </si>
  <si>
    <t>,,,САРАТОВ Г,,6ИНТЕРНАЦИОНАЛЬНЫЙ ПРОЕЗД,Д. 16,,</t>
  </si>
  <si>
    <t>,,,САРАТОВ Г,,6-Й НОВОУЗЕНСКИЙ ПРОЕЗД,Д. 3,,</t>
  </si>
  <si>
    <t>,,,САРАТОВ Г,,6-Й НАГОРНЫЙ ПРОЕЗД,21,,</t>
  </si>
  <si>
    <t>,,,САРАТОВ Г,,6-Й ЖЕЛЕЗНОДОРОЖНЫЙ ПРОЕЗД,Д. 10,,</t>
  </si>
  <si>
    <t>,,,САРАТОВ Г,,1-ый Малый Семхозовский проезд,406,,40</t>
  </si>
  <si>
    <t>,,,САРАТОВ Г,,6 ПУШКИНСКИЙ ПРОЕЗД,Д. 9,,</t>
  </si>
  <si>
    <t>,,,САРАТОВ Г,,2 CОКОЛОВСКИЙ ПР,Д. 4,,КВ. 1</t>
  </si>
  <si>
    <t>,,,САРАТОВ Г,,1 БЛАГОДАТНАЯ,Д. 8,,</t>
  </si>
  <si>
    <t>,,,САРАТОВ Г,,6 ЖЕЛЕЗНОДОРОЖНЫЙ ПРОЕЗД УЛ,Д. 7,,</t>
  </si>
  <si>
    <t>,,,САРАТОВ Г,,6 ДИНАМОВСКИЙ ПРОЕЗД,Д. 40,КОРП. Б,КВ. 95</t>
  </si>
  <si>
    <t>,,,САРАТОВ Г,,1 АРБАТСКИЙ ПРОЕЗД Д,9,,2</t>
  </si>
  <si>
    <t>Сортированный от Я до А</t>
  </si>
  <si>
    <t>Название улицы без повторов</t>
  </si>
  <si>
    <t>Название улицы</t>
  </si>
  <si>
    <t>Отступ</t>
  </si>
  <si>
    <t>Позиция</t>
  </si>
  <si>
    <t>Проезд?</t>
  </si>
  <si>
    <t>Улица?</t>
  </si>
  <si>
    <t>Саратов?</t>
  </si>
  <si>
    <t>Исходный список</t>
  </si>
  <si>
    <t>по убыванию</t>
  </si>
  <si>
    <t>ПРОЕЗД</t>
  </si>
  <si>
    <t>ул,</t>
  </si>
  <si>
    <t>,,,САРАТОВ Г,,</t>
  </si>
  <si>
    <t>Слова для поиска</t>
  </si>
  <si>
    <t>Реальный пример</t>
  </si>
  <si>
    <t>Алгоритм подписи    : Неизвестно: 1.2.840.113549.1.1.13</t>
  </si>
  <si>
    <t>Алгоритм откр. кл.  : RSA (4096 бит)</t>
  </si>
  <si>
    <t>Субъект             : C=US, S=California, L=San Jose, O=Adobe Systems, OU=Cloud Technology, CN=Adobe Intermediate CA 10-3</t>
  </si>
  <si>
    <t>Серийный номер      : 0x76CA52B2</t>
  </si>
  <si>
    <t>SHA1 отпечаток      : d1df7f06b769bccb3f4479041ec1f06e9cd3cb1a</t>
  </si>
  <si>
    <t>Идентификатор ключа : 436a54e023306a543170f1fff32d5967d0418e41</t>
  </si>
  <si>
    <t>Выдан               : 17/08/2018 17:37:58 UTC</t>
  </si>
  <si>
    <t>Истекает            : 04/08/2068 17:37:58 UTC</t>
  </si>
  <si>
    <t>Издатель</t>
  </si>
  <si>
    <t>Субъект</t>
  </si>
  <si>
    <t>Серийный номер</t>
  </si>
  <si>
    <t>SHA1 отпечаток</t>
  </si>
  <si>
    <t>Идентификатор ключа</t>
  </si>
  <si>
    <t>Алгоритм подписи</t>
  </si>
  <si>
    <t>Алгоритм откр. кл.</t>
  </si>
  <si>
    <t xml:space="preserve">Выдан </t>
  </si>
  <si>
    <t xml:space="preserve">Истекает  </t>
  </si>
  <si>
    <t xml:space="preserve">Ссылка на ключ </t>
  </si>
  <si>
    <t>Ссылка на ключ      : Нет</t>
  </si>
  <si>
    <t>Издатель            : C=US, S=California, L=San Jose, O=Adobe Systems, OU=Cloud Technology, CN=Adobe Root CA 10-3 = СЖ</t>
  </si>
  <si>
    <t>ID сотрудника</t>
  </si>
  <si>
    <t>СКРИПТ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</si>
</sst>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/>
    <xf numFmtId="0" fontId="2" fillId="0" borderId="0" xfId="1"/>
    <xf numFmtId="0" fontId="7" fillId="4" borderId="0" xfId="1" applyFont="1" applyFill="1" applyAlignment="1">
      <alignment vertical="center" wrapText="1"/>
    </xf>
    <xf numFmtId="0" fontId="6" fillId="3" borderId="0" xfId="7" applyFont="1" applyFill="1" applyAlignment="1" applyProtection="1">
      <alignment vertical="center"/>
    </xf>
    <xf numFmtId="0" fontId="12" fillId="0" borderId="0" xfId="8"/>
    <xf numFmtId="0" fontId="12" fillId="0" borderId="1" xfId="8" applyBorder="1"/>
    <xf numFmtId="0" fontId="13" fillId="0" borderId="1" xfId="8" applyFont="1" applyBorder="1"/>
    <xf numFmtId="0" fontId="14" fillId="0" borderId="1" xfId="8" applyFont="1" applyBorder="1"/>
    <xf numFmtId="0" fontId="15" fillId="0" borderId="1" xfId="8" applyFont="1" applyBorder="1"/>
    <xf numFmtId="0" fontId="16" fillId="0" borderId="1" xfId="8" applyFont="1" applyBorder="1"/>
    <xf numFmtId="0" fontId="16" fillId="0" borderId="0" xfId="8" applyFont="1"/>
    <xf numFmtId="0" fontId="12" fillId="6" borderId="0" xfId="8" applyFill="1"/>
    <xf numFmtId="0" fontId="12" fillId="6" borderId="0" xfId="8" applyFill="1" applyAlignment="1">
      <alignment horizontal="left"/>
    </xf>
    <xf numFmtId="0" fontId="12" fillId="7" borderId="0" xfId="8" applyFill="1"/>
    <xf numFmtId="0" fontId="11" fillId="5" borderId="0" xfId="8" applyFont="1" applyFill="1" applyAlignment="1">
      <alignment vertical="center"/>
    </xf>
    <xf numFmtId="0" fontId="10" fillId="5" borderId="0" xfId="8" applyFont="1" applyFill="1" applyAlignment="1"/>
    <xf numFmtId="0" fontId="5" fillId="5" borderId="0" xfId="7" applyFill="1" applyAlignment="1" applyProtection="1"/>
    <xf numFmtId="0" fontId="0" fillId="8" borderId="1" xfId="0" applyFill="1" applyBorder="1"/>
    <xf numFmtId="0" fontId="1" fillId="8" borderId="1" xfId="0" applyFont="1" applyFill="1" applyBorder="1"/>
    <xf numFmtId="0" fontId="0" fillId="8" borderId="0" xfId="0" applyFill="1"/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8" borderId="1" xfId="0" applyFont="1" applyFill="1" applyBorder="1" applyAlignment="1">
      <alignment horizontal="left"/>
    </xf>
    <xf numFmtId="0" fontId="0" fillId="8" borderId="1" xfId="0" applyFill="1" applyBorder="1" applyAlignment="1"/>
    <xf numFmtId="0" fontId="0" fillId="8" borderId="1" xfId="0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0" fillId="9" borderId="1" xfId="0" applyFill="1" applyBorder="1"/>
    <xf numFmtId="0" fontId="6" fillId="3" borderId="0" xfId="4" applyFont="1" applyFill="1" applyAlignment="1" applyProtection="1">
      <alignment horizontal="center" vertical="center"/>
    </xf>
    <xf numFmtId="0" fontId="0" fillId="10" borderId="1" xfId="0" applyFill="1" applyBorder="1"/>
    <xf numFmtId="0" fontId="0" fillId="0" borderId="1" xfId="0" applyBorder="1" applyAlignment="1">
      <alignment horizontal="left" wrapText="1"/>
    </xf>
    <xf numFmtId="0" fontId="17" fillId="0" borderId="0" xfId="0" applyFont="1"/>
    <xf numFmtId="0" fontId="0" fillId="10" borderId="1" xfId="0" applyFill="1" applyBorder="1" applyAlignment="1">
      <alignment horizontal="left"/>
    </xf>
  </cellXfs>
  <cellStyles count="9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Обычный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excel2.ru/articles/raznesenie-v-ms-excel-tekstovyh-strok-po-stolbcam?utm_source=organic_file&amp;utm_medium=file&amp;utm_campaign=file_download" TargetMode="External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91"/>
  <sheetViews>
    <sheetView tabSelected="1" workbookViewId="0">
      <selection activeCell="B15" sqref="B15:B25"/>
    </sheetView>
  </sheetViews>
  <sheetFormatPr defaultRowHeight="15" x14ac:dyDescent="0.25"/>
  <cols>
    <col min="1" max="1" width="27.140625" style="22" customWidth="1"/>
    <col min="2" max="2" width="118.140625" style="28" customWidth="1"/>
    <col min="3" max="3" width="14.42578125" customWidth="1"/>
    <col min="4" max="4" width="14.28515625" customWidth="1"/>
    <col min="5" max="5" width="134.140625" style="26" customWidth="1"/>
    <col min="269" max="269" width="10" customWidth="1"/>
    <col min="350" max="350" width="8.5703125" customWidth="1"/>
  </cols>
  <sheetData>
    <row r="1" spans="1:5" x14ac:dyDescent="0.25">
      <c r="A1" s="3"/>
      <c r="B1" s="27"/>
      <c r="C1" s="3"/>
      <c r="D1" s="3"/>
      <c r="E1" s="24"/>
    </row>
    <row r="2" spans="1:5" x14ac:dyDescent="0.25">
      <c r="A2" s="20" t="s">
        <v>75</v>
      </c>
      <c r="B2" s="29" t="s">
        <v>86</v>
      </c>
      <c r="C2" s="37" t="str">
        <f>LEFT(B2,SEARCH(":",B2,1)-1)</f>
        <v xml:space="preserve">Издатель            </v>
      </c>
      <c r="D2" s="2"/>
      <c r="E2" s="25" t="str">
        <f>RIGHT(B2,LEN(B2)-LEN(C2)-LEN(D2)-IF(D2="",2,10))</f>
        <v>C=US, S=California, L=San Jose, O=Adobe Systems, OU=Cloud Technology, CN=Adobe Root CA 10-3 = СЖ</v>
      </c>
    </row>
    <row r="3" spans="1:5" x14ac:dyDescent="0.25">
      <c r="A3" s="33" t="s">
        <v>76</v>
      </c>
      <c r="B3" s="29" t="s">
        <v>69</v>
      </c>
      <c r="C3" s="1"/>
      <c r="D3" s="2"/>
      <c r="E3" s="25" t="str">
        <f>RIGHT(B3,LEN(B3)-LEN(C3)-LEN(D3)-IF(D3="",22,10))</f>
        <v>C=US, S=California, L=San Jose, O=Adobe Systems, OU=Cloud Technology, CN=Adobe Intermediate CA 10-3</v>
      </c>
    </row>
    <row r="4" spans="1:5" x14ac:dyDescent="0.25">
      <c r="A4" s="20" t="s">
        <v>77</v>
      </c>
      <c r="B4" s="29" t="s">
        <v>70</v>
      </c>
      <c r="C4" s="1" t="str">
        <f>LEFT(B4,SEARCH(" ",B4,4)-1)</f>
        <v>Серийный</v>
      </c>
      <c r="D4" s="2" t="str">
        <f>IF(ISERROR(SEARCH(" ", RIGHT(B4, LEN(B4) - SEARCH(" ", B4, 1)), 1)) = TRUE, "", LEFT(RIGHT(B4,LEN(B4) - SEARCH(" ", B4, 1)), SEARCH(" ", RIGHT(B4, LEN(B4) - SEARCH(" ", B4, 1)), 1) - 1))</f>
        <v>номер</v>
      </c>
      <c r="E4" s="25" t="str">
        <f>RIGHT(B4,LEN(B4)-LEN(C4)-LEN(D4)-IF(D4="",5,11))</f>
        <v>76CA52B2</v>
      </c>
    </row>
    <row r="5" spans="1:5" x14ac:dyDescent="0.25">
      <c r="A5" s="33" t="s">
        <v>78</v>
      </c>
      <c r="B5" s="29" t="s">
        <v>71</v>
      </c>
      <c r="C5" s="1" t="str">
        <f>LEFT(B5,SEARCH(" ",B5,1)-1)</f>
        <v>SHA1</v>
      </c>
      <c r="D5" s="2" t="str">
        <f>IF(ISERROR(SEARCH(" ", RIGHT(B5, LEN(B5) - SEARCH(" ", B5, 1)), 1)) = TRUE, "", LEFT(RIGHT(B5,LEN(B5) - SEARCH(" ", B5, 1)), SEARCH(" ", RIGHT(B5, LEN(B5) - SEARCH(" ", B5, 1)), 1) - 1))</f>
        <v>отпечаток</v>
      </c>
      <c r="E5" s="25" t="str">
        <f>RIGHT(B5,LEN(B5)-LEN(C5)-LEN(D5)-IF(D5="",5,9))</f>
        <v>d1df7f06b769bccb3f4479041ec1f06e9cd3cb1a</v>
      </c>
    </row>
    <row r="6" spans="1:5" x14ac:dyDescent="0.25">
      <c r="A6" s="33" t="s">
        <v>79</v>
      </c>
      <c r="B6" s="29" t="s">
        <v>72</v>
      </c>
      <c r="C6" s="1" t="str">
        <f>LEFT(B6,SEARCH(" ",B6,1)-1)</f>
        <v>Идентификатор</v>
      </c>
      <c r="D6" s="2" t="str">
        <f>IF(ISERROR(SEARCH(" ", RIGHT(B6, LEN(B6) - SEARCH(" ", B6, 1)), 1)) = TRUE, "", LEFT(RIGHT(B6,LEN(B6) - SEARCH(" ", B6, 1)), SEARCH(" ", RIGHT(B6, LEN(B6) - SEARCH(" ", B6, 1)), 1) - 1))</f>
        <v>ключа</v>
      </c>
      <c r="E6" s="25" t="str">
        <f>RIGHT(B6,LEN(B6)-LEN(C6)-LEN(D6)-IF(D6="",5,4))</f>
        <v>436a54e023306a543170f1fff32d5967d0418e41</v>
      </c>
    </row>
    <row r="7" spans="1:5" x14ac:dyDescent="0.25">
      <c r="A7" s="20" t="s">
        <v>80</v>
      </c>
      <c r="B7" s="29" t="s">
        <v>67</v>
      </c>
      <c r="C7" s="1"/>
      <c r="D7" s="2"/>
      <c r="E7" s="25"/>
    </row>
    <row r="8" spans="1:5" x14ac:dyDescent="0.25">
      <c r="A8" s="20" t="s">
        <v>81</v>
      </c>
      <c r="B8" s="29" t="s">
        <v>68</v>
      </c>
      <c r="C8" s="1"/>
      <c r="D8" s="2"/>
      <c r="E8" s="25"/>
    </row>
    <row r="9" spans="1:5" x14ac:dyDescent="0.25">
      <c r="A9" s="33" t="s">
        <v>82</v>
      </c>
      <c r="B9" s="29" t="s">
        <v>73</v>
      </c>
      <c r="C9" s="1" t="str">
        <f>LEFT(B9,SEARCH(" ",B9,1)-1)</f>
        <v>Выдан</v>
      </c>
      <c r="D9" s="2" t="str">
        <f>IF(ISERROR(SEARCH(" ", RIGHT(B9, LEN(B9) - SEARCH(" ", B9, 1)), 1)) = TRUE, "", LEFT(RIGHT(B9,LEN(B9) - SEARCH(" ", B9, 1)), SEARCH(" ", RIGHT(B9, LEN(B9) - SEARCH(" ", B9, 1)), 1) - 1))</f>
        <v/>
      </c>
      <c r="E9" s="38" t="str">
        <f>RIGHT(B9,LEN(B9)-LEN(C9)-LEN(D9)-IF(D9="",17,1))</f>
        <v>17/08/2018 17:37:58 UTC</v>
      </c>
    </row>
    <row r="10" spans="1:5" x14ac:dyDescent="0.25">
      <c r="A10" s="33" t="s">
        <v>83</v>
      </c>
      <c r="B10" s="29" t="s">
        <v>74</v>
      </c>
      <c r="C10" s="1" t="str">
        <f>LEFT(B10,SEARCH(" ",B10,1)-1)</f>
        <v>Истекает</v>
      </c>
      <c r="D10" s="2" t="str">
        <f>IF(ISERROR(SEARCH(" ", RIGHT(B10, LEN(B10) - SEARCH(" ", B10, 1)), 1)) = TRUE, "", LEFT(RIGHT(B10,LEN(B10) - SEARCH(" ", B10, 1)), SEARCH(" ", RIGHT(B10, LEN(B10) - SEARCH(" ", B10, 1)), 1) - 1))</f>
        <v/>
      </c>
      <c r="E10" s="38" t="str">
        <f>RIGHT(B10,LEN(B10)-LEN(C10)-LEN(D10)-IF(D10="",14,1))</f>
        <v>04/08/2068 17:37:58 UTC</v>
      </c>
    </row>
    <row r="11" spans="1:5" x14ac:dyDescent="0.25">
      <c r="A11" s="20" t="s">
        <v>84</v>
      </c>
      <c r="B11" s="29" t="s">
        <v>85</v>
      </c>
      <c r="C11" s="1"/>
      <c r="D11" s="2"/>
      <c r="E11" s="25"/>
    </row>
    <row r="12" spans="1:5" x14ac:dyDescent="0.25">
      <c r="A12" s="33" t="s">
        <v>87</v>
      </c>
      <c r="B12" s="29"/>
      <c r="C12" s="1"/>
      <c r="D12" s="2"/>
      <c r="E12" s="25"/>
    </row>
    <row r="13" spans="1:5" x14ac:dyDescent="0.25">
      <c r="A13" s="35" t="s">
        <v>88</v>
      </c>
      <c r="B13" s="29"/>
      <c r="C13" s="1"/>
      <c r="D13" s="2"/>
      <c r="E13" s="36"/>
    </row>
    <row r="14" spans="1:5" x14ac:dyDescent="0.25">
      <c r="A14" s="23"/>
      <c r="B14" s="27"/>
      <c r="C14" s="3"/>
      <c r="D14" s="3"/>
      <c r="E14" s="24"/>
    </row>
    <row r="15" spans="1:5" x14ac:dyDescent="0.25">
      <c r="A15" s="20" t="s">
        <v>75</v>
      </c>
      <c r="B15" s="29"/>
      <c r="C15" s="1"/>
      <c r="D15" s="2"/>
      <c r="E15" s="25"/>
    </row>
    <row r="16" spans="1:5" x14ac:dyDescent="0.25">
      <c r="A16" s="33" t="s">
        <v>76</v>
      </c>
      <c r="B16" s="29"/>
      <c r="C16" s="1"/>
      <c r="D16" s="2"/>
      <c r="E16" s="25" t="e">
        <f>RIGHT(B16,LEN(B16)-LEN(C16)-LEN(D16)-IF(D16="",22,10))</f>
        <v>#VALUE!</v>
      </c>
    </row>
    <row r="17" spans="1:5" x14ac:dyDescent="0.25">
      <c r="A17" s="20" t="s">
        <v>77</v>
      </c>
      <c r="B17" s="29"/>
      <c r="C17" s="1" t="e">
        <f>LEFT(B17,SEARCH(" ",B17,4)-1)</f>
        <v>#VALUE!</v>
      </c>
      <c r="D17" s="2" t="str">
        <f>IF(ISERROR(SEARCH(" ", RIGHT(B17, LEN(B17) - SEARCH(" ", B17, 1)), 1)) = TRUE, "", LEFT(RIGHT(B17,LEN(B17) - SEARCH(" ", B17, 1)), SEARCH(" ", RIGHT(B17, LEN(B17) - SEARCH(" ", B17, 1)), 1) - 1))</f>
        <v/>
      </c>
      <c r="E17" s="25" t="e">
        <f>RIGHT(B17,LEN(B17)-LEN(C17)-LEN(D17)-IF(D17="",5,11))</f>
        <v>#VALUE!</v>
      </c>
    </row>
    <row r="18" spans="1:5" x14ac:dyDescent="0.25">
      <c r="A18" s="33" t="s">
        <v>78</v>
      </c>
      <c r="B18" s="29"/>
      <c r="C18" s="1" t="e">
        <f>LEFT(B18,SEARCH(" ",B18,1)-1)</f>
        <v>#VALUE!</v>
      </c>
      <c r="D18" s="2" t="str">
        <f>IF(ISERROR(SEARCH(" ", RIGHT(B18, LEN(B18) - SEARCH(" ", B18, 1)), 1)) = TRUE, "", LEFT(RIGHT(B18,LEN(B18) - SEARCH(" ", B18, 1)), SEARCH(" ", RIGHT(B18, LEN(B18) - SEARCH(" ", B18, 1)), 1) - 1))</f>
        <v/>
      </c>
      <c r="E18" s="25" t="e">
        <f>RIGHT(B18,LEN(B18)-LEN(C18)-LEN(D18)-IF(D18="",5,9))</f>
        <v>#VALUE!</v>
      </c>
    </row>
    <row r="19" spans="1:5" x14ac:dyDescent="0.25">
      <c r="A19" s="33" t="s">
        <v>79</v>
      </c>
      <c r="B19" s="29"/>
      <c r="C19" s="1" t="e">
        <f>LEFT(B19,SEARCH(" ",B19,1)-1)</f>
        <v>#VALUE!</v>
      </c>
      <c r="D19" s="2" t="str">
        <f>IF(ISERROR(SEARCH(" ", RIGHT(B19, LEN(B19) - SEARCH(" ", B19, 1)), 1)) = TRUE, "", LEFT(RIGHT(B19,LEN(B19) - SEARCH(" ", B19, 1)), SEARCH(" ", RIGHT(B19, LEN(B19) - SEARCH(" ", B19, 1)), 1) - 1))</f>
        <v/>
      </c>
      <c r="E19" s="25" t="e">
        <f>RIGHT(B19,LEN(B19)-LEN(C19)-LEN(D19)-IF(D19="",5,4))</f>
        <v>#VALUE!</v>
      </c>
    </row>
    <row r="20" spans="1:5" x14ac:dyDescent="0.25">
      <c r="A20" s="20" t="s">
        <v>80</v>
      </c>
      <c r="B20" s="29"/>
      <c r="C20" s="1"/>
      <c r="D20" s="2"/>
      <c r="E20" s="25"/>
    </row>
    <row r="21" spans="1:5" x14ac:dyDescent="0.25">
      <c r="A21" s="20" t="s">
        <v>81</v>
      </c>
      <c r="B21" s="29"/>
      <c r="C21" s="1"/>
      <c r="D21" s="2"/>
      <c r="E21" s="25"/>
    </row>
    <row r="22" spans="1:5" x14ac:dyDescent="0.25">
      <c r="A22" s="33" t="s">
        <v>82</v>
      </c>
      <c r="B22" s="29"/>
      <c r="C22" s="1" t="e">
        <f>LEFT(B22,SEARCH(" ",B22,1)-1)</f>
        <v>#VALUE!</v>
      </c>
      <c r="D22" s="2" t="str">
        <f>IF(ISERROR(SEARCH(" ", RIGHT(B22, LEN(B22) - SEARCH(" ", B22, 1)), 1)) = TRUE, "", LEFT(RIGHT(B22,LEN(B22) - SEARCH(" ", B22, 1)), SEARCH(" ", RIGHT(B22, LEN(B22) - SEARCH(" ", B22, 1)), 1) - 1))</f>
        <v/>
      </c>
      <c r="E22" s="25" t="e">
        <f>RIGHT(B22,LEN(B22)-LEN(C22)-LEN(D22)-IF(D22="",17,1))</f>
        <v>#VALUE!</v>
      </c>
    </row>
    <row r="23" spans="1:5" x14ac:dyDescent="0.25">
      <c r="A23" s="33" t="s">
        <v>83</v>
      </c>
      <c r="B23" s="29"/>
      <c r="C23" s="1" t="e">
        <f>LEFT(B23,SEARCH(" ",B23,1)-1)</f>
        <v>#VALUE!</v>
      </c>
      <c r="D23" s="2" t="str">
        <f>IF(ISERROR(SEARCH(" ", RIGHT(B23, LEN(B23) - SEARCH(" ", B23, 1)), 1)) = TRUE, "", LEFT(RIGHT(B23,LEN(B23) - SEARCH(" ", B23, 1)), SEARCH(" ", RIGHT(B23, LEN(B23) - SEARCH(" ", B23, 1)), 1) - 1))</f>
        <v/>
      </c>
      <c r="E23" s="25" t="e">
        <f>RIGHT(B23,LEN(B23)-LEN(C23)-LEN(D23)-IF(D23="",14,1))</f>
        <v>#VALUE!</v>
      </c>
    </row>
    <row r="24" spans="1:5" x14ac:dyDescent="0.25">
      <c r="A24" s="20" t="s">
        <v>84</v>
      </c>
      <c r="B24" s="29"/>
      <c r="C24" s="1"/>
      <c r="D24" s="2"/>
      <c r="E24" s="25"/>
    </row>
    <row r="25" spans="1:5" x14ac:dyDescent="0.25">
      <c r="A25" s="33" t="s">
        <v>87</v>
      </c>
      <c r="B25" s="29"/>
      <c r="C25" s="1"/>
      <c r="D25" s="2"/>
      <c r="E25" s="25"/>
    </row>
    <row r="26" spans="1:5" x14ac:dyDescent="0.25">
      <c r="A26" s="35" t="s">
        <v>88</v>
      </c>
      <c r="B26" s="29"/>
      <c r="C26" s="1"/>
      <c r="D26" s="2"/>
      <c r="E26" s="36"/>
    </row>
    <row r="27" spans="1:5" x14ac:dyDescent="0.25">
      <c r="A27" s="3"/>
      <c r="B27" s="27"/>
      <c r="C27" s="3"/>
      <c r="D27" s="3"/>
      <c r="E27" s="24"/>
    </row>
    <row r="28" spans="1:5" s="22" customFormat="1" x14ac:dyDescent="0.25">
      <c r="A28" s="20"/>
      <c r="B28" s="29"/>
      <c r="C28" s="20"/>
      <c r="D28" s="30"/>
      <c r="E28" s="31"/>
    </row>
    <row r="29" spans="1:5" s="22" customFormat="1" x14ac:dyDescent="0.25">
      <c r="A29" s="20"/>
      <c r="B29" s="29"/>
      <c r="C29" s="20"/>
      <c r="D29" s="30"/>
      <c r="E29" s="31"/>
    </row>
    <row r="30" spans="1:5" s="22" customFormat="1" x14ac:dyDescent="0.25">
      <c r="A30" s="20"/>
      <c r="B30" s="29"/>
      <c r="C30" s="20"/>
      <c r="D30" s="30"/>
      <c r="E30" s="31"/>
    </row>
    <row r="31" spans="1:5" s="22" customFormat="1" x14ac:dyDescent="0.25">
      <c r="A31" s="20"/>
      <c r="B31" s="29"/>
      <c r="C31" s="20"/>
      <c r="D31" s="30"/>
      <c r="E31" s="31"/>
    </row>
    <row r="32" spans="1:5" s="22" customFormat="1" x14ac:dyDescent="0.25">
      <c r="A32" s="20"/>
      <c r="B32" s="29"/>
      <c r="C32" s="20"/>
      <c r="D32" s="30"/>
      <c r="E32" s="31"/>
    </row>
    <row r="33" spans="1:5" s="22" customFormat="1" x14ac:dyDescent="0.25">
      <c r="A33" s="20"/>
      <c r="B33" s="29"/>
      <c r="C33" s="20"/>
      <c r="D33" s="30"/>
      <c r="E33" s="31"/>
    </row>
    <row r="34" spans="1:5" s="22" customFormat="1" x14ac:dyDescent="0.25">
      <c r="A34" s="20"/>
      <c r="B34" s="29"/>
      <c r="C34" s="20"/>
      <c r="D34" s="30"/>
      <c r="E34" s="31"/>
    </row>
    <row r="35" spans="1:5" s="22" customFormat="1" x14ac:dyDescent="0.25">
      <c r="A35" s="20"/>
      <c r="B35" s="29"/>
      <c r="C35" s="20"/>
      <c r="D35" s="30"/>
      <c r="E35" s="31"/>
    </row>
    <row r="36" spans="1:5" s="22" customFormat="1" x14ac:dyDescent="0.25">
      <c r="A36" s="20"/>
      <c r="B36" s="29"/>
      <c r="C36" s="20"/>
      <c r="D36" s="30"/>
      <c r="E36" s="31"/>
    </row>
    <row r="37" spans="1:5" s="22" customFormat="1" x14ac:dyDescent="0.25">
      <c r="A37" s="20"/>
      <c r="B37" s="29"/>
      <c r="C37" s="20"/>
      <c r="D37" s="30"/>
      <c r="E37" s="31"/>
    </row>
    <row r="38" spans="1:5" s="22" customFormat="1" x14ac:dyDescent="0.25">
      <c r="A38" s="20"/>
      <c r="B38" s="29"/>
      <c r="C38" s="20"/>
      <c r="D38" s="30"/>
      <c r="E38" s="31"/>
    </row>
    <row r="39" spans="1:5" s="22" customFormat="1" x14ac:dyDescent="0.25">
      <c r="A39" s="20"/>
      <c r="B39" s="29"/>
      <c r="C39" s="20"/>
      <c r="D39" s="30"/>
      <c r="E39" s="31"/>
    </row>
    <row r="40" spans="1:5" s="22" customFormat="1" x14ac:dyDescent="0.25">
      <c r="A40" s="20"/>
      <c r="B40" s="29"/>
      <c r="C40" s="20"/>
      <c r="D40" s="30"/>
      <c r="E40" s="31"/>
    </row>
    <row r="41" spans="1:5" s="22" customFormat="1" x14ac:dyDescent="0.25">
      <c r="A41" s="21"/>
      <c r="B41" s="29"/>
      <c r="C41" s="21"/>
      <c r="D41" s="21"/>
      <c r="E41" s="32"/>
    </row>
    <row r="42" spans="1:5" s="22" customFormat="1" x14ac:dyDescent="0.25">
      <c r="A42" s="20"/>
      <c r="B42" s="29"/>
      <c r="C42" s="20"/>
      <c r="D42" s="30"/>
      <c r="E42" s="31"/>
    </row>
    <row r="43" spans="1:5" s="22" customFormat="1" x14ac:dyDescent="0.25">
      <c r="A43" s="20"/>
      <c r="B43" s="29"/>
      <c r="C43" s="20"/>
      <c r="D43" s="30"/>
      <c r="E43" s="31"/>
    </row>
    <row r="44" spans="1:5" s="22" customFormat="1" x14ac:dyDescent="0.25">
      <c r="A44" s="20"/>
      <c r="B44" s="29"/>
      <c r="C44" s="20"/>
      <c r="D44" s="30"/>
      <c r="E44" s="31"/>
    </row>
    <row r="45" spans="1:5" s="22" customFormat="1" x14ac:dyDescent="0.25">
      <c r="A45" s="20"/>
      <c r="B45" s="29"/>
      <c r="C45" s="20"/>
      <c r="D45" s="30"/>
      <c r="E45" s="31"/>
    </row>
    <row r="46" spans="1:5" s="22" customFormat="1" x14ac:dyDescent="0.25">
      <c r="A46" s="20"/>
      <c r="B46" s="29"/>
      <c r="C46" s="20"/>
      <c r="D46" s="30"/>
      <c r="E46" s="31"/>
    </row>
    <row r="47" spans="1:5" s="22" customFormat="1" x14ac:dyDescent="0.25">
      <c r="A47" s="20"/>
      <c r="B47" s="29"/>
      <c r="C47" s="20"/>
      <c r="D47" s="30"/>
      <c r="E47" s="31"/>
    </row>
    <row r="48" spans="1:5" s="22" customFormat="1" x14ac:dyDescent="0.25">
      <c r="A48" s="20"/>
      <c r="B48" s="29"/>
      <c r="C48" s="20"/>
      <c r="D48" s="30"/>
      <c r="E48" s="31"/>
    </row>
    <row r="49" spans="1:5" s="22" customFormat="1" x14ac:dyDescent="0.25">
      <c r="A49" s="20"/>
      <c r="B49" s="29"/>
      <c r="C49" s="20"/>
      <c r="D49" s="30"/>
      <c r="E49" s="31"/>
    </row>
    <row r="50" spans="1:5" s="22" customFormat="1" x14ac:dyDescent="0.25">
      <c r="A50" s="20"/>
      <c r="B50" s="29"/>
      <c r="C50" s="20"/>
      <c r="D50" s="30"/>
      <c r="E50" s="31"/>
    </row>
    <row r="51" spans="1:5" s="22" customFormat="1" x14ac:dyDescent="0.25">
      <c r="A51" s="20"/>
      <c r="B51" s="29"/>
      <c r="C51" s="20"/>
      <c r="D51" s="30"/>
      <c r="E51" s="31"/>
    </row>
    <row r="52" spans="1:5" s="22" customFormat="1" x14ac:dyDescent="0.25">
      <c r="A52" s="20"/>
      <c r="B52" s="29"/>
      <c r="C52" s="20"/>
      <c r="D52" s="30"/>
      <c r="E52" s="31"/>
    </row>
    <row r="53" spans="1:5" s="22" customFormat="1" x14ac:dyDescent="0.25">
      <c r="A53" s="20"/>
      <c r="B53" s="29"/>
      <c r="C53" s="20"/>
      <c r="D53" s="30"/>
      <c r="E53" s="31"/>
    </row>
    <row r="54" spans="1:5" s="22" customFormat="1" x14ac:dyDescent="0.25">
      <c r="A54" s="20"/>
      <c r="B54" s="29"/>
      <c r="C54" s="20"/>
      <c r="D54" s="30"/>
      <c r="E54" s="31"/>
    </row>
    <row r="55" spans="1:5" s="22" customFormat="1" x14ac:dyDescent="0.25">
      <c r="A55" s="21"/>
      <c r="B55" s="29"/>
      <c r="C55" s="21"/>
      <c r="D55" s="21"/>
      <c r="E55" s="32"/>
    </row>
    <row r="56" spans="1:5" s="22" customFormat="1" x14ac:dyDescent="0.25">
      <c r="A56" s="20"/>
      <c r="B56" s="29"/>
      <c r="C56" s="20"/>
      <c r="D56" s="30"/>
      <c r="E56" s="31"/>
    </row>
    <row r="57" spans="1:5" s="22" customFormat="1" x14ac:dyDescent="0.25">
      <c r="A57" s="20"/>
      <c r="B57" s="29"/>
      <c r="C57" s="20"/>
      <c r="D57" s="30"/>
      <c r="E57" s="31"/>
    </row>
    <row r="58" spans="1:5" s="22" customFormat="1" x14ac:dyDescent="0.25">
      <c r="A58" s="20"/>
      <c r="B58" s="29"/>
      <c r="C58" s="20"/>
      <c r="D58" s="30"/>
      <c r="E58" s="31"/>
    </row>
    <row r="59" spans="1:5" s="22" customFormat="1" x14ac:dyDescent="0.25">
      <c r="A59" s="20"/>
      <c r="B59" s="29"/>
      <c r="C59" s="20"/>
      <c r="D59" s="30"/>
      <c r="E59" s="31"/>
    </row>
    <row r="60" spans="1:5" s="22" customFormat="1" x14ac:dyDescent="0.25">
      <c r="A60" s="20"/>
      <c r="B60" s="29"/>
      <c r="C60" s="20"/>
      <c r="D60" s="30"/>
      <c r="E60" s="31"/>
    </row>
    <row r="61" spans="1:5" s="22" customFormat="1" x14ac:dyDescent="0.25">
      <c r="A61" s="20"/>
      <c r="B61" s="29"/>
      <c r="C61" s="20"/>
      <c r="D61" s="30"/>
      <c r="E61" s="31"/>
    </row>
    <row r="62" spans="1:5" s="22" customFormat="1" x14ac:dyDescent="0.25">
      <c r="A62" s="20"/>
      <c r="B62" s="29"/>
      <c r="C62" s="20"/>
      <c r="D62" s="30"/>
      <c r="E62" s="31"/>
    </row>
    <row r="63" spans="1:5" s="22" customFormat="1" x14ac:dyDescent="0.25">
      <c r="A63" s="20"/>
      <c r="B63" s="29"/>
      <c r="C63" s="20"/>
      <c r="D63" s="30"/>
      <c r="E63" s="31"/>
    </row>
    <row r="64" spans="1:5" s="22" customFormat="1" x14ac:dyDescent="0.25">
      <c r="A64" s="20"/>
      <c r="B64" s="29"/>
      <c r="C64" s="20"/>
      <c r="D64" s="30"/>
      <c r="E64" s="31"/>
    </row>
    <row r="65" spans="1:5" s="22" customFormat="1" x14ac:dyDescent="0.25">
      <c r="A65" s="20"/>
      <c r="B65" s="29"/>
      <c r="C65" s="20"/>
      <c r="D65" s="30"/>
      <c r="E65" s="31"/>
    </row>
    <row r="66" spans="1:5" s="22" customFormat="1" x14ac:dyDescent="0.25">
      <c r="A66" s="20"/>
      <c r="B66" s="29"/>
      <c r="C66" s="20"/>
      <c r="D66" s="30"/>
      <c r="E66" s="31"/>
    </row>
    <row r="67" spans="1:5" s="22" customFormat="1" x14ac:dyDescent="0.25">
      <c r="A67" s="20"/>
      <c r="B67" s="29"/>
      <c r="C67" s="20"/>
      <c r="D67" s="30"/>
      <c r="E67" s="31"/>
    </row>
    <row r="68" spans="1:5" s="22" customFormat="1" x14ac:dyDescent="0.25">
      <c r="A68" s="20"/>
      <c r="B68" s="29"/>
      <c r="C68" s="20"/>
      <c r="D68" s="30"/>
      <c r="E68" s="31"/>
    </row>
    <row r="69" spans="1:5" s="22" customFormat="1" x14ac:dyDescent="0.25">
      <c r="A69" s="21"/>
      <c r="B69" s="29"/>
      <c r="C69" s="21"/>
      <c r="D69" s="21"/>
      <c r="E69" s="32"/>
    </row>
    <row r="70" spans="1:5" s="22" customFormat="1" x14ac:dyDescent="0.25">
      <c r="A70" s="20"/>
      <c r="B70" s="29"/>
      <c r="C70" s="20"/>
      <c r="D70" s="30"/>
      <c r="E70" s="31"/>
    </row>
    <row r="71" spans="1:5" s="22" customFormat="1" x14ac:dyDescent="0.25">
      <c r="A71" s="20"/>
      <c r="B71" s="29"/>
      <c r="C71" s="20"/>
      <c r="D71" s="30"/>
      <c r="E71" s="31"/>
    </row>
    <row r="72" spans="1:5" s="22" customFormat="1" x14ac:dyDescent="0.25">
      <c r="A72" s="20"/>
      <c r="B72" s="29"/>
      <c r="C72" s="20"/>
      <c r="D72" s="30"/>
      <c r="E72" s="31"/>
    </row>
    <row r="73" spans="1:5" s="22" customFormat="1" x14ac:dyDescent="0.25">
      <c r="A73" s="20"/>
      <c r="B73" s="29"/>
      <c r="C73" s="20"/>
      <c r="D73" s="30"/>
      <c r="E73" s="31"/>
    </row>
    <row r="74" spans="1:5" s="22" customFormat="1" x14ac:dyDescent="0.25">
      <c r="A74" s="20"/>
      <c r="B74" s="29"/>
      <c r="C74" s="20"/>
      <c r="D74" s="30"/>
      <c r="E74" s="31"/>
    </row>
    <row r="75" spans="1:5" s="22" customFormat="1" x14ac:dyDescent="0.25">
      <c r="A75" s="20"/>
      <c r="B75" s="29"/>
      <c r="C75" s="20"/>
      <c r="D75" s="30"/>
      <c r="E75" s="31"/>
    </row>
    <row r="76" spans="1:5" s="22" customFormat="1" x14ac:dyDescent="0.25">
      <c r="A76" s="20"/>
      <c r="B76" s="29"/>
      <c r="C76" s="20"/>
      <c r="D76" s="30"/>
      <c r="E76" s="31"/>
    </row>
    <row r="77" spans="1:5" s="22" customFormat="1" x14ac:dyDescent="0.25">
      <c r="A77" s="20"/>
      <c r="B77" s="29"/>
      <c r="C77" s="20"/>
      <c r="D77" s="30"/>
      <c r="E77" s="31"/>
    </row>
    <row r="78" spans="1:5" s="22" customFormat="1" x14ac:dyDescent="0.25">
      <c r="A78" s="20"/>
      <c r="B78" s="29"/>
      <c r="C78" s="20"/>
      <c r="D78" s="30"/>
      <c r="E78" s="31"/>
    </row>
    <row r="79" spans="1:5" s="22" customFormat="1" x14ac:dyDescent="0.25">
      <c r="A79" s="20"/>
      <c r="B79" s="29"/>
      <c r="C79" s="20"/>
      <c r="D79" s="30"/>
      <c r="E79" s="31"/>
    </row>
    <row r="80" spans="1:5" s="22" customFormat="1" x14ac:dyDescent="0.25">
      <c r="A80" s="20"/>
      <c r="B80" s="29"/>
      <c r="C80" s="20"/>
      <c r="D80" s="30"/>
      <c r="E80" s="31"/>
    </row>
    <row r="81" spans="1:5" s="22" customFormat="1" x14ac:dyDescent="0.25">
      <c r="A81" s="20"/>
      <c r="B81" s="29"/>
      <c r="C81" s="20"/>
      <c r="D81" s="30"/>
      <c r="E81" s="31"/>
    </row>
    <row r="82" spans="1:5" s="22" customFormat="1" x14ac:dyDescent="0.25">
      <c r="A82" s="20"/>
      <c r="B82" s="29"/>
      <c r="C82" s="20"/>
      <c r="D82" s="30"/>
      <c r="E82" s="31"/>
    </row>
    <row r="83" spans="1:5" s="22" customFormat="1" x14ac:dyDescent="0.25">
      <c r="A83" s="21"/>
      <c r="B83" s="29"/>
      <c r="C83" s="21"/>
      <c r="D83" s="21"/>
      <c r="E83" s="32"/>
    </row>
    <row r="84" spans="1:5" s="22" customFormat="1" x14ac:dyDescent="0.25">
      <c r="A84" s="20"/>
      <c r="B84" s="29"/>
      <c r="C84" s="20"/>
      <c r="D84" s="30"/>
      <c r="E84" s="31"/>
    </row>
    <row r="85" spans="1:5" s="22" customFormat="1" x14ac:dyDescent="0.25">
      <c r="A85" s="20"/>
      <c r="B85" s="29"/>
      <c r="C85" s="20"/>
      <c r="D85" s="30"/>
      <c r="E85" s="31"/>
    </row>
    <row r="86" spans="1:5" s="22" customFormat="1" x14ac:dyDescent="0.25">
      <c r="A86" s="20"/>
      <c r="B86" s="29"/>
      <c r="C86" s="20"/>
      <c r="D86" s="30"/>
      <c r="E86" s="31"/>
    </row>
    <row r="87" spans="1:5" s="22" customFormat="1" x14ac:dyDescent="0.25">
      <c r="A87" s="20"/>
      <c r="B87" s="29"/>
      <c r="C87" s="20"/>
      <c r="D87" s="30"/>
      <c r="E87" s="31"/>
    </row>
    <row r="88" spans="1:5" s="22" customFormat="1" x14ac:dyDescent="0.25">
      <c r="A88" s="20"/>
      <c r="B88" s="29"/>
      <c r="C88" s="20"/>
      <c r="D88" s="30"/>
      <c r="E88" s="31"/>
    </row>
    <row r="89" spans="1:5" s="22" customFormat="1" x14ac:dyDescent="0.25">
      <c r="A89" s="20"/>
      <c r="B89" s="29"/>
      <c r="C89" s="20"/>
      <c r="D89" s="30"/>
      <c r="E89" s="31"/>
    </row>
    <row r="90" spans="1:5" s="22" customFormat="1" x14ac:dyDescent="0.25">
      <c r="A90" s="20"/>
      <c r="B90" s="29"/>
      <c r="C90" s="20"/>
      <c r="D90" s="30"/>
      <c r="E90" s="31"/>
    </row>
    <row r="91" spans="1:5" s="22" customFormat="1" x14ac:dyDescent="0.25">
      <c r="A91" s="20"/>
      <c r="B91" s="29"/>
      <c r="C91" s="20"/>
      <c r="D91" s="30"/>
      <c r="E91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J9" sqref="J9:J26"/>
    </sheetView>
  </sheetViews>
  <sheetFormatPr defaultRowHeight="15.75" x14ac:dyDescent="0.25"/>
  <cols>
    <col min="1" max="1" width="48.5703125" style="7" customWidth="1"/>
    <col min="2" max="2" width="11.28515625" style="7" customWidth="1"/>
    <col min="3" max="4" width="9.140625" style="7"/>
    <col min="5" max="5" width="11.42578125" style="7" customWidth="1"/>
    <col min="6" max="6" width="8.5703125" style="7" bestFit="1" customWidth="1"/>
    <col min="7" max="7" width="36.7109375" style="7" bestFit="1" customWidth="1"/>
    <col min="8" max="8" width="3.28515625" style="7" customWidth="1"/>
    <col min="9" max="9" width="36.7109375" style="7" customWidth="1"/>
    <col min="10" max="10" width="36.7109375" style="7" bestFit="1" customWidth="1"/>
    <col min="11" max="11" width="15.7109375" style="7" customWidth="1"/>
    <col min="12" max="16384" width="9.140625" style="7"/>
  </cols>
  <sheetData>
    <row r="1" spans="1:10" ht="26.25" x14ac:dyDescent="0.25">
      <c r="A1" s="6" t="s">
        <v>3</v>
      </c>
      <c r="B1" s="6"/>
      <c r="C1" s="6"/>
      <c r="D1" s="6"/>
      <c r="E1" s="6"/>
      <c r="F1" s="6"/>
      <c r="G1" s="6"/>
    </row>
    <row r="2" spans="1:10" x14ac:dyDescent="0.25">
      <c r="A2" s="19" t="s">
        <v>4</v>
      </c>
      <c r="B2" s="18"/>
      <c r="C2" s="18"/>
      <c r="D2" s="18"/>
      <c r="E2" s="18"/>
      <c r="F2" s="18"/>
      <c r="G2" s="18"/>
    </row>
    <row r="3" spans="1:10" ht="18.75" x14ac:dyDescent="0.25">
      <c r="A3" s="17" t="s">
        <v>5</v>
      </c>
      <c r="B3" s="17"/>
      <c r="C3" s="17"/>
      <c r="D3" s="17"/>
      <c r="E3" s="17"/>
      <c r="F3" s="17"/>
      <c r="G3" s="17"/>
    </row>
    <row r="4" spans="1:10" x14ac:dyDescent="0.25">
      <c r="A4" s="16" t="s">
        <v>66</v>
      </c>
      <c r="B4" s="16"/>
      <c r="C4" s="16"/>
      <c r="D4" s="16"/>
      <c r="E4" s="16"/>
      <c r="F4" s="16"/>
      <c r="G4" s="16"/>
    </row>
    <row r="6" spans="1:10" x14ac:dyDescent="0.25">
      <c r="B6" s="15" t="s">
        <v>65</v>
      </c>
      <c r="C6" s="14"/>
      <c r="D6" s="14"/>
    </row>
    <row r="7" spans="1:10" x14ac:dyDescent="0.25">
      <c r="B7" s="8" t="s">
        <v>64</v>
      </c>
      <c r="C7" s="8" t="s">
        <v>63</v>
      </c>
      <c r="D7" s="8" t="s">
        <v>62</v>
      </c>
    </row>
    <row r="8" spans="1:10" x14ac:dyDescent="0.25">
      <c r="J8" s="7" t="s">
        <v>61</v>
      </c>
    </row>
    <row r="9" spans="1:10" x14ac:dyDescent="0.25">
      <c r="A9" s="12" t="s">
        <v>60</v>
      </c>
      <c r="B9" s="12" t="s">
        <v>59</v>
      </c>
      <c r="C9" s="12" t="s">
        <v>58</v>
      </c>
      <c r="D9" s="12" t="s">
        <v>57</v>
      </c>
      <c r="E9" s="12" t="s">
        <v>56</v>
      </c>
      <c r="F9" s="12" t="s">
        <v>55</v>
      </c>
      <c r="G9" s="12" t="s">
        <v>54</v>
      </c>
      <c r="H9" s="13"/>
      <c r="I9" s="12" t="s">
        <v>53</v>
      </c>
      <c r="J9" s="12" t="s">
        <v>52</v>
      </c>
    </row>
    <row r="10" spans="1:10" x14ac:dyDescent="0.25">
      <c r="A10" s="9" t="s">
        <v>51</v>
      </c>
      <c r="B10" s="8">
        <f t="shared" ref="B10:D29" si="0">SEARCH(B$7,$A10)</f>
        <v>1</v>
      </c>
      <c r="C10" s="8" t="e">
        <f t="shared" si="0"/>
        <v>#VALUE!</v>
      </c>
      <c r="D10" s="8">
        <f t="shared" si="0"/>
        <v>27</v>
      </c>
      <c r="E10" s="8">
        <f t="shared" ref="E10:E55" si="1">IF(B10,IF(ISERR(D10),C10,D10))</f>
        <v>27</v>
      </c>
      <c r="F10" s="8">
        <f t="shared" ref="F10:F55" si="2">IF(B10,IF(ISERR(D10),LEN($C$7)-1,LEN($D$7)))</f>
        <v>6</v>
      </c>
      <c r="G10" s="8" t="str">
        <f t="shared" ref="G10:G55" si="3">IF(ISERR(MID(A10,LEN($B$7)+1,E10-LEN($B$7)+F10-1)),"",MID(A10,LEN($B$7)+1,E10-LEN($B$7)+F10-1))</f>
        <v>1 АРБАТСКИЙ ПРОЕЗД</v>
      </c>
      <c r="I10" s="8" t="str">
        <f t="array" ref="I10">IFERROR(INDEX($G$10:$G$55,MATCH(0,IF($G$10:$G$55="","",COUNTIF($I$9:I9,$G$10:$G$55)),0)),"")</f>
        <v>1 АРБАТСКИЙ ПРОЕЗД</v>
      </c>
      <c r="J10" s="8" t="str">
        <f t="array" ref="J10">IFERROR(INDEX(Список, MATCH(LARGE(COUNTIF(Список, "&lt;"&amp;Список), ROW()-MIN(ROW(Список))+1), COUNTIF(Список, "&lt;"&amp;Список), 0)),"")</f>
        <v>НАГОРНЫЙ 2-Й ПРОЕЗД</v>
      </c>
    </row>
    <row r="11" spans="1:10" x14ac:dyDescent="0.25">
      <c r="A11" s="9" t="s">
        <v>50</v>
      </c>
      <c r="B11" s="8">
        <f t="shared" si="0"/>
        <v>1</v>
      </c>
      <c r="C11" s="8" t="e">
        <f t="shared" si="0"/>
        <v>#VALUE!</v>
      </c>
      <c r="D11" s="8">
        <f t="shared" si="0"/>
        <v>29</v>
      </c>
      <c r="E11" s="8">
        <f t="shared" si="1"/>
        <v>29</v>
      </c>
      <c r="F11" s="8">
        <f t="shared" si="2"/>
        <v>6</v>
      </c>
      <c r="G11" s="8" t="str">
        <f t="shared" si="3"/>
        <v>6 ДИНАМОВСКИЙ ПРОЕЗД</v>
      </c>
      <c r="I11" s="8" t="str">
        <f t="array" ref="I11">IFERROR(INDEX($G$10:$G$55,MATCH(0,IF($G$10:$G$55="","",COUNTIF($I$9:I10,$G$10:$G$55)),0)),"")</f>
        <v>6 ДИНАМОВСКИЙ ПРОЕЗД</v>
      </c>
      <c r="J11" s="8" t="str">
        <f t="array" ref="J11">IFERROR(INDEX(Список, MATCH(LARGE(COUNTIF(Список, "&lt;"&amp;Список), ROW()-MIN(ROW(Список))+1), COUNTIF(Список, "&lt;"&amp;Список), 0)),"")</f>
        <v>НАГОРНАЯ УЛ</v>
      </c>
    </row>
    <row r="12" spans="1:10" x14ac:dyDescent="0.25">
      <c r="A12" s="9" t="s">
        <v>49</v>
      </c>
      <c r="B12" s="8">
        <f t="shared" si="0"/>
        <v>1</v>
      </c>
      <c r="C12" s="8">
        <f t="shared" si="0"/>
        <v>40</v>
      </c>
      <c r="D12" s="8">
        <f t="shared" si="0"/>
        <v>33</v>
      </c>
      <c r="E12" s="8">
        <f t="shared" si="1"/>
        <v>33</v>
      </c>
      <c r="F12" s="8">
        <f t="shared" si="2"/>
        <v>6</v>
      </c>
      <c r="G12" s="8" t="str">
        <f t="shared" si="3"/>
        <v>6 ЖЕЛЕЗНОДОРОЖНЫЙ ПРОЕЗД</v>
      </c>
      <c r="I12" s="8" t="str">
        <f t="array" ref="I12">IFERROR(INDEX($G$10:$G$55,MATCH(0,IF($G$10:$G$55="","",COUNTIF($I$9:I11,$G$10:$G$55)),0)),"")</f>
        <v>6 ЖЕЛЕЗНОДОРОЖНЫЙ ПРОЕЗД</v>
      </c>
      <c r="J12" s="8" t="str">
        <f t="array" ref="J12">IFERROR(INDEX(Список, MATCH(LARGE(COUNTIF(Список, "&lt;"&amp;Список), ROW()-MIN(ROW(Список))+1), COUNTIF(Список, "&lt;"&amp;Список), 0)),"")</f>
        <v>НАГОРНАЯ 9-Я УЛ</v>
      </c>
    </row>
    <row r="13" spans="1:10" x14ac:dyDescent="0.25">
      <c r="A13" s="10" t="s">
        <v>48</v>
      </c>
      <c r="B13" s="8">
        <f t="shared" si="0"/>
        <v>1</v>
      </c>
      <c r="C13" s="8" t="e">
        <f t="shared" si="0"/>
        <v>#VALUE!</v>
      </c>
      <c r="D13" s="8" t="e">
        <f t="shared" si="0"/>
        <v>#VALUE!</v>
      </c>
      <c r="E13" s="8" t="e">
        <f t="shared" si="1"/>
        <v>#VALUE!</v>
      </c>
      <c r="F13" s="8">
        <f t="shared" si="2"/>
        <v>2</v>
      </c>
      <c r="G13" s="8" t="str">
        <f t="shared" si="3"/>
        <v/>
      </c>
      <c r="I13" s="8" t="str">
        <f t="array" ref="I13">IFERROR(INDEX($G$10:$G$55,MATCH(0,IF($G$10:$G$55="","",COUNTIF($I$9:I12,$G$10:$G$55)),0)),"")</f>
        <v>6 ПУШКИНСКИЙ ПРОЕЗД</v>
      </c>
      <c r="J13" s="8" t="str">
        <f t="array" ref="J13">IFERROR(INDEX(Список, MATCH(LARGE(COUNTIF(Список, "&lt;"&amp;Список), ROW()-MIN(ROW(Список))+1), COUNTIF(Список, "&lt;"&amp;Список), 0)),"")</f>
        <v>НАГОРНАЯ 3-Я УЛ</v>
      </c>
    </row>
    <row r="14" spans="1:10" x14ac:dyDescent="0.25">
      <c r="A14" s="9" t="s">
        <v>47</v>
      </c>
      <c r="B14" s="8">
        <f t="shared" si="0"/>
        <v>1</v>
      </c>
      <c r="C14" s="8" t="e">
        <f t="shared" si="0"/>
        <v>#VALUE!</v>
      </c>
      <c r="D14" s="8" t="e">
        <f t="shared" si="0"/>
        <v>#VALUE!</v>
      </c>
      <c r="E14" s="8" t="e">
        <f t="shared" si="1"/>
        <v>#VALUE!</v>
      </c>
      <c r="F14" s="8">
        <f t="shared" si="2"/>
        <v>2</v>
      </c>
      <c r="G14" s="8" t="str">
        <f t="shared" si="3"/>
        <v/>
      </c>
      <c r="I14" s="8" t="str">
        <f t="array" ref="I14">IFERROR(INDEX($G$10:$G$55,MATCH(0,IF($G$10:$G$55="","",COUNTIF($I$9:I13,$G$10:$G$55)),0)),"")</f>
        <v>1-ый Малый Семхозовский проезд</v>
      </c>
      <c r="J14" s="8" t="str">
        <f t="array" ref="J14">IFERROR(INDEX(Список, MATCH(LARGE(COUNTIF(Список, "&lt;"&amp;Список), ROW()-MIN(ROW(Список))+1), COUNTIF(Список, "&lt;"&amp;Список), 0)),"")</f>
        <v>НАГОРНАЯ 10-Я УЛ</v>
      </c>
    </row>
    <row r="15" spans="1:10" x14ac:dyDescent="0.25">
      <c r="A15" s="9" t="s">
        <v>46</v>
      </c>
      <c r="B15" s="8">
        <f t="shared" si="0"/>
        <v>1</v>
      </c>
      <c r="C15" s="8" t="e">
        <f t="shared" si="0"/>
        <v>#VALUE!</v>
      </c>
      <c r="D15" s="8">
        <f t="shared" si="0"/>
        <v>28</v>
      </c>
      <c r="E15" s="8">
        <f t="shared" si="1"/>
        <v>28</v>
      </c>
      <c r="F15" s="8">
        <f t="shared" si="2"/>
        <v>6</v>
      </c>
      <c r="G15" s="8" t="str">
        <f t="shared" si="3"/>
        <v>6 ПУШКИНСКИЙ ПРОЕЗД</v>
      </c>
      <c r="I15" s="8" t="str">
        <f t="array" ref="I15">IFERROR(INDEX($G$10:$G$55,MATCH(0,IF($G$10:$G$55="","",COUNTIF($I$9:I14,$G$10:$G$55)),0)),"")</f>
        <v>6-Й ЖЕЛЕЗНОДОРОЖНЫЙ ПРОЕЗД</v>
      </c>
      <c r="J15" s="8" t="str">
        <f t="array" ref="J15">IFERROR(INDEX(Список, MATCH(LARGE(COUNTIF(Список, "&lt;"&amp;Список), ROW()-MIN(ROW(Список))+1), COUNTIF(Список, "&lt;"&amp;Список), 0)),"")</f>
        <v>НАВШИНА УЛ</v>
      </c>
    </row>
    <row r="16" spans="1:10" x14ac:dyDescent="0.25">
      <c r="A16" s="10" t="s">
        <v>45</v>
      </c>
      <c r="B16" s="8">
        <f t="shared" si="0"/>
        <v>1</v>
      </c>
      <c r="C16" s="8" t="e">
        <f t="shared" si="0"/>
        <v>#VALUE!</v>
      </c>
      <c r="D16" s="8">
        <f t="shared" si="0"/>
        <v>39</v>
      </c>
      <c r="E16" s="8">
        <f t="shared" si="1"/>
        <v>39</v>
      </c>
      <c r="F16" s="8">
        <f t="shared" si="2"/>
        <v>6</v>
      </c>
      <c r="G16" s="8" t="str">
        <f t="shared" si="3"/>
        <v>1-ый Малый Семхозовский проезд</v>
      </c>
      <c r="I16" s="8" t="str">
        <f t="array" ref="I16">IFERROR(INDEX($G$10:$G$55,MATCH(0,IF($G$10:$G$55="","",COUNTIF($I$9:I15,$G$10:$G$55)),0)),"")</f>
        <v>6-Й НАГОРНЫЙ ПРОЕЗД</v>
      </c>
      <c r="J16" s="8" t="str">
        <f t="array" ref="J16">IFERROR(INDEX(Список, MATCH(LARGE(COUNTIF(Список, "&lt;"&amp;Список), ROW()-MIN(ROW(Список))+1), COUNTIF(Список, "&lt;"&amp;Список), 0)),"")</f>
        <v>АБРИКОСОВАЯ УЛ</v>
      </c>
    </row>
    <row r="17" spans="1:10" x14ac:dyDescent="0.25">
      <c r="A17" s="9" t="s">
        <v>44</v>
      </c>
      <c r="B17" s="8">
        <f t="shared" si="0"/>
        <v>1</v>
      </c>
      <c r="C17" s="8" t="e">
        <f t="shared" si="0"/>
        <v>#VALUE!</v>
      </c>
      <c r="D17" s="8">
        <f t="shared" si="0"/>
        <v>35</v>
      </c>
      <c r="E17" s="8">
        <f t="shared" si="1"/>
        <v>35</v>
      </c>
      <c r="F17" s="8">
        <f t="shared" si="2"/>
        <v>6</v>
      </c>
      <c r="G17" s="8" t="str">
        <f t="shared" si="3"/>
        <v>6-Й ЖЕЛЕЗНОДОРОЖНЫЙ ПРОЕЗД</v>
      </c>
      <c r="I17" s="8" t="str">
        <f t="array" ref="I17">IFERROR(INDEX($G$10:$G$55,MATCH(0,IF($G$10:$G$55="","",COUNTIF($I$9:I16,$G$10:$G$55)),0)),"")</f>
        <v>6-Й НОВОУЗЕНСКИЙ ПРОЕЗД</v>
      </c>
      <c r="J17" s="8" t="str">
        <f t="array" ref="J17">IFERROR(INDEX(Список, MATCH(LARGE(COUNTIF(Список, "&lt;"&amp;Список), ROW()-MIN(ROW(Список))+1), COUNTIF(Список, "&lt;"&amp;Список), 0)),"")</f>
        <v>9 МАЯ УЛ</v>
      </c>
    </row>
    <row r="18" spans="1:10" x14ac:dyDescent="0.25">
      <c r="A18" s="9" t="s">
        <v>43</v>
      </c>
      <c r="B18" s="8">
        <f t="shared" si="0"/>
        <v>1</v>
      </c>
      <c r="C18" s="8" t="e">
        <f t="shared" si="0"/>
        <v>#VALUE!</v>
      </c>
      <c r="D18" s="8">
        <f t="shared" si="0"/>
        <v>28</v>
      </c>
      <c r="E18" s="8">
        <f t="shared" si="1"/>
        <v>28</v>
      </c>
      <c r="F18" s="8">
        <f t="shared" si="2"/>
        <v>6</v>
      </c>
      <c r="G18" s="8" t="str">
        <f t="shared" si="3"/>
        <v>6-Й НАГОРНЫЙ ПРОЕЗД</v>
      </c>
      <c r="I18" s="8" t="str">
        <f t="array" ref="I18">IFERROR(INDEX($G$10:$G$55,MATCH(0,IF($G$10:$G$55="","",COUNTIF($I$9:I17,$G$10:$G$55)),0)),"")</f>
        <v>6ИНТЕРНАЦИОНАЛЬНЫЙ ПРОЕЗД</v>
      </c>
      <c r="J18" s="8" t="str">
        <f t="array" ref="J18">IFERROR(INDEX(Список, MATCH(LARGE(COUNTIF(Список, "&lt;"&amp;Список), ROW()-MIN(ROW(Список))+1), COUNTIF(Список, "&lt;"&amp;Список), 0)),"")</f>
        <v>8-Я ДАЧНАЯ ЛЕВАЯ СТОРОНА УЛ</v>
      </c>
    </row>
    <row r="19" spans="1:10" x14ac:dyDescent="0.25">
      <c r="A19" s="9" t="s">
        <v>42</v>
      </c>
      <c r="B19" s="8">
        <f t="shared" si="0"/>
        <v>1</v>
      </c>
      <c r="C19" s="8" t="e">
        <f t="shared" si="0"/>
        <v>#VALUE!</v>
      </c>
      <c r="D19" s="8">
        <f t="shared" si="0"/>
        <v>32</v>
      </c>
      <c r="E19" s="8">
        <f t="shared" si="1"/>
        <v>32</v>
      </c>
      <c r="F19" s="8">
        <f t="shared" si="2"/>
        <v>6</v>
      </c>
      <c r="G19" s="8" t="str">
        <f t="shared" si="3"/>
        <v>6-Й НОВОУЗЕНСКИЙ ПРОЕЗД</v>
      </c>
      <c r="I19" s="8" t="str">
        <f t="array" ref="I19">IFERROR(INDEX($G$10:$G$55,MATCH(0,IF($G$10:$G$55="","",COUNTIF($I$9:I18,$G$10:$G$55)),0)),"")</f>
        <v>7 БЕРЕГОВОЙ ПРОЕЗД</v>
      </c>
      <c r="J19" s="8" t="str">
        <f t="array" ref="J19">IFERROR(INDEX(Список, MATCH(LARGE(COUNTIF(Список, "&lt;"&amp;Список), ROW()-MIN(ROW(Список))+1), COUNTIF(Список, "&lt;"&amp;Список), 0)),"")</f>
        <v>8-Й САДОВЫЙ ПРОЕЗД</v>
      </c>
    </row>
    <row r="20" spans="1:10" x14ac:dyDescent="0.25">
      <c r="A20" s="9" t="s">
        <v>41</v>
      </c>
      <c r="B20" s="8">
        <f t="shared" si="0"/>
        <v>1</v>
      </c>
      <c r="C20" s="8" t="e">
        <f t="shared" si="0"/>
        <v>#VALUE!</v>
      </c>
      <c r="D20" s="8">
        <f t="shared" si="0"/>
        <v>34</v>
      </c>
      <c r="E20" s="8">
        <f t="shared" si="1"/>
        <v>34</v>
      </c>
      <c r="F20" s="8">
        <f t="shared" si="2"/>
        <v>6</v>
      </c>
      <c r="G20" s="8" t="str">
        <f t="shared" si="3"/>
        <v>6ИНТЕРНАЦИОНАЛЬНЫЙ ПРОЕЗД</v>
      </c>
      <c r="I20" s="8" t="str">
        <f t="array" ref="I20">IFERROR(INDEX($G$10:$G$55,MATCH(0,IF($G$10:$G$55="","",COUNTIF($I$9:I19,$G$10:$G$55)),0)),"")</f>
        <v>7 ДЕГТЯРНЫЙ ПРОЕЗД</v>
      </c>
      <c r="J20" s="8" t="str">
        <f t="array" ref="J20">IFERROR(INDEX(Список, MATCH(LARGE(COUNTIF(Список, "&lt;"&amp;Список), ROW()-MIN(ROW(Список))+1), COUNTIF(Список, "&lt;"&amp;Список), 0)),"")</f>
        <v>8 МАРТА УЛ</v>
      </c>
    </row>
    <row r="21" spans="1:10" x14ac:dyDescent="0.25">
      <c r="A21" s="9" t="s">
        <v>40</v>
      </c>
      <c r="B21" s="8">
        <f t="shared" si="0"/>
        <v>1</v>
      </c>
      <c r="C21" s="8" t="e">
        <f t="shared" si="0"/>
        <v>#VALUE!</v>
      </c>
      <c r="D21" s="8">
        <f t="shared" si="0"/>
        <v>27</v>
      </c>
      <c r="E21" s="8">
        <f t="shared" si="1"/>
        <v>27</v>
      </c>
      <c r="F21" s="8">
        <f t="shared" si="2"/>
        <v>6</v>
      </c>
      <c r="G21" s="8" t="str">
        <f t="shared" si="3"/>
        <v>7 БЕРЕГОВОЙ ПРОЕЗД</v>
      </c>
      <c r="I21" s="8" t="str">
        <f t="array" ref="I21">IFERROR(INDEX($G$10:$G$55,MATCH(0,IF($G$10:$G$55="","",COUNTIF($I$9:I20,$G$10:$G$55)),0)),"")</f>
        <v>7 ЖЕЛЕЗНОДОРОЖНЫЙ ПРОЕЗД</v>
      </c>
      <c r="J21" s="8" t="str">
        <f t="array" ref="J21">IFERROR(INDEX(Список, MATCH(LARGE(COUNTIF(Список, "&lt;"&amp;Список), ROW()-MIN(ROW(Список))+1), COUNTIF(Список, "&lt;"&amp;Список), 0)),"")</f>
        <v>8 ДЕГТЯРНЫЙ ПРОЕЗД</v>
      </c>
    </row>
    <row r="22" spans="1:10" x14ac:dyDescent="0.25">
      <c r="A22" s="9" t="s">
        <v>39</v>
      </c>
      <c r="B22" s="8">
        <f t="shared" si="0"/>
        <v>1</v>
      </c>
      <c r="C22" s="8" t="e">
        <f t="shared" si="0"/>
        <v>#VALUE!</v>
      </c>
      <c r="D22" s="8" t="e">
        <f t="shared" si="0"/>
        <v>#VALUE!</v>
      </c>
      <c r="E22" s="8" t="e">
        <f t="shared" si="1"/>
        <v>#VALUE!</v>
      </c>
      <c r="F22" s="8">
        <f t="shared" si="2"/>
        <v>2</v>
      </c>
      <c r="G22" s="8" t="str">
        <f t="shared" si="3"/>
        <v/>
      </c>
      <c r="I22" s="8" t="str">
        <f t="array" ref="I22">IFERROR(INDEX($G$10:$G$55,MATCH(0,IF($G$10:$G$55="","",COUNTIF($I$9:I21,$G$10:$G$55)),0)),"")</f>
        <v>7 ИНТЕРНАЦИОНАЛЬНЫЙ ПРОЕЗД</v>
      </c>
      <c r="J22" s="11" t="str">
        <f t="array" ref="J22">IFERROR(INDEX(Список, MATCH(LARGE(COUNTIF(Список, "&lt;"&amp;Список), ROW()-MIN(ROW(Список))+1), COUNTIF(Список, "&lt;"&amp;Список), 0)),"")</f>
        <v>7-ШЕЛКОВИЧНЫЙ ПРОЕЗД</v>
      </c>
    </row>
    <row r="23" spans="1:10" x14ac:dyDescent="0.25">
      <c r="A23" s="9" t="s">
        <v>38</v>
      </c>
      <c r="B23" s="8">
        <f t="shared" si="0"/>
        <v>1</v>
      </c>
      <c r="C23" s="8" t="e">
        <f t="shared" si="0"/>
        <v>#VALUE!</v>
      </c>
      <c r="D23" s="8" t="e">
        <f t="shared" si="0"/>
        <v>#VALUE!</v>
      </c>
      <c r="E23" s="8" t="e">
        <f t="shared" si="1"/>
        <v>#VALUE!</v>
      </c>
      <c r="F23" s="8">
        <f t="shared" si="2"/>
        <v>2</v>
      </c>
      <c r="G23" s="8" t="str">
        <f t="shared" si="3"/>
        <v/>
      </c>
      <c r="I23" s="8" t="str">
        <f t="array" ref="I23">IFERROR(INDEX($G$10:$G$55,MATCH(0,IF($G$10:$G$55="","",COUNTIF($I$9:I22,$G$10:$G$55)),0)),"")</f>
        <v>7 НОВОУЗЕНСКИЙ ПРОЕЗД</v>
      </c>
      <c r="J23" s="11" t="str">
        <f t="array" ref="J23">IFERROR(INDEX(Список, MATCH(LARGE(COUNTIF(Список, "&lt;"&amp;Список), ROW()-MIN(ROW(Список))+1), COUNTIF(Список, "&lt;"&amp;Список), 0)),"")</f>
        <v>7 ШЕЛКОВИЧНЫЙ ПРОЕЗД</v>
      </c>
    </row>
    <row r="24" spans="1:10" x14ac:dyDescent="0.25">
      <c r="A24" s="9" t="s">
        <v>37</v>
      </c>
      <c r="B24" s="8">
        <f t="shared" si="0"/>
        <v>1</v>
      </c>
      <c r="C24" s="8" t="e">
        <f t="shared" si="0"/>
        <v>#VALUE!</v>
      </c>
      <c r="D24" s="8">
        <f t="shared" si="0"/>
        <v>27</v>
      </c>
      <c r="E24" s="8">
        <f t="shared" si="1"/>
        <v>27</v>
      </c>
      <c r="F24" s="8">
        <f t="shared" si="2"/>
        <v>6</v>
      </c>
      <c r="G24" s="8" t="str">
        <f t="shared" si="3"/>
        <v>7 ДЕГТЯРНЫЙ ПРОЕЗД</v>
      </c>
      <c r="I24" s="8" t="str">
        <f t="array" ref="I24">IFERROR(INDEX($G$10:$G$55,MATCH(0,IF($G$10:$G$55="","",COUNTIF($I$9:I23,$G$10:$G$55)),0)),"")</f>
        <v>7 ШЕЛКОВИЧНЫЙ ПРОЕЗД</v>
      </c>
      <c r="J24" s="8" t="str">
        <f t="array" ref="J24">IFERROR(INDEX(Список, MATCH(LARGE(COUNTIF(Список, "&lt;"&amp;Список), ROW()-MIN(ROW(Список))+1), COUNTIF(Список, "&lt;"&amp;Список), 0)),"")</f>
        <v>7 НОВОУЗЕНСКИЙ ПРОЕЗД</v>
      </c>
    </row>
    <row r="25" spans="1:10" x14ac:dyDescent="0.25">
      <c r="A25" s="9" t="s">
        <v>36</v>
      </c>
      <c r="B25" s="8" t="e">
        <f t="shared" si="0"/>
        <v>#VALUE!</v>
      </c>
      <c r="C25" s="8" t="e">
        <f t="shared" si="0"/>
        <v>#VALUE!</v>
      </c>
      <c r="D25" s="8">
        <f t="shared" si="0"/>
        <v>30</v>
      </c>
      <c r="E25" s="8" t="e">
        <f t="shared" si="1"/>
        <v>#VALUE!</v>
      </c>
      <c r="F25" s="8" t="e">
        <f t="shared" si="2"/>
        <v>#VALUE!</v>
      </c>
      <c r="G25" s="8" t="str">
        <f t="shared" si="3"/>
        <v/>
      </c>
      <c r="I25" s="8" t="str">
        <f t="array" ref="I25">IFERROR(INDEX($G$10:$G$55,MATCH(0,IF($G$10:$G$55="","",COUNTIF($I$9:I24,$G$10:$G$55)),0)),"")</f>
        <v>7-ШЕЛКОВИЧНЫЙ ПРОЕЗД</v>
      </c>
      <c r="J25" s="8" t="str">
        <f t="array" ref="J25">IFERROR(INDEX(Список, MATCH(LARGE(COUNTIF(Список, "&lt;"&amp;Список), ROW()-MIN(ROW(Список))+1), COUNTIF(Список, "&lt;"&amp;Список), 0)),"")</f>
        <v>7 ИНТЕРНАЦИОНАЛЬНЫЙ ПРОЕЗД</v>
      </c>
    </row>
    <row r="26" spans="1:10" x14ac:dyDescent="0.25">
      <c r="A26" s="9" t="s">
        <v>35</v>
      </c>
      <c r="B26" s="8">
        <f t="shared" si="0"/>
        <v>1</v>
      </c>
      <c r="C26" s="8" t="e">
        <f t="shared" si="0"/>
        <v>#VALUE!</v>
      </c>
      <c r="D26" s="8">
        <f t="shared" si="0"/>
        <v>33</v>
      </c>
      <c r="E26" s="8">
        <f t="shared" si="1"/>
        <v>33</v>
      </c>
      <c r="F26" s="8">
        <f t="shared" si="2"/>
        <v>6</v>
      </c>
      <c r="G26" s="8" t="str">
        <f t="shared" si="3"/>
        <v>7 ЖЕЛЕЗНОДОРОЖНЫЙ ПРОЕЗД</v>
      </c>
      <c r="I26" s="8" t="str">
        <f t="array" ref="I26">IFERROR(INDEX($G$10:$G$55,MATCH(0,IF($G$10:$G$55="","",COUNTIF($I$9:I25,$G$10:$G$55)),0)),"")</f>
        <v>8 ДЕГТЯРНЫЙ ПРОЕЗД</v>
      </c>
      <c r="J26" s="8" t="str">
        <f t="array" ref="J26">IFERROR(INDEX(Список, MATCH(LARGE(COUNTIF(Список, "&lt;"&amp;Список), ROW()-MIN(ROW(Список))+1), COUNTIF(Список, "&lt;"&amp;Список), 0)),"")</f>
        <v>7 ЖЕЛЕЗНОДОРОЖНЫЙ ПРОЕЗД</v>
      </c>
    </row>
    <row r="27" spans="1:10" x14ac:dyDescent="0.25">
      <c r="A27" s="9" t="s">
        <v>34</v>
      </c>
      <c r="B27" s="8">
        <f t="shared" si="0"/>
        <v>1</v>
      </c>
      <c r="C27" s="8" t="e">
        <f t="shared" si="0"/>
        <v>#VALUE!</v>
      </c>
      <c r="D27" s="8">
        <f t="shared" si="0"/>
        <v>35</v>
      </c>
      <c r="E27" s="8">
        <f t="shared" si="1"/>
        <v>35</v>
      </c>
      <c r="F27" s="8">
        <f t="shared" si="2"/>
        <v>6</v>
      </c>
      <c r="G27" s="8" t="str">
        <f t="shared" si="3"/>
        <v>7 ИНТЕРНАЦИОНАЛЬНЫЙ ПРОЕЗД</v>
      </c>
      <c r="I27" s="8" t="str">
        <f t="array" ref="I27">IFERROR(INDEX($G$10:$G$55,MATCH(0,IF($G$10:$G$55="","",COUNTIF($I$9:I26,$G$10:$G$55)),0)),"")</f>
        <v>8 МАРТА УЛ</v>
      </c>
      <c r="J27" s="8" t="str">
        <f t="array" ref="J27">IFERROR(INDEX(Список, MATCH(LARGE(COUNTIF(Список, "&lt;"&amp;Список), ROW()-MIN(ROW(Список))+1), COUNTIF(Список, "&lt;"&amp;Список), 0)),"")</f>
        <v>7 ДЕГТЯРНЫЙ ПРОЕЗД</v>
      </c>
    </row>
    <row r="28" spans="1:10" x14ac:dyDescent="0.25">
      <c r="A28" s="9" t="s">
        <v>33</v>
      </c>
      <c r="B28" s="8">
        <f t="shared" si="0"/>
        <v>1</v>
      </c>
      <c r="C28" s="8" t="e">
        <f t="shared" si="0"/>
        <v>#VALUE!</v>
      </c>
      <c r="D28" s="8">
        <f t="shared" si="0"/>
        <v>30</v>
      </c>
      <c r="E28" s="8">
        <f t="shared" si="1"/>
        <v>30</v>
      </c>
      <c r="F28" s="8">
        <f t="shared" si="2"/>
        <v>6</v>
      </c>
      <c r="G28" s="8" t="str">
        <f t="shared" si="3"/>
        <v>7 НОВОУЗЕНСКИЙ ПРОЕЗД</v>
      </c>
      <c r="I28" s="8" t="str">
        <f t="array" ref="I28">IFERROR(INDEX($G$10:$G$55,MATCH(0,IF($G$10:$G$55="","",COUNTIF($I$9:I27,$G$10:$G$55)),0)),"")</f>
        <v>8-Й САДОВЫЙ ПРОЕЗД</v>
      </c>
      <c r="J28" s="8" t="str">
        <f t="array" ref="J28">IFERROR(INDEX(Список, MATCH(LARGE(COUNTIF(Список, "&lt;"&amp;Список), ROW()-MIN(ROW(Список))+1), COUNTIF(Список, "&lt;"&amp;Список), 0)),"")</f>
        <v>7 БЕРЕГОВОЙ ПРОЕЗД</v>
      </c>
    </row>
    <row r="29" spans="1:10" x14ac:dyDescent="0.25">
      <c r="A29" s="9" t="s">
        <v>32</v>
      </c>
      <c r="B29" s="8">
        <f t="shared" si="0"/>
        <v>1</v>
      </c>
      <c r="C29" s="8" t="e">
        <f t="shared" si="0"/>
        <v>#VALUE!</v>
      </c>
      <c r="D29" s="8">
        <f t="shared" si="0"/>
        <v>29</v>
      </c>
      <c r="E29" s="8">
        <f t="shared" si="1"/>
        <v>29</v>
      </c>
      <c r="F29" s="8">
        <f t="shared" si="2"/>
        <v>6</v>
      </c>
      <c r="G29" s="8" t="str">
        <f t="shared" si="3"/>
        <v>7 ШЕЛКОВИЧНЫЙ ПРОЕЗД</v>
      </c>
      <c r="I29" s="8" t="str">
        <f t="array" ref="I29">IFERROR(INDEX($G$10:$G$55,MATCH(0,IF($G$10:$G$55="","",COUNTIF($I$9:I28,$G$10:$G$55)),0)),"")</f>
        <v>8-Я ДАЧНАЯ ЛЕВАЯ СТОРОНА УЛ</v>
      </c>
      <c r="J29" s="8" t="str">
        <f t="array" ref="J29">IFERROR(INDEX(Список, MATCH(LARGE(COUNTIF(Список, "&lt;"&amp;Список), ROW()-MIN(ROW(Список))+1), COUNTIF(Список, "&lt;"&amp;Список), 0)),"")</f>
        <v>6ИНТЕРНАЦИОНАЛЬНЫЙ ПРОЕЗД</v>
      </c>
    </row>
    <row r="30" spans="1:10" x14ac:dyDescent="0.25">
      <c r="A30" s="9" t="s">
        <v>31</v>
      </c>
      <c r="B30" s="8">
        <f t="shared" ref="B30:D49" si="4">SEARCH(B$7,$A30)</f>
        <v>1</v>
      </c>
      <c r="C30" s="8" t="e">
        <f t="shared" si="4"/>
        <v>#VALUE!</v>
      </c>
      <c r="D30" s="8">
        <f t="shared" si="4"/>
        <v>29</v>
      </c>
      <c r="E30" s="8">
        <f t="shared" si="1"/>
        <v>29</v>
      </c>
      <c r="F30" s="8">
        <f t="shared" si="2"/>
        <v>6</v>
      </c>
      <c r="G30" s="8" t="str">
        <f t="shared" si="3"/>
        <v>7-ШЕЛКОВИЧНЫЙ ПРОЕЗД</v>
      </c>
      <c r="I30" s="8" t="str">
        <f t="array" ref="I30">IFERROR(INDEX($G$10:$G$55,MATCH(0,IF($G$10:$G$55="","",COUNTIF($I$9:I29,$G$10:$G$55)),0)),"")</f>
        <v>9 МАЯ УЛ</v>
      </c>
      <c r="J30" s="8" t="str">
        <f t="array" ref="J30">IFERROR(INDEX(Список, MATCH(LARGE(COUNTIF(Список, "&lt;"&amp;Список), ROW()-MIN(ROW(Список))+1), COUNTIF(Список, "&lt;"&amp;Список), 0)),"")</f>
        <v>6-Й НОВОУЗЕНСКИЙ ПРОЕЗД</v>
      </c>
    </row>
    <row r="31" spans="1:10" x14ac:dyDescent="0.25">
      <c r="A31" s="9" t="s">
        <v>30</v>
      </c>
      <c r="B31" s="8">
        <f t="shared" si="4"/>
        <v>1</v>
      </c>
      <c r="C31" s="8" t="e">
        <f t="shared" si="4"/>
        <v>#VALUE!</v>
      </c>
      <c r="D31" s="8" t="e">
        <f t="shared" si="4"/>
        <v>#VALUE!</v>
      </c>
      <c r="E31" s="8" t="e">
        <f t="shared" si="1"/>
        <v>#VALUE!</v>
      </c>
      <c r="F31" s="8">
        <f t="shared" si="2"/>
        <v>2</v>
      </c>
      <c r="G31" s="8" t="str">
        <f t="shared" si="3"/>
        <v/>
      </c>
      <c r="I31" s="8" t="str">
        <f t="array" ref="I31">IFERROR(INDEX($G$10:$G$55,MATCH(0,IF($G$10:$G$55="","",COUNTIF($I$9:I30,$G$10:$G$55)),0)),"")</f>
        <v>АБРИКОСОВАЯ УЛ</v>
      </c>
      <c r="J31" s="8" t="str">
        <f t="array" ref="J31">IFERROR(INDEX(Список, MATCH(LARGE(COUNTIF(Список, "&lt;"&amp;Список), ROW()-MIN(ROW(Список))+1), COUNTIF(Список, "&lt;"&amp;Список), 0)),"")</f>
        <v>6-Й НАГОРНЫЙ ПРОЕЗД</v>
      </c>
    </row>
    <row r="32" spans="1:10" x14ac:dyDescent="0.25">
      <c r="A32" s="9" t="s">
        <v>29</v>
      </c>
      <c r="B32" s="8">
        <f t="shared" si="4"/>
        <v>1</v>
      </c>
      <c r="C32" s="8" t="e">
        <f t="shared" si="4"/>
        <v>#VALUE!</v>
      </c>
      <c r="D32" s="8">
        <f t="shared" si="4"/>
        <v>27</v>
      </c>
      <c r="E32" s="8">
        <f t="shared" si="1"/>
        <v>27</v>
      </c>
      <c r="F32" s="8">
        <f t="shared" si="2"/>
        <v>6</v>
      </c>
      <c r="G32" s="8" t="str">
        <f t="shared" si="3"/>
        <v>8 ДЕГТЯРНЫЙ ПРОЕЗД</v>
      </c>
      <c r="I32" s="8" t="str">
        <f t="array" ref="I32">IFERROR(INDEX($G$10:$G$55,MATCH(0,IF($G$10:$G$55="","",COUNTIF($I$9:I31,$G$10:$G$55)),0)),"")</f>
        <v>НАВШИНА УЛ</v>
      </c>
      <c r="J32" s="8" t="str">
        <f t="array" ref="J32">IFERROR(INDEX(Список, MATCH(LARGE(COUNTIF(Список, "&lt;"&amp;Список), ROW()-MIN(ROW(Список))+1), COUNTIF(Список, "&lt;"&amp;Список), 0)),"")</f>
        <v>6-Й ЖЕЛЕЗНОДОРОЖНЫЙ ПРОЕЗД</v>
      </c>
    </row>
    <row r="33" spans="1:10" x14ac:dyDescent="0.25">
      <c r="A33" s="9" t="s">
        <v>28</v>
      </c>
      <c r="B33" s="8">
        <f t="shared" si="4"/>
        <v>1</v>
      </c>
      <c r="C33" s="8">
        <f t="shared" si="4"/>
        <v>23</v>
      </c>
      <c r="D33" s="8" t="e">
        <f t="shared" si="4"/>
        <v>#VALUE!</v>
      </c>
      <c r="E33" s="8">
        <f t="shared" si="1"/>
        <v>23</v>
      </c>
      <c r="F33" s="8">
        <f t="shared" si="2"/>
        <v>2</v>
      </c>
      <c r="G33" s="8" t="str">
        <f t="shared" si="3"/>
        <v>8 МАРТА УЛ</v>
      </c>
      <c r="I33" s="8" t="str">
        <f t="array" ref="I33">IFERROR(INDEX($G$10:$G$55,MATCH(0,IF($G$10:$G$55="","",COUNTIF($I$9:I32,$G$10:$G$55)),0)),"")</f>
        <v>НАГОРНАЯ 10-Я УЛ</v>
      </c>
      <c r="J33" s="8" t="str">
        <f t="array" ref="J33">IFERROR(INDEX(Список, MATCH(LARGE(COUNTIF(Список, "&lt;"&amp;Список), ROW()-MIN(ROW(Список))+1), COUNTIF(Список, "&lt;"&amp;Список), 0)),"")</f>
        <v>6 ПУШКИНСКИЙ ПРОЕЗД</v>
      </c>
    </row>
    <row r="34" spans="1:10" x14ac:dyDescent="0.25">
      <c r="A34" s="10" t="s">
        <v>27</v>
      </c>
      <c r="B34" s="8">
        <f t="shared" si="4"/>
        <v>1</v>
      </c>
      <c r="C34" s="8">
        <f t="shared" si="4"/>
        <v>23</v>
      </c>
      <c r="D34" s="8" t="e">
        <f t="shared" si="4"/>
        <v>#VALUE!</v>
      </c>
      <c r="E34" s="8">
        <f t="shared" si="1"/>
        <v>23</v>
      </c>
      <c r="F34" s="8">
        <f t="shared" si="2"/>
        <v>2</v>
      </c>
      <c r="G34" s="8" t="str">
        <f t="shared" si="3"/>
        <v>8 МАРТА УЛ</v>
      </c>
      <c r="I34" s="8" t="str">
        <f t="array" ref="I34">IFERROR(INDEX($G$10:$G$55,MATCH(0,IF($G$10:$G$55="","",COUNTIF($I$9:I33,$G$10:$G$55)),0)),"")</f>
        <v>НАГОРНАЯ 3-Я УЛ</v>
      </c>
      <c r="J34" s="8" t="str">
        <f t="array" ref="J34">IFERROR(INDEX(Список, MATCH(LARGE(COUNTIF(Список, "&lt;"&amp;Список), ROW()-MIN(ROW(Список))+1), COUNTIF(Список, "&lt;"&amp;Список), 0)),"")</f>
        <v>6 ЖЕЛЕЗНОДОРОЖНЫЙ ПРОЕЗД</v>
      </c>
    </row>
    <row r="35" spans="1:10" x14ac:dyDescent="0.25">
      <c r="A35" s="9" t="s">
        <v>26</v>
      </c>
      <c r="B35" s="8">
        <f t="shared" si="4"/>
        <v>1</v>
      </c>
      <c r="C35" s="8" t="e">
        <f t="shared" si="4"/>
        <v>#VALUE!</v>
      </c>
      <c r="D35" s="8" t="e">
        <f t="shared" si="4"/>
        <v>#VALUE!</v>
      </c>
      <c r="E35" s="8" t="e">
        <f t="shared" si="1"/>
        <v>#VALUE!</v>
      </c>
      <c r="F35" s="8">
        <f t="shared" si="2"/>
        <v>2</v>
      </c>
      <c r="G35" s="8" t="str">
        <f t="shared" si="3"/>
        <v/>
      </c>
      <c r="I35" s="8" t="str">
        <f t="array" ref="I35">IFERROR(INDEX($G$10:$G$55,MATCH(0,IF($G$10:$G$55="","",COUNTIF($I$9:I34,$G$10:$G$55)),0)),"")</f>
        <v>НАГОРНАЯ 9-Я УЛ</v>
      </c>
      <c r="J35" s="8" t="str">
        <f t="array" ref="J35">IFERROR(INDEX(Список, MATCH(LARGE(COUNTIF(Список, "&lt;"&amp;Список), ROW()-MIN(ROW(Список))+1), COUNTIF(Список, "&lt;"&amp;Список), 0)),"")</f>
        <v>6 ДИНАМОВСКИЙ ПРОЕЗД</v>
      </c>
    </row>
    <row r="36" spans="1:10" x14ac:dyDescent="0.25">
      <c r="A36" s="9" t="s">
        <v>25</v>
      </c>
      <c r="B36" s="8">
        <f t="shared" si="4"/>
        <v>1</v>
      </c>
      <c r="C36" s="8" t="e">
        <f t="shared" si="4"/>
        <v>#VALUE!</v>
      </c>
      <c r="D36" s="8">
        <f t="shared" si="4"/>
        <v>27</v>
      </c>
      <c r="E36" s="8">
        <f t="shared" si="1"/>
        <v>27</v>
      </c>
      <c r="F36" s="8">
        <f t="shared" si="2"/>
        <v>6</v>
      </c>
      <c r="G36" s="8" t="str">
        <f t="shared" si="3"/>
        <v>8-Й САДОВЫЙ ПРОЕЗД</v>
      </c>
      <c r="I36" s="8" t="str">
        <f t="array" ref="I36">IFERROR(INDEX($G$10:$G$55,MATCH(0,IF($G$10:$G$55="","",COUNTIF($I$9:I35,$G$10:$G$55)),0)),"")</f>
        <v>НАГОРНАЯ УЛ</v>
      </c>
      <c r="J36" s="8" t="str">
        <f t="array" ref="J36">IFERROR(INDEX(Список, MATCH(LARGE(COUNTIF(Список, "&lt;"&amp;Список), ROW()-MIN(ROW(Список))+1), COUNTIF(Список, "&lt;"&amp;Список), 0)),"")</f>
        <v>1-ый Малый Семхозовский проезд</v>
      </c>
    </row>
    <row r="37" spans="1:10" x14ac:dyDescent="0.25">
      <c r="A37" s="9" t="s">
        <v>24</v>
      </c>
      <c r="B37" s="8">
        <f t="shared" si="4"/>
        <v>1</v>
      </c>
      <c r="C37" s="8">
        <f t="shared" si="4"/>
        <v>40</v>
      </c>
      <c r="D37" s="8" t="e">
        <f t="shared" si="4"/>
        <v>#VALUE!</v>
      </c>
      <c r="E37" s="8">
        <f t="shared" si="1"/>
        <v>40</v>
      </c>
      <c r="F37" s="8">
        <f t="shared" si="2"/>
        <v>2</v>
      </c>
      <c r="G37" s="8" t="str">
        <f t="shared" si="3"/>
        <v>8-Я ДАЧНАЯ ЛЕВАЯ СТОРОНА УЛ</v>
      </c>
      <c r="I37" s="8" t="str">
        <f t="array" ref="I37">IFERROR(INDEX($G$10:$G$55,MATCH(0,IF($G$10:$G$55="","",COUNTIF($I$9:I36,$G$10:$G$55)),0)),"")</f>
        <v>НАГОРНЫЙ 2-Й ПРОЕЗД</v>
      </c>
      <c r="J37" s="8" t="str">
        <f t="array" ref="J37">IFERROR(INDEX(Список, MATCH(LARGE(COUNTIF(Список, "&lt;"&amp;Список), ROW()-MIN(ROW(Список))+1), COUNTIF(Список, "&lt;"&amp;Список), 0)),"")</f>
        <v>1 АРБАТСКИЙ ПРОЕЗД</v>
      </c>
    </row>
    <row r="38" spans="1:10" x14ac:dyDescent="0.25">
      <c r="A38" s="9" t="s">
        <v>23</v>
      </c>
      <c r="B38" s="8">
        <f t="shared" si="4"/>
        <v>1</v>
      </c>
      <c r="C38" s="8" t="e">
        <f t="shared" si="4"/>
        <v>#VALUE!</v>
      </c>
      <c r="D38" s="8" t="e">
        <f t="shared" si="4"/>
        <v>#VALUE!</v>
      </c>
      <c r="E38" s="8" t="e">
        <f t="shared" si="1"/>
        <v>#VALUE!</v>
      </c>
      <c r="F38" s="8">
        <f t="shared" si="2"/>
        <v>2</v>
      </c>
      <c r="G38" s="8" t="str">
        <f t="shared" si="3"/>
        <v/>
      </c>
      <c r="I38" s="8" t="str">
        <f t="array" ref="I38">IFERROR(INDEX($G$10:$G$55,MATCH(0,IF($G$10:$G$55="","",COUNTIF($I$9:I37,$G$10:$G$55)),0)),"")</f>
        <v/>
      </c>
      <c r="J38" s="8" t="str">
        <f t="array" ref="J38">IFERROR(INDEX(Список, MATCH(LARGE(COUNTIF(Список, "&lt;"&amp;Список), ROW()-MIN(ROW(Список))+1), COUNTIF(Список, "&lt;"&amp;Список), 0)),"")</f>
        <v/>
      </c>
    </row>
    <row r="39" spans="1:10" x14ac:dyDescent="0.25">
      <c r="A39" s="9" t="s">
        <v>22</v>
      </c>
      <c r="B39" s="8">
        <f t="shared" si="4"/>
        <v>1</v>
      </c>
      <c r="C39" s="8" t="e">
        <f t="shared" si="4"/>
        <v>#VALUE!</v>
      </c>
      <c r="D39" s="8" t="e">
        <f t="shared" si="4"/>
        <v>#VALUE!</v>
      </c>
      <c r="E39" s="8" t="e">
        <f t="shared" si="1"/>
        <v>#VALUE!</v>
      </c>
      <c r="F39" s="8">
        <f t="shared" si="2"/>
        <v>2</v>
      </c>
      <c r="G39" s="8" t="str">
        <f t="shared" si="3"/>
        <v/>
      </c>
      <c r="I39" s="8" t="str">
        <f t="array" ref="I39">IFERROR(INDEX($G$10:$G$55,MATCH(0,IF($G$10:$G$55="","",COUNTIF($I$9:I38,$G$10:$G$55)),0)),"")</f>
        <v/>
      </c>
      <c r="J39" s="8" t="str">
        <f t="array" ref="J39">IFERROR(INDEX(Список, MATCH(LARGE(COUNTIF(Список, "&lt;"&amp;Список), ROW()-MIN(ROW(Список))+1), COUNTIF(Список, "&lt;"&amp;Список), 0)),"")</f>
        <v/>
      </c>
    </row>
    <row r="40" spans="1:10" x14ac:dyDescent="0.25">
      <c r="A40" s="9" t="s">
        <v>21</v>
      </c>
      <c r="B40" s="8">
        <f t="shared" si="4"/>
        <v>1</v>
      </c>
      <c r="C40" s="8" t="e">
        <f t="shared" si="4"/>
        <v>#VALUE!</v>
      </c>
      <c r="D40" s="8" t="e">
        <f t="shared" si="4"/>
        <v>#VALUE!</v>
      </c>
      <c r="E40" s="8" t="e">
        <f t="shared" si="1"/>
        <v>#VALUE!</v>
      </c>
      <c r="F40" s="8">
        <f t="shared" si="2"/>
        <v>2</v>
      </c>
      <c r="G40" s="8" t="str">
        <f t="shared" si="3"/>
        <v/>
      </c>
      <c r="I40" s="8" t="str">
        <f t="array" ref="I40">IFERROR(INDEX($G$10:$G$55,MATCH(0,IF($G$10:$G$55="","",COUNTIF($I$9:I39,$G$10:$G$55)),0)),"")</f>
        <v/>
      </c>
      <c r="J40" s="8" t="str">
        <f t="array" ref="J40">IFERROR(INDEX(Список, MATCH(LARGE(COUNTIF(Список, "&lt;"&amp;Список), ROW()-MIN(ROW(Список))+1), COUNTIF(Список, "&lt;"&amp;Список), 0)),"")</f>
        <v/>
      </c>
    </row>
    <row r="41" spans="1:10" x14ac:dyDescent="0.25">
      <c r="A41" s="9" t="s">
        <v>20</v>
      </c>
      <c r="B41" s="8">
        <f t="shared" si="4"/>
        <v>1</v>
      </c>
      <c r="C41" s="8" t="e">
        <f t="shared" si="4"/>
        <v>#VALUE!</v>
      </c>
      <c r="D41" s="8" t="e">
        <f t="shared" si="4"/>
        <v>#VALUE!</v>
      </c>
      <c r="E41" s="8" t="e">
        <f t="shared" si="1"/>
        <v>#VALUE!</v>
      </c>
      <c r="F41" s="8">
        <f t="shared" si="2"/>
        <v>2</v>
      </c>
      <c r="G41" s="8" t="str">
        <f t="shared" si="3"/>
        <v/>
      </c>
      <c r="I41" s="8" t="str">
        <f t="array" ref="I41">IFERROR(INDEX($G$10:$G$55,MATCH(0,IF($G$10:$G$55="","",COUNTIF($I$9:I40,$G$10:$G$55)),0)),"")</f>
        <v/>
      </c>
      <c r="J41" s="8" t="str">
        <f t="array" ref="J41">IFERROR(INDEX(Список, MATCH(LARGE(COUNTIF(Список, "&lt;"&amp;Список), ROW()-MIN(ROW(Список))+1), COUNTIF(Список, "&lt;"&amp;Список), 0)),"")</f>
        <v/>
      </c>
    </row>
    <row r="42" spans="1:10" x14ac:dyDescent="0.25">
      <c r="A42" s="9" t="s">
        <v>19</v>
      </c>
      <c r="B42" s="8">
        <f t="shared" si="4"/>
        <v>1</v>
      </c>
      <c r="C42" s="8">
        <f t="shared" si="4"/>
        <v>21</v>
      </c>
      <c r="D42" s="8" t="e">
        <f t="shared" si="4"/>
        <v>#VALUE!</v>
      </c>
      <c r="E42" s="8">
        <f t="shared" si="1"/>
        <v>21</v>
      </c>
      <c r="F42" s="8">
        <f t="shared" si="2"/>
        <v>2</v>
      </c>
      <c r="G42" s="8" t="str">
        <f t="shared" si="3"/>
        <v>9 МАЯ УЛ</v>
      </c>
      <c r="I42" s="8" t="str">
        <f t="array" ref="I42">IFERROR(INDEX($G$10:$G$55,MATCH(0,IF($G$10:$G$55="","",COUNTIF($I$9:I41,$G$10:$G$55)),0)),"")</f>
        <v/>
      </c>
      <c r="J42" s="8" t="str">
        <f t="array" ref="J42">IFERROR(INDEX(Список, MATCH(LARGE(COUNTIF(Список, "&lt;"&amp;Список), ROW()-MIN(ROW(Список))+1), COUNTIF(Список, "&lt;"&amp;Список), 0)),"")</f>
        <v/>
      </c>
    </row>
    <row r="43" spans="1:10" x14ac:dyDescent="0.25">
      <c r="A43" s="10" t="s">
        <v>18</v>
      </c>
      <c r="B43" s="8">
        <f t="shared" si="4"/>
        <v>1</v>
      </c>
      <c r="C43" s="8">
        <f t="shared" si="4"/>
        <v>21</v>
      </c>
      <c r="D43" s="8" t="e">
        <f t="shared" si="4"/>
        <v>#VALUE!</v>
      </c>
      <c r="E43" s="8">
        <f t="shared" si="1"/>
        <v>21</v>
      </c>
      <c r="F43" s="8">
        <f t="shared" si="2"/>
        <v>2</v>
      </c>
      <c r="G43" s="8" t="str">
        <f t="shared" si="3"/>
        <v>9 МАЯ УЛ</v>
      </c>
      <c r="I43" s="8" t="str">
        <f t="array" ref="I43">IFERROR(INDEX($G$10:$G$55,MATCH(0,IF($G$10:$G$55="","",COUNTIF($I$9:I42,$G$10:$G$55)),0)),"")</f>
        <v/>
      </c>
      <c r="J43" s="8"/>
    </row>
    <row r="44" spans="1:10" x14ac:dyDescent="0.25">
      <c r="A44" s="9" t="s">
        <v>17</v>
      </c>
      <c r="B44" s="8">
        <f t="shared" si="4"/>
        <v>1</v>
      </c>
      <c r="C44" s="8" t="e">
        <f t="shared" si="4"/>
        <v>#VALUE!</v>
      </c>
      <c r="D44" s="8" t="e">
        <f t="shared" si="4"/>
        <v>#VALUE!</v>
      </c>
      <c r="E44" s="8" t="e">
        <f t="shared" si="1"/>
        <v>#VALUE!</v>
      </c>
      <c r="F44" s="8">
        <f t="shared" si="2"/>
        <v>2</v>
      </c>
      <c r="G44" s="8" t="str">
        <f t="shared" si="3"/>
        <v/>
      </c>
      <c r="I44" s="8" t="str">
        <f t="array" ref="I44">IFERROR(INDEX($G$10:$G$55,MATCH(0,IF($G$10:$G$55="","",COUNTIF($I$9:I43,$G$10:$G$55)),0)),"")</f>
        <v/>
      </c>
      <c r="J44" s="8"/>
    </row>
    <row r="45" spans="1:10" x14ac:dyDescent="0.25">
      <c r="A45" s="9" t="s">
        <v>16</v>
      </c>
      <c r="B45" s="8">
        <f t="shared" si="4"/>
        <v>1</v>
      </c>
      <c r="C45" s="8">
        <f t="shared" si="4"/>
        <v>27</v>
      </c>
      <c r="D45" s="8" t="e">
        <f t="shared" si="4"/>
        <v>#VALUE!</v>
      </c>
      <c r="E45" s="8">
        <f t="shared" si="1"/>
        <v>27</v>
      </c>
      <c r="F45" s="8">
        <f t="shared" si="2"/>
        <v>2</v>
      </c>
      <c r="G45" s="8" t="str">
        <f t="shared" si="3"/>
        <v>АБРИКОСОВАЯ УЛ</v>
      </c>
      <c r="I45" s="8" t="str">
        <f t="array" ref="I45">IFERROR(INDEX($G$10:$G$55,MATCH(0,IF($G$10:$G$55="","",COUNTIF($I$9:I44,$G$10:$G$55)),0)),"")</f>
        <v/>
      </c>
      <c r="J45" s="8"/>
    </row>
    <row r="46" spans="1:10" x14ac:dyDescent="0.25">
      <c r="A46" s="9" t="s">
        <v>15</v>
      </c>
      <c r="B46" s="8">
        <f t="shared" si="4"/>
        <v>1</v>
      </c>
      <c r="C46" s="8">
        <f t="shared" si="4"/>
        <v>23</v>
      </c>
      <c r="D46" s="8" t="e">
        <f t="shared" si="4"/>
        <v>#VALUE!</v>
      </c>
      <c r="E46" s="8">
        <f t="shared" si="1"/>
        <v>23</v>
      </c>
      <c r="F46" s="8">
        <f t="shared" si="2"/>
        <v>2</v>
      </c>
      <c r="G46" s="8" t="str">
        <f t="shared" si="3"/>
        <v>НАВШИНА УЛ</v>
      </c>
      <c r="I46" s="8" t="str">
        <f t="array" ref="I46">IFERROR(INDEX($G$10:$G$55,MATCH(0,IF($G$10:$G$55="","",COUNTIF($I$9:I45,$G$10:$G$55)),0)),"")</f>
        <v/>
      </c>
      <c r="J46" s="8"/>
    </row>
    <row r="47" spans="1:10" ht="17.25" customHeight="1" x14ac:dyDescent="0.25">
      <c r="A47" s="9" t="s">
        <v>14</v>
      </c>
      <c r="B47" s="8">
        <f t="shared" si="4"/>
        <v>1</v>
      </c>
      <c r="C47" s="8">
        <f t="shared" si="4"/>
        <v>29</v>
      </c>
      <c r="D47" s="8" t="e">
        <f t="shared" si="4"/>
        <v>#VALUE!</v>
      </c>
      <c r="E47" s="8">
        <f t="shared" si="1"/>
        <v>29</v>
      </c>
      <c r="F47" s="8">
        <f t="shared" si="2"/>
        <v>2</v>
      </c>
      <c r="G47" s="8" t="str">
        <f t="shared" si="3"/>
        <v>НАГОРНАЯ 10-Я УЛ</v>
      </c>
      <c r="I47" s="8" t="str">
        <f t="array" ref="I47">IFERROR(INDEX($G$10:$G$55,MATCH(0,IF($G$10:$G$55="","",COUNTIF($I$9:I46,$G$10:$G$55)),0)),"")</f>
        <v/>
      </c>
      <c r="J47" s="8"/>
    </row>
    <row r="48" spans="1:10" ht="17.25" customHeight="1" x14ac:dyDescent="0.25">
      <c r="A48" s="9" t="s">
        <v>13</v>
      </c>
      <c r="B48" s="8">
        <f t="shared" si="4"/>
        <v>1</v>
      </c>
      <c r="C48" s="8">
        <f t="shared" si="4"/>
        <v>28</v>
      </c>
      <c r="D48" s="8" t="e">
        <f t="shared" si="4"/>
        <v>#VALUE!</v>
      </c>
      <c r="E48" s="8">
        <f t="shared" si="1"/>
        <v>28</v>
      </c>
      <c r="F48" s="8">
        <f t="shared" si="2"/>
        <v>2</v>
      </c>
      <c r="G48" s="8" t="str">
        <f t="shared" si="3"/>
        <v>НАГОРНАЯ 3-Я УЛ</v>
      </c>
      <c r="I48" s="8" t="str">
        <f t="array" ref="I48">IFERROR(INDEX($G$10:$G$55,MATCH(0,IF($G$10:$G$55="","",COUNTIF($I$9:I47,$G$10:$G$55)),0)),"")</f>
        <v/>
      </c>
      <c r="J48" s="8"/>
    </row>
    <row r="49" spans="1:10" ht="17.25" customHeight="1" x14ac:dyDescent="0.25">
      <c r="A49" s="9" t="s">
        <v>12</v>
      </c>
      <c r="B49" s="8" t="e">
        <f t="shared" si="4"/>
        <v>#VALUE!</v>
      </c>
      <c r="C49" s="8">
        <f t="shared" si="4"/>
        <v>39</v>
      </c>
      <c r="D49" s="8" t="e">
        <f t="shared" si="4"/>
        <v>#VALUE!</v>
      </c>
      <c r="E49" s="8" t="e">
        <f t="shared" si="1"/>
        <v>#VALUE!</v>
      </c>
      <c r="F49" s="8" t="e">
        <f t="shared" si="2"/>
        <v>#VALUE!</v>
      </c>
      <c r="G49" s="8" t="str">
        <f t="shared" si="3"/>
        <v/>
      </c>
      <c r="I49" s="8" t="str">
        <f t="array" ref="I49">IFERROR(INDEX($G$10:$G$55,MATCH(0,IF($G$10:$G$55="","",COUNTIF($I$9:I48,$G$10:$G$55)),0)),"")</f>
        <v/>
      </c>
      <c r="J49" s="8"/>
    </row>
    <row r="50" spans="1:10" ht="17.25" customHeight="1" x14ac:dyDescent="0.25">
      <c r="A50" s="9" t="s">
        <v>11</v>
      </c>
      <c r="B50" s="8">
        <f t="shared" ref="B50:D55" si="5">SEARCH(B$7,$A50)</f>
        <v>1</v>
      </c>
      <c r="C50" s="8">
        <f t="shared" si="5"/>
        <v>28</v>
      </c>
      <c r="D50" s="8" t="e">
        <f t="shared" si="5"/>
        <v>#VALUE!</v>
      </c>
      <c r="E50" s="8">
        <f t="shared" si="1"/>
        <v>28</v>
      </c>
      <c r="F50" s="8">
        <f t="shared" si="2"/>
        <v>2</v>
      </c>
      <c r="G50" s="8" t="str">
        <f t="shared" si="3"/>
        <v>НАГОРНАЯ 3-Я УЛ</v>
      </c>
      <c r="I50" s="8" t="str">
        <f t="array" ref="I50">IFERROR(INDEX($G$10:$G$55,MATCH(0,IF($G$10:$G$55="","",COUNTIF($I$9:I49,$G$10:$G$55)),0)),"")</f>
        <v/>
      </c>
      <c r="J50" s="8"/>
    </row>
    <row r="51" spans="1:10" ht="17.25" customHeight="1" x14ac:dyDescent="0.25">
      <c r="A51" s="9" t="s">
        <v>10</v>
      </c>
      <c r="B51" s="8" t="e">
        <f t="shared" si="5"/>
        <v>#VALUE!</v>
      </c>
      <c r="C51" s="8">
        <f t="shared" si="5"/>
        <v>28</v>
      </c>
      <c r="D51" s="8" t="e">
        <f t="shared" si="5"/>
        <v>#VALUE!</v>
      </c>
      <c r="E51" s="8" t="e">
        <f t="shared" si="1"/>
        <v>#VALUE!</v>
      </c>
      <c r="F51" s="8" t="e">
        <f t="shared" si="2"/>
        <v>#VALUE!</v>
      </c>
      <c r="G51" s="8" t="str">
        <f t="shared" si="3"/>
        <v/>
      </c>
      <c r="I51" s="8" t="str">
        <f t="array" ref="I51">IFERROR(INDEX($G$10:$G$55,MATCH(0,IF($G$10:$G$55="","",COUNTIF($I$9:I50,$G$10:$G$55)),0)),"")</f>
        <v/>
      </c>
      <c r="J51" s="8"/>
    </row>
    <row r="52" spans="1:10" ht="17.25" customHeight="1" x14ac:dyDescent="0.25">
      <c r="A52" s="9" t="s">
        <v>9</v>
      </c>
      <c r="B52" s="8">
        <f t="shared" si="5"/>
        <v>1</v>
      </c>
      <c r="C52" s="8">
        <f t="shared" si="5"/>
        <v>28</v>
      </c>
      <c r="D52" s="8" t="e">
        <f t="shared" si="5"/>
        <v>#VALUE!</v>
      </c>
      <c r="E52" s="8">
        <f t="shared" si="1"/>
        <v>28</v>
      </c>
      <c r="F52" s="8">
        <f t="shared" si="2"/>
        <v>2</v>
      </c>
      <c r="G52" s="8" t="str">
        <f t="shared" si="3"/>
        <v>НАГОРНАЯ 3-Я УЛ</v>
      </c>
      <c r="I52" s="8" t="str">
        <f t="array" ref="I52">IFERROR(INDEX($G$10:$G$55,MATCH(0,IF($G$10:$G$55="","",COUNTIF($I$9:I51,$G$10:$G$55)),0)),"")</f>
        <v/>
      </c>
      <c r="J52" s="8"/>
    </row>
    <row r="53" spans="1:10" x14ac:dyDescent="0.25">
      <c r="A53" s="9" t="s">
        <v>8</v>
      </c>
      <c r="B53" s="8">
        <f t="shared" si="5"/>
        <v>1</v>
      </c>
      <c r="C53" s="8">
        <f t="shared" si="5"/>
        <v>28</v>
      </c>
      <c r="D53" s="8" t="e">
        <f t="shared" si="5"/>
        <v>#VALUE!</v>
      </c>
      <c r="E53" s="8">
        <f t="shared" si="1"/>
        <v>28</v>
      </c>
      <c r="F53" s="8">
        <f t="shared" si="2"/>
        <v>2</v>
      </c>
      <c r="G53" s="8" t="str">
        <f t="shared" si="3"/>
        <v>НАГОРНАЯ 9-Я УЛ</v>
      </c>
      <c r="I53" s="8" t="str">
        <f t="array" ref="I53">IFERROR(INDEX($G$10:$G$55,MATCH(0,IF($G$10:$G$55="","",COUNTIF($I$9:I52,$G$10:$G$55)),0)),"")</f>
        <v/>
      </c>
      <c r="J53" s="8"/>
    </row>
    <row r="54" spans="1:10" ht="17.25" customHeight="1" x14ac:dyDescent="0.25">
      <c r="A54" s="9" t="s">
        <v>7</v>
      </c>
      <c r="B54" s="8">
        <f t="shared" si="5"/>
        <v>1</v>
      </c>
      <c r="C54" s="8">
        <f t="shared" si="5"/>
        <v>24</v>
      </c>
      <c r="D54" s="8" t="e">
        <f t="shared" si="5"/>
        <v>#VALUE!</v>
      </c>
      <c r="E54" s="8">
        <f t="shared" si="1"/>
        <v>24</v>
      </c>
      <c r="F54" s="8">
        <f t="shared" si="2"/>
        <v>2</v>
      </c>
      <c r="G54" s="8" t="str">
        <f t="shared" si="3"/>
        <v>НАГОРНАЯ УЛ</v>
      </c>
      <c r="I54" s="8" t="str">
        <f t="array" ref="I54">IFERROR(INDEX($G$10:$G$55,MATCH(0,IF($G$10:$G$55="","",COUNTIF($I$9:I53,$G$10:$G$55)),0)),"")</f>
        <v/>
      </c>
      <c r="J54" s="8"/>
    </row>
    <row r="55" spans="1:10" ht="17.25" customHeight="1" x14ac:dyDescent="0.25">
      <c r="A55" s="9" t="s">
        <v>6</v>
      </c>
      <c r="B55" s="8">
        <f t="shared" si="5"/>
        <v>1</v>
      </c>
      <c r="C55" s="8" t="e">
        <f t="shared" si="5"/>
        <v>#VALUE!</v>
      </c>
      <c r="D55" s="8">
        <f t="shared" si="5"/>
        <v>28</v>
      </c>
      <c r="E55" s="8">
        <f t="shared" si="1"/>
        <v>28</v>
      </c>
      <c r="F55" s="8">
        <f t="shared" si="2"/>
        <v>6</v>
      </c>
      <c r="G55" s="8" t="str">
        <f t="shared" si="3"/>
        <v>НАГОРНЫЙ 2-Й ПРОЕЗД</v>
      </c>
      <c r="I55" s="8" t="str">
        <f t="array" ref="I55">IFERROR(INDEX($G$10:$G$55,MATCH(0,IF($G$10:$G$55="","",COUNTIF($I$9:I54,$G$10:$G$55)),0)),"")</f>
        <v/>
      </c>
      <c r="J55" s="8"/>
    </row>
  </sheetData>
  <hyperlinks>
    <hyperlink ref="A1:F1" r:id="rId1" display="Файл скачан с сайта excel2.ru &gt;&gt;&gt;"/>
    <hyperlink ref="A2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34" t="s">
        <v>0</v>
      </c>
      <c r="B1" s="34"/>
      <c r="C1" s="34"/>
      <c r="D1" s="34"/>
      <c r="E1" s="34"/>
      <c r="F1" s="34"/>
      <c r="G1" s="34"/>
    </row>
    <row r="2" spans="1:7" ht="107.25" customHeight="1" x14ac:dyDescent="0.25">
      <c r="A2" s="5" t="s">
        <v>1</v>
      </c>
    </row>
    <row r="3" spans="1:7" ht="105" customHeight="1" x14ac:dyDescent="0.25">
      <c r="A3" s="5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34" t="s">
        <v>0</v>
      </c>
      <c r="B1" s="34"/>
      <c r="C1" s="34"/>
      <c r="D1" s="34"/>
      <c r="E1" s="34"/>
      <c r="F1" s="34"/>
      <c r="G1" s="34"/>
    </row>
    <row r="2" spans="1:7" ht="107.25" customHeight="1" x14ac:dyDescent="0.25">
      <c r="A2" s="5" t="s">
        <v>1</v>
      </c>
    </row>
    <row r="3" spans="1:7" ht="105" customHeight="1" x14ac:dyDescent="0.25">
      <c r="A3" s="5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реальный пример</vt:lpstr>
      <vt:lpstr>EXCEL2.RU</vt:lpstr>
      <vt:lpstr>Список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user</cp:lastModifiedBy>
  <cp:lastPrinted>2011-02-02T15:06:41Z</cp:lastPrinted>
  <dcterms:created xsi:type="dcterms:W3CDTF">2011-02-02T14:14:15Z</dcterms:created>
  <dcterms:modified xsi:type="dcterms:W3CDTF">2024-07-17T12:17:13Z</dcterms:modified>
</cp:coreProperties>
</file>