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D:\Закачка\"/>
    </mc:Choice>
  </mc:AlternateContent>
  <bookViews>
    <workbookView xWindow="0" yWindow="0" windowWidth="23040" windowHeight="8256"/>
  </bookViews>
  <sheets>
    <sheet name="Лист1" sheetId="1" r:id="rId1"/>
    <sheet name="Поправки" sheetId="2" r:id="rId2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2" i="1" l="1"/>
  <c r="I4" i="1"/>
  <c r="I5" i="1"/>
  <c r="I2" i="1"/>
  <c r="H3" i="1"/>
  <c r="H4" i="1"/>
  <c r="H5" i="1"/>
  <c r="H2" i="1"/>
  <c r="F4" i="1"/>
  <c r="F5" i="1"/>
  <c r="I3" i="1"/>
  <c r="F3" i="1"/>
  <c r="E4" i="1" l="1"/>
  <c r="E5" i="1"/>
  <c r="E3" i="1"/>
  <c r="E2" i="1" l="1"/>
</calcChain>
</file>

<file path=xl/sharedStrings.xml><?xml version="1.0" encoding="utf-8"?>
<sst xmlns="http://schemas.openxmlformats.org/spreadsheetml/2006/main" count="13" uniqueCount="13">
  <si>
    <t>Дата аварии</t>
  </si>
  <si>
    <t>Время простоя</t>
  </si>
  <si>
    <t>Сервисный календарь</t>
  </si>
  <si>
    <t>Рабочее время</t>
  </si>
  <si>
    <t>Нерабочее время</t>
  </si>
  <si>
    <t>Время аварии</t>
  </si>
  <si>
    <t>Праздничные и перенесенные
нерабочие дни</t>
  </si>
  <si>
    <t>Рабочие субботы</t>
  </si>
  <si>
    <t>Сокращенные дни</t>
  </si>
  <si>
    <t>пн-пт с 09:00 до 18:00 сб,вс - вых.</t>
  </si>
  <si>
    <t>Раб. Время 1 д.</t>
  </si>
  <si>
    <t>Раб.время 2 д.</t>
  </si>
  <si>
    <t>обед с 13:00 до 14:00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</si>
</sst>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$-F400]h:mm:ss\ AM/PM"/>
  </numFmts>
  <fonts count="2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2" borderId="1" xfId="0" applyFill="1" applyBorder="1"/>
    <xf numFmtId="21" fontId="0" fillId="0" borderId="0" xfId="0" applyNumberFormat="1"/>
    <xf numFmtId="164" fontId="0" fillId="0" borderId="0" xfId="0" applyNumberFormat="1"/>
    <xf numFmtId="0" fontId="0" fillId="0" borderId="0" xfId="0" applyAlignment="1">
      <alignment horizont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14" fontId="0" fillId="0" borderId="1" xfId="0" applyNumberFormat="1" applyBorder="1" applyAlignment="1">
      <alignment horizontal="center"/>
    </xf>
    <xf numFmtId="14" fontId="0" fillId="0" borderId="1" xfId="0" applyNumberFormat="1" applyBorder="1" applyAlignment="1">
      <alignment horizontal="center" vertical="center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0" fillId="0" borderId="0" xfId="0" applyNumberFormat="1"/>
    <xf numFmtId="0" fontId="0" fillId="2" borderId="2" xfId="0" applyFill="1" applyBorder="1" applyAlignment="1">
      <alignment horizontal="center"/>
    </xf>
    <xf numFmtId="14" fontId="0" fillId="3" borderId="1" xfId="0" applyNumberFormat="1" applyFill="1" applyBorder="1"/>
    <xf numFmtId="164" fontId="0" fillId="3" borderId="1" xfId="0" applyNumberFormat="1" applyFill="1" applyBorder="1"/>
    <xf numFmtId="164" fontId="0" fillId="0" borderId="0" xfId="0" applyNumberFormat="1" applyFill="1"/>
    <xf numFmtId="164" fontId="0" fillId="0" borderId="1" xfId="0" applyNumberFormat="1" applyFill="1" applyBorder="1"/>
    <xf numFmtId="14" fontId="0" fillId="0" borderId="0" xfId="0" applyNumberFormat="1"/>
    <xf numFmtId="46" fontId="0" fillId="3" borderId="1" xfId="0" applyNumberFormat="1" applyFill="1" applyBorder="1"/>
    <xf numFmtId="46" fontId="1" fillId="4" borderId="1" xfId="0" applyNumberFormat="1" applyFont="1" applyFill="1" applyBorder="1" applyAlignment="1">
      <alignment horizontal="center"/>
    </xf>
    <xf numFmtId="164" fontId="0" fillId="0" borderId="1" xfId="0" applyNumberFormat="1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164" fontId="0" fillId="0" borderId="1" xfId="0" applyNumberFormat="1" applyBorder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8"/>
  <sheetViews>
    <sheetView tabSelected="1" zoomScaleNormal="100" workbookViewId="0">
      <selection activeCell="F2" sqref="F2"/>
    </sheetView>
  </sheetViews>
  <sheetFormatPr defaultRowHeight="14.4" x14ac:dyDescent="0.3"/>
  <cols>
    <col min="1" max="1" width="14.5546875" bestFit="1" customWidth="1"/>
    <col min="2" max="2" width="14.5546875" customWidth="1"/>
    <col min="3" max="3" width="14.6640625" bestFit="1" customWidth="1"/>
    <col min="4" max="4" width="29.21875" customWidth="1"/>
    <col min="5" max="5" width="17.44140625" bestFit="1" customWidth="1"/>
    <col min="6" max="6" width="15" bestFit="1" customWidth="1"/>
    <col min="7" max="7" width="8.44140625" customWidth="1"/>
    <col min="8" max="8" width="14.33203125" customWidth="1"/>
    <col min="9" max="9" width="17.44140625" customWidth="1"/>
    <col min="11" max="11" width="11.77734375" customWidth="1"/>
  </cols>
  <sheetData>
    <row r="1" spans="1:11" x14ac:dyDescent="0.3">
      <c r="A1" s="1" t="s">
        <v>0</v>
      </c>
      <c r="B1" s="1" t="s">
        <v>5</v>
      </c>
      <c r="C1" s="1" t="s">
        <v>1</v>
      </c>
      <c r="D1" s="12" t="s">
        <v>2</v>
      </c>
      <c r="E1" s="1" t="s">
        <v>4</v>
      </c>
      <c r="F1" s="1" t="s">
        <v>3</v>
      </c>
      <c r="H1" s="21" t="s">
        <v>10</v>
      </c>
      <c r="I1" s="21" t="s">
        <v>11</v>
      </c>
    </row>
    <row r="2" spans="1:11" x14ac:dyDescent="0.3">
      <c r="A2" s="13">
        <v>45362</v>
      </c>
      <c r="B2" s="14">
        <v>0.44791666666666669</v>
      </c>
      <c r="C2" s="18">
        <v>1.1875</v>
      </c>
      <c r="D2" s="15" t="s">
        <v>9</v>
      </c>
      <c r="E2" s="19">
        <f>IF(AND(A2&lt;&gt;"",B2&lt;&gt;"",C2&lt;&gt;""),C2-H2,"")</f>
        <v>0.92708333333333337</v>
      </c>
      <c r="F2" s="19">
        <f>IF(AND(A2&lt;&gt;"",B2&lt;&gt;"",C2&lt;&gt;""),IF(((WEEKDAY(A2,2)&lt;6)+(NOT(ISNA(VLOOKUP(A2,Поправки!$C$2:$C$4,1,0)))))*(ISNA(VLOOKUP(A2,Поправки!$A$2:$A$20,1,0))),MIN(B2+C2,IF(ISNA(VLOOKUP(A2,Поправки!$E$2:$E$5,1,0)),6/8,17/24))-MAX(B2,3/8),0)-IF(B2+C2&gt;13/24,MIN(B2+C2-13/24,1/24),0)+IF(B2+C2&gt;1+3/8,IF(((WEEKDAY(A2+1,2)&lt;6)+(NOT(ISNA(VLOOKUP(A2+1,Поправки!$C$2:$C$4,1,0)))))*(ISNA(VLOOKUP(A2+1,Поправки!$A$2:$A$20,1,0))),MIN(B2+C2,IF(ISNA(VLOOKUP(A2+1,Поправки!$E$2:$E$5,1,0)),1+6/8,1+17/24))-MAX(B2,1+3/8),0)-IF(B2+C2&gt;37/24,MIN(B2+C2-37/24,1/24),0),0),"")</f>
        <v>0.47916666666666674</v>
      </c>
      <c r="H2" s="20">
        <f>IF(AND(A2&lt;&gt;"",B2&lt;&gt;"",C2&lt;&gt;""),IF(((WEEKDAY(A2,2)&lt;6)+(NOT(ISNA(VLOOKUP(A2,Поправки!$C$2:$C$4,1,0)))))*(ISNA(VLOOKUP(A2,Поправки!$A$2:$A$20,1,0))),MIN(B2+C2,IF(ISNA(VLOOKUP(A2,Поправки!$E$2:$E$5,1,0)),6/8,17/24))-MAX(B2,3/8)-IF(B2+C2&gt;13/24,MIN(B2+C2-13/24,1/24),0),0),"")</f>
        <v>0.26041666666666663</v>
      </c>
      <c r="I2" s="22">
        <f>IF(AND(A2&lt;&gt;"",B2&lt;&gt;"",C2&lt;&gt;""),IF(B2+C2&gt;1+3/8,IF(((WEEKDAY(A2+1,2)&lt;6)+(NOT(ISNA(VLOOKUP(A2+1,Поправки!$C$2:$C$4,1,0)))))*(ISNA(VLOOKUP(A2+1,Поправки!$A$2:$A$20,1,0))),MIN(B2+C2,IF(ISNA(VLOOKUP(A2+1,Поправки!$E$2:$E$5,1,0)),1+6/8,1+17/24))-MAX(B2,1+3/8)-IF(B2+C2&gt;37/24,MIN(B2+C2-37/24,1/24),0),0),0),"")</f>
        <v>0.21875000000000008</v>
      </c>
    </row>
    <row r="3" spans="1:11" x14ac:dyDescent="0.3">
      <c r="A3" s="13"/>
      <c r="B3" s="14"/>
      <c r="C3" s="18"/>
      <c r="D3" s="16" t="s">
        <v>12</v>
      </c>
      <c r="E3" s="19" t="str">
        <f t="shared" ref="E3:E5" si="0">IF(AND(A3&lt;&gt;"",B3&lt;&gt;"",C3&lt;&gt;""),C3-H3,"")</f>
        <v/>
      </c>
      <c r="F3" s="19" t="str">
        <f>IF(AND(A3&lt;&gt;"",B3&lt;&gt;"",C3&lt;&gt;""),IF(((WEEKDAY(A3,2)&lt;6)+(NOT(ISNA(VLOOKUP(A3,Поправки!$C$2:$C$4,1,0)))))*(ISNA(VLOOKUP(A3,Поправки!$A$2:$A$20,1,0))),MIN(B3+C3,IF(ISNA(VLOOKUP(A3,Поправки!$E$2:$E$5,1,0)),6/8,17/24))-MAX(B3,3/8),0)-IF(B3+C3&gt;13/24,MIN(B3+C3-13/24,1/24),0)+IF(B3+C3&gt;1+3/8,IF(((WEEKDAY(A3+1,2)&lt;6)+(NOT(ISNA(VLOOKUP(A3+1,Поправки!$C$2:$C$4,1,0)))))*(ISNA(VLOOKUP(A3+1,Поправки!$A$2:$A$20,1,0))),MIN(B3+C3,IF(ISNA(VLOOKUP(A3+1,Поправки!$E$2:$E$5,1,0)),1+6/8,1+17/24))-MAX(B3,1+3/8),0)-IF(B3+C3&gt;37/24,MIN(B3+C3-37/24,1/24),0),0),"")</f>
        <v/>
      </c>
      <c r="H3" s="20" t="str">
        <f>IF(AND(A3&lt;&gt;"",B3&lt;&gt;"",C3&lt;&gt;""),IF(((WEEKDAY(A3,2)&lt;6)+(NOT(ISNA(VLOOKUP(A3,Поправки!$C$2:$C$4,1,0)))))*(ISNA(VLOOKUP(A3,Поправки!$A$2:$A$20,1,0))),MIN(B3+C3,IF(ISNA(VLOOKUP(A3,Поправки!$E$2:$E$5,1,0)),6/8,17/24))-MAX(B3,3/8)-IF(B3+C3&gt;13/24,MIN(B3+C3-13/24,1/24),0),0),"")</f>
        <v/>
      </c>
      <c r="I3" s="22" t="str">
        <f>IF(AND(A3&lt;&gt;"",B3&lt;&gt;"",C3&lt;&gt;""),IF(B3+C3&gt;1+3/8,IF(((WEEKDAY(A3+1,2)&lt;6)+(NOT(ISNA(VLOOKUP(A3+1,Поправки!$C$2:$C$4,1,0)))))*(ISNA(VLOOKUP(A3+1,Поправки!$A$2:$A$20,1,0))),MIN(B3+C3,IF(ISNA(VLOOKUP(A3+1,Поправки!$E$2:$E$5,1,0)),1+6/8,1+17/24))-MAX(B3,1+3/8)-IF(B3+C3&gt;37/24,MIN(B3+C3-37/24,1/24),0),0),0),"")</f>
        <v/>
      </c>
    </row>
    <row r="4" spans="1:11" x14ac:dyDescent="0.3">
      <c r="A4" s="13"/>
      <c r="B4" s="14"/>
      <c r="C4" s="18"/>
      <c r="D4" s="16"/>
      <c r="E4" s="19" t="str">
        <f t="shared" si="0"/>
        <v/>
      </c>
      <c r="F4" s="19" t="str">
        <f>IF(AND(A4&lt;&gt;"",B4&lt;&gt;"",C4&lt;&gt;""),IF(((WEEKDAY(A4,2)&lt;6)+(NOT(ISNA(VLOOKUP(A4,Поправки!$C$2:$C$4,1,0)))))*(ISNA(VLOOKUP(A4,Поправки!$A$2:$A$20,1,0))),MIN(B4+C4,IF(ISNA(VLOOKUP(A4,Поправки!$E$2:$E$5,1,0)),6/8,17/24))-MAX(B4,3/8),0)-IF(B4+C4&gt;13/24,MIN(B4+C4-13/24,1/24),0)+IF(B4+C4&gt;1+3/8,IF(((WEEKDAY(A4+1,2)&lt;6)+(NOT(ISNA(VLOOKUP(A4+1,Поправки!$C$2:$C$4,1,0)))))*(ISNA(VLOOKUP(A4+1,Поправки!$A$2:$A$20,1,0))),MIN(B4+C4,IF(ISNA(VLOOKUP(A4+1,Поправки!$E$2:$E$5,1,0)),1+6/8,1+17/24))-MAX(B4,1+3/8),0)-IF(B4+C4&gt;37/24,MIN(B4+C4-37/24,1/24),0),0),"")</f>
        <v/>
      </c>
      <c r="H4" s="20" t="str">
        <f>IF(AND(A4&lt;&gt;"",B4&lt;&gt;"",C4&lt;&gt;""),IF(((WEEKDAY(A4,2)&lt;6)+(NOT(ISNA(VLOOKUP(A4,Поправки!$C$2:$C$4,1,0)))))*(ISNA(VLOOKUP(A4,Поправки!$A$2:$A$20,1,0))),MIN(B4+C4,IF(ISNA(VLOOKUP(A4,Поправки!$E$2:$E$5,1,0)),6/8,17/24))-MAX(B4,3/8)-IF(B4+C4&gt;13/24,MIN(B4+C4-13/24,1/24),0),0),"")</f>
        <v/>
      </c>
      <c r="I4" s="22" t="str">
        <f>IF(AND(A4&lt;&gt;"",B4&lt;&gt;"",C4&lt;&gt;""),IF(B4+C4&gt;1+3/8,IF(((WEEKDAY(A4+1,2)&lt;6)+(NOT(ISNA(VLOOKUP(A4+1,Поправки!$C$2:$C$4,1,0)))))*(ISNA(VLOOKUP(A4+1,Поправки!$A$2:$A$20,1,0))),MIN(B4+C4,IF(ISNA(VLOOKUP(A4+1,Поправки!$E$2:$E$5,1,0)),1+6/8,1+17/24))-MAX(B4,1+3/8)-IF(B4+C4&gt;37/24,MIN(B4+C4-37/24,1/24),0),0),0),"")</f>
        <v/>
      </c>
    </row>
    <row r="5" spans="1:11" x14ac:dyDescent="0.3">
      <c r="A5" s="13"/>
      <c r="B5" s="14"/>
      <c r="C5" s="18"/>
      <c r="D5" s="16"/>
      <c r="E5" s="19" t="str">
        <f t="shared" si="0"/>
        <v/>
      </c>
      <c r="F5" s="19" t="str">
        <f>IF(AND(A5&lt;&gt;"",B5&lt;&gt;"",C5&lt;&gt;""),IF(((WEEKDAY(A5,2)&lt;6)+(NOT(ISNA(VLOOKUP(A5,Поправки!$C$2:$C$4,1,0)))))*(ISNA(VLOOKUP(A5,Поправки!$A$2:$A$20,1,0))),MIN(B5+C5,IF(ISNA(VLOOKUP(A5,Поправки!$E$2:$E$5,1,0)),6/8,17/24))-MAX(B5,3/8),0)-IF(B5+C5&gt;13/24,MIN(B5+C5-13/24,1/24),0)+IF(B5+C5&gt;1+3/8,IF(((WEEKDAY(A5+1,2)&lt;6)+(NOT(ISNA(VLOOKUP(A5+1,Поправки!$C$2:$C$4,1,0)))))*(ISNA(VLOOKUP(A5+1,Поправки!$A$2:$A$20,1,0))),MIN(B5+C5,IF(ISNA(VLOOKUP(A5+1,Поправки!$E$2:$E$5,1,0)),1+6/8,1+17/24))-MAX(B5,1+3/8),0)-IF(B5+C5&gt;37/24,MIN(B5+C5-37/24,1/24),0),0),"")</f>
        <v/>
      </c>
      <c r="H5" s="20" t="str">
        <f>IF(AND(A5&lt;&gt;"",B5&lt;&gt;"",C5&lt;&gt;""),IF(((WEEKDAY(A5,2)&lt;6)+(NOT(ISNA(VLOOKUP(A5,Поправки!$C$2:$C$4,1,0)))))*(ISNA(VLOOKUP(A5,Поправки!$A$2:$A$20,1,0))),MIN(B5+C5,IF(ISNA(VLOOKUP(A5,Поправки!$E$2:$E$5,1,0)),6/8,17/24))-MAX(B5,3/8)-IF(B5+C5&gt;13/24,MIN(B5+C5-13/24,1/24),0),0),"")</f>
        <v/>
      </c>
      <c r="I5" s="22" t="str">
        <f>IF(AND(A5&lt;&gt;"",B5&lt;&gt;"",C5&lt;&gt;""),IF(B5+C5&gt;1+3/8,IF(((WEEKDAY(A5+1,2)&lt;6)+(NOT(ISNA(VLOOKUP(A5+1,Поправки!$C$2:$C$4,1,0)))))*(ISNA(VLOOKUP(A5+1,Поправки!$A$2:$A$20,1,0))),MIN(B5+C5,IF(ISNA(VLOOKUP(A5+1,Поправки!$E$2:$E$5,1,0)),1+6/8,1+17/24))-MAX(B5,1+3/8)-IF(B5+C5&gt;37/24,MIN(B5+C5-37/24,1/24),0),0),0),"")</f>
        <v/>
      </c>
    </row>
    <row r="6" spans="1:11" x14ac:dyDescent="0.3">
      <c r="K6" s="11"/>
    </row>
    <row r="8" spans="1:11" x14ac:dyDescent="0.3">
      <c r="F8" s="3"/>
      <c r="I8" s="3"/>
    </row>
    <row r="10" spans="1:11" x14ac:dyDescent="0.3">
      <c r="A10" s="17"/>
      <c r="C10" s="3"/>
    </row>
    <row r="12" spans="1:11" x14ac:dyDescent="0.3">
      <c r="B12" s="2"/>
      <c r="C12" s="3"/>
      <c r="E12" s="3"/>
      <c r="F12" s="3"/>
    </row>
    <row r="13" spans="1:11" x14ac:dyDescent="0.3">
      <c r="C13" s="3"/>
    </row>
    <row r="14" spans="1:11" x14ac:dyDescent="0.3">
      <c r="F14" s="3"/>
    </row>
    <row r="15" spans="1:11" x14ac:dyDescent="0.3">
      <c r="C15" s="3"/>
      <c r="F15" s="3"/>
    </row>
    <row r="16" spans="1:11" x14ac:dyDescent="0.3">
      <c r="F16" s="3"/>
    </row>
    <row r="17" spans="6:6" x14ac:dyDescent="0.3">
      <c r="F17" s="3"/>
    </row>
    <row r="18" spans="6:6" x14ac:dyDescent="0.3">
      <c r="F18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0"/>
  <sheetViews>
    <sheetView workbookViewId="0">
      <selection activeCell="G2" sqref="G2"/>
    </sheetView>
  </sheetViews>
  <sheetFormatPr defaultRowHeight="14.4" x14ac:dyDescent="0.3"/>
  <cols>
    <col min="1" max="1" width="30.77734375" style="4" customWidth="1"/>
    <col min="2" max="2" width="6.44140625" customWidth="1"/>
    <col min="3" max="3" width="16" style="5" bestFit="1" customWidth="1"/>
    <col min="5" max="5" width="17" style="5" bestFit="1" customWidth="1"/>
    <col min="9" max="9" width="33" bestFit="1" customWidth="1"/>
  </cols>
  <sheetData>
    <row r="1" spans="1:5" ht="36" customHeight="1" x14ac:dyDescent="0.3">
      <c r="A1" s="9" t="s">
        <v>6</v>
      </c>
      <c r="C1" s="10" t="s">
        <v>7</v>
      </c>
      <c r="E1" s="10" t="s">
        <v>8</v>
      </c>
    </row>
    <row r="2" spans="1:5" x14ac:dyDescent="0.3">
      <c r="A2" s="7">
        <v>45292</v>
      </c>
      <c r="C2" s="8">
        <v>45409</v>
      </c>
      <c r="E2" s="8">
        <v>45358</v>
      </c>
    </row>
    <row r="3" spans="1:5" x14ac:dyDescent="0.3">
      <c r="A3" s="7">
        <v>45293</v>
      </c>
      <c r="C3" s="8">
        <v>45598</v>
      </c>
      <c r="E3" s="8">
        <v>45420</v>
      </c>
    </row>
    <row r="4" spans="1:5" x14ac:dyDescent="0.3">
      <c r="A4" s="7">
        <v>45294</v>
      </c>
      <c r="C4" s="8">
        <v>45654</v>
      </c>
      <c r="E4" s="8">
        <v>45454</v>
      </c>
    </row>
    <row r="5" spans="1:5" x14ac:dyDescent="0.3">
      <c r="A5" s="7">
        <v>45295</v>
      </c>
      <c r="C5" s="6"/>
      <c r="E5" s="8">
        <v>45598</v>
      </c>
    </row>
    <row r="6" spans="1:5" x14ac:dyDescent="0.3">
      <c r="A6" s="7">
        <v>45296</v>
      </c>
      <c r="C6" s="6"/>
    </row>
    <row r="7" spans="1:5" x14ac:dyDescent="0.3">
      <c r="A7" s="7">
        <v>45297</v>
      </c>
      <c r="C7" s="6"/>
    </row>
    <row r="8" spans="1:5" x14ac:dyDescent="0.3">
      <c r="A8" s="7">
        <v>45298</v>
      </c>
      <c r="C8" s="6"/>
    </row>
    <row r="9" spans="1:5" x14ac:dyDescent="0.3">
      <c r="A9" s="7">
        <v>45299</v>
      </c>
      <c r="C9" s="6"/>
    </row>
    <row r="10" spans="1:5" x14ac:dyDescent="0.3">
      <c r="A10" s="7">
        <v>45345</v>
      </c>
      <c r="C10" s="6"/>
    </row>
    <row r="11" spans="1:5" x14ac:dyDescent="0.3">
      <c r="A11" s="7">
        <v>45359</v>
      </c>
      <c r="C11" s="6"/>
    </row>
    <row r="12" spans="1:5" x14ac:dyDescent="0.3">
      <c r="A12" s="7">
        <v>45411</v>
      </c>
      <c r="C12" s="6"/>
    </row>
    <row r="13" spans="1:5" x14ac:dyDescent="0.3">
      <c r="A13" s="7">
        <v>45412</v>
      </c>
      <c r="C13" s="6"/>
    </row>
    <row r="14" spans="1:5" x14ac:dyDescent="0.3">
      <c r="A14" s="7">
        <v>45413</v>
      </c>
      <c r="C14" s="6"/>
    </row>
    <row r="15" spans="1:5" x14ac:dyDescent="0.3">
      <c r="A15" s="7">
        <v>45421</v>
      </c>
      <c r="C15" s="6"/>
    </row>
    <row r="16" spans="1:5" x14ac:dyDescent="0.3">
      <c r="A16" s="7">
        <v>45422</v>
      </c>
      <c r="C16" s="6"/>
    </row>
    <row r="17" spans="1:3" x14ac:dyDescent="0.3">
      <c r="A17" s="7">
        <v>45455</v>
      </c>
      <c r="C17" s="6"/>
    </row>
    <row r="18" spans="1:3" x14ac:dyDescent="0.3">
      <c r="A18" s="7">
        <v>45600</v>
      </c>
      <c r="C18" s="6"/>
    </row>
    <row r="19" spans="1:3" x14ac:dyDescent="0.3">
      <c r="A19" s="7">
        <v>45656</v>
      </c>
      <c r="C19" s="6"/>
    </row>
    <row r="20" spans="1:3" x14ac:dyDescent="0.3">
      <c r="A20" s="7">
        <v>45657</v>
      </c>
      <c r="C20" s="6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Поправки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</dc:creator>
  <cp:lastModifiedBy>user</cp:lastModifiedBy>
  <dcterms:created xsi:type="dcterms:W3CDTF">2024-10-08T06:43:22Z</dcterms:created>
  <dcterms:modified xsi:type="dcterms:W3CDTF">2024-10-10T18:38:22Z</dcterms:modified>
</cp:coreProperties>
</file>