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5915" windowHeight="12435"/>
  </bookViews>
  <sheets>
    <sheet name="Лист1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F7" i="1"/>
  <c r="G7" s="1"/>
  <c r="F6" l="1"/>
  <c r="G6" s="1"/>
  <c r="F2" l="1"/>
  <c r="G2" s="1"/>
  <c r="I2" l="1"/>
  <c r="J2" s="1"/>
  <c r="I7" l="1"/>
  <c r="J7" l="1"/>
  <c r="F4"/>
  <c r="G4" s="1"/>
  <c r="F5"/>
  <c r="G5" s="1"/>
  <c r="F3"/>
  <c r="G3" s="1"/>
  <c r="I3" l="1"/>
  <c r="J3" s="1"/>
  <c r="I6" l="1"/>
  <c r="J6" s="1"/>
  <c r="I5" l="1"/>
  <c r="J5" s="1"/>
  <c r="I4" l="1"/>
  <c r="J4" s="1"/>
</calcChain>
</file>

<file path=xl/comments1.xml><?xml version="1.0" encoding="utf-8"?>
<comments xmlns="http://schemas.openxmlformats.org/spreadsheetml/2006/main">
  <authors>
    <author>Медведев Юрий Владимирович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<sst xmlns="http://schemas.openxmlformats.org/spreadsheetml/2006/main" count="23" uniqueCount="23">
  <si>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</si>
  <si>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</si>
  <si>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</si>
  <si>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</si>
  <si>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Система налогообложения</t>
  </si>
  <si>
    <t>ОСН</t>
  </si>
  <si>
    <t>УСН</t>
  </si>
  <si>
    <t>ПСН</t>
  </si>
  <si>
    <t>20</t>
  </si>
  <si>
    <t>12</t>
  </si>
  <si>
    <t>22</t>
  </si>
  <si>
    <t>24</t>
  </si>
  <si>
    <t>36</t>
  </si>
  <si>
    <t>Средняя ЗП (руб/мес.)</t>
  </si>
  <si>
    <t>Средний счет</t>
  </si>
  <si>
    <r>
      <t xml:space="preserve">кол-во сотрудников на ТТ_ИСПОЛЬЗОВАННОЕ ДЛЯ РАССЧЕТА </t>
    </r>
    <r>
      <rPr>
        <sz val="11"/>
        <rFont val="Calibri"/>
        <family val="2"/>
        <charset val="204"/>
        <scheme val="minor"/>
      </rPr>
      <t xml:space="preserve">          </t>
    </r>
    <r>
      <rPr>
        <i/>
        <sz val="11"/>
        <rFont val="Calibri"/>
        <family val="2"/>
        <charset val="204"/>
        <scheme val="minor"/>
      </rPr>
      <t/>
    </r>
  </si>
  <si>
    <t>k1</t>
  </si>
  <si>
    <t xml:space="preserve">Категория </t>
  </si>
  <si>
    <t>ФОТ</t>
  </si>
  <si>
    <t>Количество персонала</t>
  </si>
  <si>
    <t>Количество  мест</t>
  </si>
  <si>
    <t xml:space="preserve">Выручка </t>
  </si>
  <si>
    <r>
      <t xml:space="preserve">Рассчетное кол-во сотрудников </t>
    </r>
    <r>
      <rPr>
        <i/>
        <sz val="1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</si>
</sst>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Fill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Z7"/>
  <sheetViews>
    <sheetView tabSelected="1" zoomScale="85" zoomScaleNormal="85" workbookViewId="0">
      <pane ySplit="1" topLeftCell="A2" activePane="bottomLeft" state="frozen"/>
      <selection pane="bottomLeft" activeCell="J2" sqref="J2"/>
    </sheetView>
  </sheetViews>
  <sheetFormatPr defaultColWidth="8.85546875" defaultRowHeight="15"/>
  <cols>
    <col min="1" max="1" width="11.85546875" style="5" customWidth="1"/>
    <col min="2" max="2" width="11.85546875" style="6" customWidth="1"/>
    <col min="3" max="3" width="12.140625" style="7" customWidth="1"/>
    <col min="4" max="4" width="13.28515625" style="5" bestFit="1" customWidth="1"/>
    <col min="5" max="5" width="10.5703125" style="5" bestFit="1" customWidth="1"/>
    <col min="6" max="6" width="12.140625" style="10" customWidth="1"/>
    <col min="7" max="7" width="15.5703125" style="10" customWidth="1"/>
    <col min="8" max="8" width="13.42578125" style="5" customWidth="1"/>
    <col min="9" max="9" width="8.85546875" style="4" customWidth="1"/>
    <col min="10" max="10" width="8.85546875" style="5" customWidth="1"/>
    <col min="11" max="130" width="8.85546875" style="6"/>
    <col min="131" max="16384" width="8.85546875" style="1"/>
  </cols>
  <sheetData>
    <row r="1" spans="1:130" ht="75">
      <c r="A1" s="20" t="s">
        <v>19</v>
      </c>
      <c r="B1" s="21" t="s">
        <v>20</v>
      </c>
      <c r="C1" s="16" t="s">
        <v>21</v>
      </c>
      <c r="D1" s="15" t="s">
        <v>14</v>
      </c>
      <c r="E1" s="15" t="s">
        <v>17</v>
      </c>
      <c r="F1" s="17" t="s">
        <v>22</v>
      </c>
      <c r="G1" s="17" t="s">
        <v>15</v>
      </c>
      <c r="H1" s="15" t="s">
        <v>13</v>
      </c>
      <c r="I1" s="23" t="s">
        <v>18</v>
      </c>
      <c r="J1" s="15" t="s">
        <v>16</v>
      </c>
    </row>
    <row r="2" spans="1:130">
      <c r="A2" s="18">
        <v>4</v>
      </c>
      <c r="B2" s="18">
        <v>30</v>
      </c>
      <c r="C2" s="12">
        <v>2004125.37</v>
      </c>
      <c r="D2" s="14"/>
      <c r="E2" s="14"/>
      <c r="F2" s="9">
        <f t="shared" ref="F2:F7" si="0">ROUND(B2*5.2/37.7,1)</f>
        <v>4.0999999999999996</v>
      </c>
      <c r="G2" s="11">
        <f>MAX(A2,F2)</f>
        <v>4.0999999999999996</v>
      </c>
      <c r="H2" s="14">
        <v>21323</v>
      </c>
      <c r="I2" s="14">
        <f t="shared" ref="I2:I7" si="1">C2/(G2*H2)</f>
        <v>22.92412258376676</v>
      </c>
      <c r="J2" s="19">
        <f t="shared" ref="J2:J7" si="2">IF(I2&lt;0,"",IF(I2&lt;7.8,3,IF(I2&lt;9.1,2,IF(I2&lt;10.5,1,0))))</f>
        <v>0</v>
      </c>
    </row>
    <row r="3" spans="1:130" s="3" customFormat="1">
      <c r="A3" s="18">
        <v>4</v>
      </c>
      <c r="B3" s="18" t="s">
        <v>12</v>
      </c>
      <c r="C3" s="12">
        <v>1030971</v>
      </c>
      <c r="D3" s="14"/>
      <c r="E3" s="14"/>
      <c r="F3" s="9">
        <f t="shared" si="0"/>
        <v>5</v>
      </c>
      <c r="G3" s="11">
        <f t="shared" ref="G3:G7" si="3">ROUND(MAX(A3,F3),0)</f>
        <v>5</v>
      </c>
      <c r="H3" s="14">
        <v>20792</v>
      </c>
      <c r="I3" s="9">
        <f t="shared" si="1"/>
        <v>9.9169969218930358</v>
      </c>
      <c r="J3" s="13">
        <f t="shared" si="2"/>
        <v>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</row>
    <row r="4" spans="1:130">
      <c r="A4" s="19">
        <v>1</v>
      </c>
      <c r="B4" s="22" t="s">
        <v>9</v>
      </c>
      <c r="C4" s="12">
        <v>1555108.75</v>
      </c>
      <c r="D4" s="14"/>
      <c r="E4" s="14"/>
      <c r="F4" s="9">
        <f t="shared" si="0"/>
        <v>1.7</v>
      </c>
      <c r="G4" s="11">
        <f t="shared" si="3"/>
        <v>2</v>
      </c>
      <c r="H4" s="14">
        <v>24040</v>
      </c>
      <c r="I4" s="9">
        <f t="shared" si="1"/>
        <v>32.344191971713812</v>
      </c>
      <c r="J4" s="13">
        <f t="shared" si="2"/>
        <v>0</v>
      </c>
    </row>
    <row r="5" spans="1:130">
      <c r="A5" s="19">
        <v>3</v>
      </c>
      <c r="B5" s="22" t="s">
        <v>11</v>
      </c>
      <c r="C5" s="12">
        <v>373353</v>
      </c>
      <c r="D5" s="14"/>
      <c r="E5" s="14"/>
      <c r="F5" s="9">
        <f t="shared" si="0"/>
        <v>3.3</v>
      </c>
      <c r="G5" s="11">
        <f t="shared" si="3"/>
        <v>3</v>
      </c>
      <c r="H5" s="14">
        <v>39664</v>
      </c>
      <c r="I5" s="9">
        <f t="shared" si="1"/>
        <v>3.1376311012505043</v>
      </c>
      <c r="J5" s="13">
        <f t="shared" si="2"/>
        <v>3</v>
      </c>
    </row>
    <row r="6" spans="1:130">
      <c r="A6" s="19">
        <v>3</v>
      </c>
      <c r="B6" s="22" t="s">
        <v>10</v>
      </c>
      <c r="C6" s="12">
        <v>1894920</v>
      </c>
      <c r="D6" s="14"/>
      <c r="E6" s="14"/>
      <c r="F6" s="9">
        <f t="shared" si="0"/>
        <v>3</v>
      </c>
      <c r="G6" s="11">
        <f t="shared" si="3"/>
        <v>3</v>
      </c>
      <c r="H6" s="14">
        <v>39664</v>
      </c>
      <c r="I6" s="9">
        <f t="shared" si="1"/>
        <v>15.924768051633723</v>
      </c>
      <c r="J6" s="13">
        <f t="shared" si="2"/>
        <v>0</v>
      </c>
    </row>
    <row r="7" spans="1:130">
      <c r="A7" s="19">
        <v>2</v>
      </c>
      <c r="B7" s="22" t="s">
        <v>8</v>
      </c>
      <c r="C7" s="12">
        <v>995508</v>
      </c>
      <c r="D7" s="14"/>
      <c r="E7" s="14"/>
      <c r="F7" s="9">
        <f t="shared" si="0"/>
        <v>2.8</v>
      </c>
      <c r="G7" s="11">
        <f t="shared" si="3"/>
        <v>3</v>
      </c>
      <c r="H7" s="14">
        <v>38289.300000000003</v>
      </c>
      <c r="I7" s="9">
        <f t="shared" si="1"/>
        <v>8.6665465286646661</v>
      </c>
      <c r="J7" s="13">
        <f t="shared" si="2"/>
        <v>2</v>
      </c>
    </row>
  </sheetData>
  <sheetProtection formatCells="0" formatColumns="0" formatRows="0" insertColumns="0" insertRows="0" deleteColumns="0" deleteRows="0" sort="0" autoFilter="0" pivotTables="0"/>
  <conditionalFormatting sqref="G2:G1048576">
    <cfRule type="expression" dxfId="1" priority="2">
      <formula>G2&gt;F2</formula>
    </cfRule>
    <cfRule type="expression" dxfId="0" priority="3">
      <formula>G2&lt;=F2</formula>
    </cfRule>
  </conditionalFormatting>
  <dataValidations count="1">
    <dataValidation type="whole" errorStyle="warning" operator="lessThanOrEqual" allowBlank="1" showInputMessage="1" showErrorMessage="1" sqref="J2:J1048576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iconSet" priority="1" id="{A72754ED-D344-4F10-B6D2-6CF52DEA920B}">
            <x14:iconSet iconSet="4Rating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Rating" iconId="0"/>
              <x14:cfIcon iconSet="5Rating" iconId="1"/>
              <x14:cfIcon iconSet="5Rating" iconId="2"/>
              <x14:cfIcon iconSet="5Rating" iconId="3"/>
            </x14:iconSet>
          </x14:cfRule>
          <xm:sqref>J1:J1048576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C4"/>
  <sheetViews>
    <sheetView workbookViewId="0">
      <selection activeCell="D16" sqref="D16"/>
    </sheetView>
  </sheetViews>
  <sheetFormatPr defaultRowHeight="15"/>
  <cols>
    <col min="1" max="1" width="3.5703125" customWidth="1"/>
    <col min="2" max="2" width="20.5703125" customWidth="1"/>
    <col min="3" max="3" width="12.85546875" customWidth="1"/>
  </cols>
  <sheetData>
    <row r="1" spans="2:3" ht="32.25" customHeight="1">
      <c r="B1" s="2" t="s">
        <v>0</v>
      </c>
      <c r="C1" t="s">
        <v>4</v>
      </c>
    </row>
    <row r="2" spans="2:3">
      <c r="B2" t="s">
        <v>1</v>
      </c>
      <c r="C2" t="s">
        <v>5</v>
      </c>
    </row>
    <row r="3" spans="2:3">
      <c r="B3" t="s">
        <v>2</v>
      </c>
      <c r="C3" t="s">
        <v>6</v>
      </c>
    </row>
    <row r="4" spans="2:3">
      <c r="B4" t="s">
        <v>3</v>
      </c>
      <c r="C4" t="s">
        <v>7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User</cp:lastModifiedBy>
  <cp:lastPrinted>2024-07-12T05:34:05Z</cp:lastPrinted>
  <dcterms:created xsi:type="dcterms:W3CDTF">2023-04-27T05:51:52Z</dcterms:created>
  <dcterms:modified xsi:type="dcterms:W3CDTF">2024-11-18T06:32:18Z</dcterms:modified>
</cp:coreProperties>
</file>