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75" windowWidth="14355" windowHeight="7995" activeTab="1"/>
  </bookViews>
  <sheets>
    <sheet name="1" sheetId="1" r:id="rId1"/>
    <sheet name="2" sheetId="4" r:id="rId2"/>
  </sheets>
  <definedNames>
    <definedName name="Сотрудники">OFFSET('1'!B1,0,0,COUNTA('1'!B1:B100),1)</definedName>
    <definedName name="ФИО">OFFSET('1'!B1,0,0,COUNTA('1'!B1:B100),1)</definedName>
  </definedNames>
  <calcPr calcId="145621"/>
  <pivotCaches>
    <pivotCache cacheId="20" r:id="rId3"/>
  </pivotCaches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L2" i="1"/>
  <c r="L3" i="1"/>
  <c r="L4" i="1"/>
  <c r="L5" i="1"/>
  <c r="L6" i="1"/>
  <c r="L7" i="1"/>
  <c r="L8" i="1"/>
  <c r="L9" i="1"/>
  <c r="G2" i="1" l="1"/>
  <c r="G3" i="1"/>
  <c r="G4" i="1"/>
  <c r="G5" i="1"/>
  <c r="E6" i="1"/>
  <c r="F6" i="1"/>
  <c r="E7" i="1"/>
  <c r="F7" i="1"/>
  <c r="G7" i="1" s="1"/>
  <c r="E8" i="1"/>
  <c r="F8" i="1"/>
  <c r="E9" i="1"/>
  <c r="F9" i="1"/>
  <c r="G9" i="1" s="1"/>
  <c r="G6" i="1" l="1"/>
  <c r="G8" i="1"/>
</calcChain>
</file>

<file path=xl/sharedStrings.xml><?xml version="1.0" encoding="utf-8"?>
<sst xmlns="http://schemas.openxmlformats.org/spreadsheetml/2006/main" count="40" uniqueCount="21">
  <si>
    <t>№</t>
  </si>
  <si>
    <t>Иванов Иван Иванович</t>
  </si>
  <si>
    <t>Петров Пётр Петрович</t>
  </si>
  <si>
    <t>Сергеев Сергей Сергеевич</t>
  </si>
  <si>
    <t>Алексеев Алексей Алексеевич</t>
  </si>
  <si>
    <t>(Все)</t>
  </si>
  <si>
    <t>Общий итог</t>
  </si>
  <si>
    <t>Итог</t>
  </si>
  <si>
    <t>ПІБ</t>
  </si>
  <si>
    <t>Дата відкриття</t>
  </si>
  <si>
    <t>Дата закриття</t>
  </si>
  <si>
    <t>Тривалість</t>
  </si>
  <si>
    <t>З них робочих днів</t>
  </si>
  <si>
    <t>Діагноз</t>
  </si>
  <si>
    <t>Лікарняний заклад</t>
  </si>
  <si>
    <t>Посада, відділ</t>
  </si>
  <si>
    <t>Страховий стаж</t>
  </si>
  <si>
    <t>№ і серія лікарняного листка</t>
  </si>
  <si>
    <t>Робочих днів</t>
  </si>
  <si>
    <t>Дата</t>
  </si>
  <si>
    <t>Вихідні дні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</si>
</sst>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444444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shrinkToFit="1"/>
    </xf>
    <xf numFmtId="14" fontId="0" fillId="0" borderId="0" xfId="0" applyNumberFormat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horizontal="left" vertical="center" shrinkToFit="1"/>
    </xf>
    <xf numFmtId="0" fontId="0" fillId="0" borderId="0" xfId="0" pivotButton="1"/>
    <xf numFmtId="1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15">
    <dxf>
      <alignment horizontal="center" vertical="bottom" textRotation="0" wrapText="0" indent="0" justifyLastLine="0" shrinkToFit="0" readingOrder="0"/>
    </dxf>
    <dxf>
      <font>
        <color rgb="FF444444"/>
        <name val="Segoe UI"/>
        <scheme val="none"/>
      </font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Segoe UI"/>
        <scheme val="none"/>
      </font>
      <numFmt numFmtId="19" formatCode="dd/mm/yyyy"/>
      <alignment horizontal="center" vertical="center" textRotation="0" wrapText="0" indent="0" justifyLastLine="0" shrinkToFit="1" readingOrder="0"/>
    </dxf>
    <dxf>
      <numFmt numFmtId="19" formatCode="dd/mm/yyyy"/>
      <alignment horizontal="center" vertical="center" textRotation="0" wrapText="0" indent="0" justifyLastLine="0" shrinkToFit="1" readingOrder="0"/>
    </dxf>
    <dxf>
      <numFmt numFmtId="19" formatCode="dd/mm/yyyy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left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аксим" refreshedDate="41472.66743645833" createdVersion="4" refreshedVersion="4" minRefreshableVersion="3" recordCount="8">
  <cacheSource type="worksheet">
    <worksheetSource name="Таблица1"/>
  </cacheSource>
  <cacheFields count="12">
    <cacheField name="№" numFmtId="0">
      <sharedItems containsSemiMixedTypes="0" containsString="0" containsNumber="1" containsInteger="1" minValue="1" maxValue="8"/>
    </cacheField>
    <cacheField name="ПІБ" numFmtId="0">
      <sharedItems count="4">
        <s v="Иванов Иван Иванович"/>
        <s v="Петров Пётр Петрович"/>
        <s v="Сергеев Сергей Сергеевич"/>
        <s v="Алексеев Алексей Алексеевич"/>
      </sharedItems>
    </cacheField>
    <cacheField name="Посада, відділ" numFmtId="0">
      <sharedItems containsNonDate="0" containsString="0" containsBlank="1"/>
    </cacheField>
    <cacheField name="№ і серія лікарняного листка" numFmtId="14">
      <sharedItems containsNonDate="0" containsString="0" containsBlank="1"/>
    </cacheField>
    <cacheField name="Дата відкриття" numFmtId="14">
      <sharedItems containsSemiMixedTypes="0" containsNonDate="0" containsDate="1" containsString="0" minDate="2012-12-29T00:00:00" maxDate="2013-07-14T00:00:00" count="10">
        <d v="2012-12-29T00:00:00"/>
        <d v="2013-04-07T00:00:00"/>
        <d v="2013-04-09T00:00:00"/>
        <d v="2013-05-14T00:00:00"/>
        <d v="2013-02-27T00:00:00"/>
        <d v="2013-06-06T00:00:00"/>
        <d v="2013-06-08T00:00:00"/>
        <d v="2013-07-13T00:00:00"/>
        <d v="2013-04-05T00:00:00" u="1"/>
        <d v="2013-06-04T00:00:00" u="1"/>
      </sharedItems>
    </cacheField>
    <cacheField name="Дата закриття" numFmtId="14">
      <sharedItems containsSemiMixedTypes="0" containsNonDate="0" containsDate="1" containsString="0" minDate="2013-01-06T00:00:00" maxDate="2013-07-30T00:00:00" count="12">
        <d v="2013-01-06T00:00:00"/>
        <d v="2013-04-15T00:00:00"/>
        <d v="2013-04-17T00:00:00"/>
        <d v="2013-05-30T00:00:00"/>
        <d v="2013-03-07T00:00:00"/>
        <d v="2013-06-14T00:00:00"/>
        <d v="2013-06-16T00:00:00"/>
        <d v="2013-07-29T00:00:00"/>
        <d v="2013-05-24T00:00:00" u="1"/>
        <d v="2013-07-04T00:00:00" u="1"/>
        <d v="2013-07-23T00:00:00" u="1"/>
        <d v="2013-05-05T00:00:00" u="1"/>
      </sharedItems>
    </cacheField>
    <cacheField name="Тривалість" numFmtId="0">
      <sharedItems containsSemiMixedTypes="0" containsString="0" containsNumber="1" containsInteger="1" minValue="8" maxValue="16"/>
    </cacheField>
    <cacheField name="З них робочих днів" numFmtId="0">
      <sharedItems containsSemiMixedTypes="0" containsString="0" containsNumber="1" containsInteger="1" minValue="4" maxValue="13"/>
    </cacheField>
    <cacheField name="Діагноз" numFmtId="0">
      <sharedItems containsNonDate="0" containsString="0" containsBlank="1"/>
    </cacheField>
    <cacheField name="Лікарняний заклад" numFmtId="0">
      <sharedItems containsNonDate="0" containsString="0" containsBlank="1"/>
    </cacheField>
    <cacheField name="Дата" numFmtId="14">
      <sharedItems containsSemiMixedTypes="0" containsNonDate="0" containsDate="1" containsString="0" minDate="1998-01-24T00:00:00" maxDate="2009-04-06T00:00:00"/>
    </cacheField>
    <cacheField name="Страховий стаж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1"/>
    <x v="0"/>
    <m/>
    <m/>
    <x v="0"/>
    <x v="0"/>
    <n v="8"/>
    <n v="4"/>
    <m/>
    <m/>
    <d v="2001-08-05T00:00:00"/>
    <s v="11 лет, 4 месяцев, 24 дней"/>
  </r>
  <r>
    <n v="2"/>
    <x v="1"/>
    <m/>
    <m/>
    <x v="1"/>
    <x v="1"/>
    <n v="8"/>
    <n v="6"/>
    <m/>
    <m/>
    <d v="1998-01-24T00:00:00"/>
    <s v="15 лет, 2 месяцев, 14 дней"/>
  </r>
  <r>
    <n v="3"/>
    <x v="2"/>
    <m/>
    <m/>
    <x v="2"/>
    <x v="2"/>
    <n v="8"/>
    <n v="7"/>
    <m/>
    <m/>
    <d v="2004-03-17T00:00:00"/>
    <s v="9 лет, 0 месяцев, 23 дней"/>
  </r>
  <r>
    <n v="4"/>
    <x v="3"/>
    <m/>
    <m/>
    <x v="3"/>
    <x v="3"/>
    <n v="16"/>
    <n v="13"/>
    <m/>
    <m/>
    <d v="2009-04-05T00:00:00"/>
    <s v="4 лет, 1 месяцев, 9 дней"/>
  </r>
  <r>
    <n v="5"/>
    <x v="0"/>
    <m/>
    <m/>
    <x v="4"/>
    <x v="4"/>
    <n v="8"/>
    <n v="7"/>
    <m/>
    <m/>
    <d v="2001-08-05T00:00:00"/>
    <s v="11 лет, 6 месяцев, 22 дней"/>
  </r>
  <r>
    <n v="6"/>
    <x v="1"/>
    <m/>
    <m/>
    <x v="5"/>
    <x v="5"/>
    <n v="8"/>
    <n v="7"/>
    <m/>
    <m/>
    <d v="1998-01-24T00:00:00"/>
    <s v="15 лет, 4 месяцев, 13 дней"/>
  </r>
  <r>
    <n v="7"/>
    <x v="2"/>
    <m/>
    <m/>
    <x v="6"/>
    <x v="6"/>
    <n v="8"/>
    <n v="5"/>
    <m/>
    <m/>
    <d v="2004-03-17T00:00:00"/>
    <s v="9 лет, 2 месяцев, 22 дней"/>
  </r>
  <r>
    <n v="8"/>
    <x v="3"/>
    <m/>
    <m/>
    <x v="7"/>
    <x v="7"/>
    <n v="16"/>
    <n v="11"/>
    <m/>
    <m/>
    <d v="2009-04-05T00:00:00"/>
    <s v="4 лет, 3 месяцев, 8 дней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3" cacheId="20" applyNumberFormats="0" applyBorderFormats="0" applyFontFormats="0" applyPatternFormats="0" applyAlignmentFormats="0" applyWidthHeightFormats="1" dataCaption="Значения" updatedVersion="4" minRefreshableVersion="3" showDrill="0" showDataTips="0" useAutoFormatting="1" colGrandTotals="0" itemPrintTitles="1" createdVersion="4" indent="0" compact="0" compactData="0" gridDropZones="1">
  <location ref="F4:G10" firstHeaderRow="2" firstDataRow="2" firstDataCol="1" rowPageCount="2" colPageCount="1"/>
  <pivotFields count="12">
    <pivotField compact="0" outline="0" showAll="0"/>
    <pivotField axis="axisRow" compact="0" outline="0" showAll="0" defaultSubtotal="0">
      <items count="4">
        <item x="3"/>
        <item x="0"/>
        <item x="1"/>
        <item x="2"/>
      </items>
    </pivotField>
    <pivotField compact="0" outline="0" showAll="0" defaultSubtotal="0"/>
    <pivotField compact="0" numFmtId="14" outline="0" showAll="0" defaultSubtotal="0"/>
    <pivotField axis="axisPage" compact="0" numFmtId="14" outline="0" multipleItemSelectionAllowed="1" showAll="0" defaultSubtotal="0">
      <items count="10">
        <item m="1" x="8"/>
        <item x="1"/>
        <item x="2"/>
        <item x="3"/>
        <item m="1" x="9"/>
        <item x="5"/>
        <item x="6"/>
        <item x="7"/>
        <item x="0"/>
        <item x="4"/>
      </items>
    </pivotField>
    <pivotField axis="axisPage" compact="0" numFmtId="14" outline="0" showAll="0" defaultSubtotal="0">
      <items count="12">
        <item x="2"/>
        <item m="1" x="11"/>
        <item m="1" x="8"/>
        <item x="3"/>
        <item x="6"/>
        <item m="1" x="9"/>
        <item m="1" x="10"/>
        <item x="7"/>
        <item x="0"/>
        <item x="1"/>
        <item x="4"/>
        <item x="5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2">
    <pageField fld="4" hier="-1"/>
    <pageField fld="5" hier="-1"/>
  </pageFields>
  <dataFields count="1">
    <dataField name="Робочих днів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2" cacheId="20" applyNumberFormats="0" applyBorderFormats="0" applyFontFormats="0" applyPatternFormats="0" applyAlignmentFormats="0" applyWidthHeightFormats="1" dataCaption="Значения" updatedVersion="4" minRefreshableVersion="3" showDrill="0" showDataTips="0" useAutoFormatting="1" colGrandTotals="0" itemPrintTitles="1" createdVersion="4" indent="0" compact="0" compactData="0" gridDropZones="1" multipleFieldFilters="0">
  <location ref="B3:D13" firstHeaderRow="2" firstDataRow="2" firstDataCol="2" rowPageCount="1" colPageCount="1"/>
  <pivotFields count="12">
    <pivotField compact="0" outline="0" showAll="0"/>
    <pivotField axis="axisPage" compact="0" outline="0" multipleItemSelectionAllowed="1" showAll="0" defaultSubtotal="0">
      <items count="4">
        <item x="3"/>
        <item x="0"/>
        <item x="1"/>
        <item x="2"/>
      </items>
    </pivotField>
    <pivotField compact="0" outline="0" showAll="0" defaultSubtotal="0"/>
    <pivotField compact="0" numFmtId="14" outline="0" showAll="0" defaultSubtotal="0"/>
    <pivotField axis="axisRow" compact="0" numFmtId="14" outline="0" showAll="0" sortType="ascending" defaultSubtotal="0">
      <items count="10">
        <item x="0"/>
        <item x="4"/>
        <item m="1" x="8"/>
        <item x="1"/>
        <item x="2"/>
        <item x="3"/>
        <item m="1" x="9"/>
        <item x="5"/>
        <item x="6"/>
        <item x="7"/>
      </items>
    </pivotField>
    <pivotField axis="axisRow" compact="0" numFmtId="14" outline="0" showAll="0" defaultSubtotal="0">
      <items count="12">
        <item x="2"/>
        <item m="1" x="11"/>
        <item m="1" x="8"/>
        <item x="3"/>
        <item x="6"/>
        <item m="1" x="9"/>
        <item m="1" x="10"/>
        <item x="7"/>
        <item x="0"/>
        <item x="1"/>
        <item x="4"/>
        <item x="5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</pivotFields>
  <rowFields count="2">
    <field x="4"/>
    <field x="5"/>
  </rowFields>
  <rowItems count="9">
    <i>
      <x/>
      <x v="8"/>
    </i>
    <i>
      <x v="1"/>
      <x v="10"/>
    </i>
    <i>
      <x v="3"/>
      <x v="9"/>
    </i>
    <i>
      <x v="4"/>
      <x/>
    </i>
    <i>
      <x v="5"/>
      <x v="3"/>
    </i>
    <i>
      <x v="7"/>
      <x v="11"/>
    </i>
    <i>
      <x v="8"/>
      <x v="4"/>
    </i>
    <i>
      <x v="9"/>
      <x v="7"/>
    </i>
    <i t="grand">
      <x/>
    </i>
  </rowItems>
  <colItems count="1">
    <i/>
  </colItems>
  <pageFields count="1">
    <pageField fld="1" hier="-1"/>
  </pageFields>
  <dataFields count="1">
    <dataField name="Робочих днів" fld="7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1" displayName="Таблица1" ref="A1:L9" totalsRowShown="0" headerRowDxfId="14" dataDxfId="13">
  <autoFilter ref="A1:L9"/>
  <tableColumns count="12">
    <tableColumn id="1" name="№" dataDxfId="12"/>
    <tableColumn id="2" name="ПІБ" dataDxfId="11"/>
    <tableColumn id="3" name="Посада, відділ" dataDxfId="10"/>
    <tableColumn id="4" name="№ і серія лікарняного листка" dataDxfId="9"/>
    <tableColumn id="5" name="Дата відкриття" dataDxfId="8"/>
    <tableColumn id="6" name="Дата закриття" dataDxfId="7"/>
    <tableColumn id="7" name="Тривалість" dataDxfId="6">
      <calculatedColumnFormula>F2-E2</calculatedColumnFormula>
    </tableColumn>
    <tableColumn id="8" name="З них робочих днів" dataDxfId="1">
      <calculatedColumnFormula>NETWORKDAYS.INTL(E2, F2,1,'2'!A2:A10)</calculatedColumnFormula>
    </tableColumn>
    <tableColumn id="9" name="Діагноз" dataDxfId="5"/>
    <tableColumn id="10" name="Лікарняний заклад" dataDxfId="4"/>
    <tableColumn id="11" name="Дата" dataDxfId="3"/>
    <tableColumn id="12" name="Страховий стаж" dataDxfId="2">
      <calculatedColumnFormula>DATEDIF(K2,E2,"Y")&amp;" лет, "&amp;DATEDIF(K2,E2,"M")-DATEDIF(K2,E2,"Y")*12&amp;" месяцев, "&amp;DATEDIF(K2,E2,"MD") &amp;" дней"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A10" totalsRowShown="0" headerRowDxfId="0">
  <autoFilter ref="A1:A10"/>
  <tableColumns count="1">
    <tableColumn id="1" name="Вихідні дні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D1" workbookViewId="0">
      <selection activeCell="G6" sqref="G6"/>
    </sheetView>
  </sheetViews>
  <sheetFormatPr defaultRowHeight="15" x14ac:dyDescent="0.25"/>
  <cols>
    <col min="1" max="1" width="7.85546875" style="1" bestFit="1" customWidth="1"/>
    <col min="2" max="2" width="29.85546875" style="4" bestFit="1" customWidth="1"/>
    <col min="3" max="3" width="19.140625" style="1" bestFit="1" customWidth="1"/>
    <col min="4" max="4" width="32.5703125" style="1" bestFit="1" customWidth="1"/>
    <col min="5" max="5" width="19.28515625" style="1" bestFit="1" customWidth="1"/>
    <col min="6" max="6" width="18.28515625" style="1" bestFit="1" customWidth="1"/>
    <col min="7" max="7" width="15.28515625" bestFit="1" customWidth="1"/>
    <col min="8" max="8" width="23.140625" style="1" bestFit="1" customWidth="1"/>
    <col min="9" max="9" width="12.42578125" style="1" bestFit="1" customWidth="1"/>
    <col min="10" max="10" width="23.140625" style="1" bestFit="1" customWidth="1"/>
    <col min="11" max="11" width="10.140625" style="1" bestFit="1" customWidth="1"/>
    <col min="12" max="12" width="25.140625" style="1" bestFit="1" customWidth="1"/>
    <col min="13" max="16384" width="9.140625" style="1"/>
  </cols>
  <sheetData>
    <row r="1" spans="1:13" x14ac:dyDescent="0.25">
      <c r="A1" s="1" t="s">
        <v>0</v>
      </c>
      <c r="B1" s="1" t="s">
        <v>8</v>
      </c>
      <c r="C1" s="1" t="s">
        <v>15</v>
      </c>
      <c r="D1" s="1" t="s">
        <v>17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19</v>
      </c>
      <c r="L1" s="1" t="s">
        <v>16</v>
      </c>
    </row>
    <row r="2" spans="1:13" ht="16.5" x14ac:dyDescent="0.3">
      <c r="A2" s="1">
        <v>1</v>
      </c>
      <c r="B2" s="4" t="s">
        <v>1</v>
      </c>
      <c r="D2" s="2"/>
      <c r="E2" s="2">
        <v>41272</v>
      </c>
      <c r="F2" s="2">
        <v>41280</v>
      </c>
      <c r="G2" s="3">
        <f>F2-E2</f>
        <v>8</v>
      </c>
      <c r="H2" s="3">
        <f>NETWORKDAYS.INTL(E2, F2,1,'2'!A2:A10)</f>
        <v>4</v>
      </c>
      <c r="K2" s="2">
        <v>37108</v>
      </c>
      <c r="L2" s="1" t="str">
        <f t="shared" ref="L2:L9" si="0">DATEDIF(K2,E2,"Y")&amp;" лет, "&amp;DATEDIF(K2,E2,"M")-DATEDIF(K2,E2,"Y")*12&amp;" месяцев, "&amp;DATEDIF(K2,E2,"MD") &amp;" дней"</f>
        <v>11 лет, 4 месяцев, 24 дней</v>
      </c>
      <c r="M2" s="2"/>
    </row>
    <row r="3" spans="1:13" ht="16.5" x14ac:dyDescent="0.3">
      <c r="A3" s="1">
        <v>2</v>
      </c>
      <c r="B3" s="4" t="s">
        <v>2</v>
      </c>
      <c r="D3" s="2"/>
      <c r="E3" s="2">
        <v>41371</v>
      </c>
      <c r="F3" s="2">
        <v>41379</v>
      </c>
      <c r="G3" s="3">
        <f t="shared" ref="G3:G4" si="1">F3-E3</f>
        <v>8</v>
      </c>
      <c r="H3" s="3">
        <f>NETWORKDAYS.INTL(E3, F3,1,'2'!A3:A11)</f>
        <v>6</v>
      </c>
      <c r="K3" s="2">
        <v>35819</v>
      </c>
      <c r="L3" s="1" t="str">
        <f t="shared" si="0"/>
        <v>15 лет, 2 месяцев, 14 дней</v>
      </c>
      <c r="M3" s="2"/>
    </row>
    <row r="4" spans="1:13" ht="16.5" x14ac:dyDescent="0.3">
      <c r="A4" s="1">
        <v>3</v>
      </c>
      <c r="B4" s="4" t="s">
        <v>3</v>
      </c>
      <c r="D4" s="2"/>
      <c r="E4" s="2">
        <v>41373</v>
      </c>
      <c r="F4" s="2">
        <v>41381</v>
      </c>
      <c r="G4" s="3">
        <f t="shared" si="1"/>
        <v>8</v>
      </c>
      <c r="H4" s="3">
        <f>NETWORKDAYS.INTL(E4, F4,1,'2'!A4:A12)</f>
        <v>7</v>
      </c>
      <c r="K4" s="2">
        <v>38063</v>
      </c>
      <c r="L4" s="1" t="str">
        <f t="shared" si="0"/>
        <v>9 лет, 0 месяцев, 23 дней</v>
      </c>
      <c r="M4" s="2"/>
    </row>
    <row r="5" spans="1:13" ht="16.5" x14ac:dyDescent="0.3">
      <c r="A5" s="1">
        <v>4</v>
      </c>
      <c r="B5" s="4" t="s">
        <v>4</v>
      </c>
      <c r="D5" s="2"/>
      <c r="E5" s="2">
        <v>41408</v>
      </c>
      <c r="F5" s="2">
        <v>41424</v>
      </c>
      <c r="G5" s="3">
        <f>F5-E5</f>
        <v>16</v>
      </c>
      <c r="H5" s="3">
        <f>NETWORKDAYS.INTL(E5, F5,1,'2'!A5:A13)</f>
        <v>13</v>
      </c>
      <c r="K5" s="2">
        <v>39908</v>
      </c>
      <c r="L5" s="1" t="str">
        <f t="shared" si="0"/>
        <v>4 лет, 1 месяцев, 9 дней</v>
      </c>
      <c r="M5" s="2"/>
    </row>
    <row r="6" spans="1:13" ht="16.5" x14ac:dyDescent="0.3">
      <c r="A6" s="1">
        <v>5</v>
      </c>
      <c r="B6" s="4" t="s">
        <v>1</v>
      </c>
      <c r="D6" s="2"/>
      <c r="E6" s="2">
        <f>E2+60</f>
        <v>41332</v>
      </c>
      <c r="F6" s="2">
        <f>F2+60</f>
        <v>41340</v>
      </c>
      <c r="G6" s="3">
        <f t="shared" ref="G6:G9" si="2">F6-E6</f>
        <v>8</v>
      </c>
      <c r="H6" s="3">
        <f>NETWORKDAYS.INTL(E6, F6,1,'2'!A6:A14)</f>
        <v>7</v>
      </c>
      <c r="K6" s="2">
        <v>37108</v>
      </c>
      <c r="L6" s="1" t="str">
        <f t="shared" si="0"/>
        <v>11 лет, 6 месяцев, 22 дней</v>
      </c>
      <c r="M6" s="2"/>
    </row>
    <row r="7" spans="1:13" ht="16.5" x14ac:dyDescent="0.3">
      <c r="A7" s="1">
        <v>6</v>
      </c>
      <c r="B7" s="4" t="s">
        <v>2</v>
      </c>
      <c r="D7" s="2"/>
      <c r="E7" s="2">
        <f t="shared" ref="E7:F7" si="3">E3+60</f>
        <v>41431</v>
      </c>
      <c r="F7" s="2">
        <f t="shared" si="3"/>
        <v>41439</v>
      </c>
      <c r="G7" s="3">
        <f t="shared" si="2"/>
        <v>8</v>
      </c>
      <c r="H7" s="3">
        <f>NETWORKDAYS.INTL(E7, F7,1,'2'!A7:A15)</f>
        <v>7</v>
      </c>
      <c r="K7" s="2">
        <v>35819</v>
      </c>
      <c r="L7" s="1" t="str">
        <f t="shared" si="0"/>
        <v>15 лет, 4 месяцев, 13 дней</v>
      </c>
      <c r="M7" s="2"/>
    </row>
    <row r="8" spans="1:13" ht="16.5" x14ac:dyDescent="0.3">
      <c r="A8" s="1">
        <v>7</v>
      </c>
      <c r="B8" s="4" t="s">
        <v>3</v>
      </c>
      <c r="D8" s="2"/>
      <c r="E8" s="2">
        <f t="shared" ref="E8:F8" si="4">E4+60</f>
        <v>41433</v>
      </c>
      <c r="F8" s="2">
        <f t="shared" si="4"/>
        <v>41441</v>
      </c>
      <c r="G8" s="3">
        <f t="shared" si="2"/>
        <v>8</v>
      </c>
      <c r="H8" s="3">
        <f>NETWORKDAYS.INTL(E8, F8,1,'2'!A8:A16)</f>
        <v>5</v>
      </c>
      <c r="K8" s="2">
        <v>38063</v>
      </c>
      <c r="L8" s="1" t="str">
        <f t="shared" si="0"/>
        <v>9 лет, 2 месяцев, 22 дней</v>
      </c>
      <c r="M8" s="2"/>
    </row>
    <row r="9" spans="1:13" ht="16.5" x14ac:dyDescent="0.3">
      <c r="A9" s="1">
        <v>8</v>
      </c>
      <c r="B9" s="4" t="s">
        <v>4</v>
      </c>
      <c r="D9" s="2"/>
      <c r="E9" s="2">
        <f t="shared" ref="E9:F9" si="5">E5+60</f>
        <v>41468</v>
      </c>
      <c r="F9" s="2">
        <f t="shared" si="5"/>
        <v>41484</v>
      </c>
      <c r="G9" s="3">
        <f t="shared" si="2"/>
        <v>16</v>
      </c>
      <c r="H9" s="3">
        <f>NETWORKDAYS.INTL(E9, F9,1,'2'!A9:A17)</f>
        <v>11</v>
      </c>
      <c r="K9" s="2">
        <v>39908</v>
      </c>
      <c r="L9" s="1" t="str">
        <f t="shared" si="0"/>
        <v>4 лет, 3 месяцев, 8 дней</v>
      </c>
      <c r="M9" s="2"/>
    </row>
    <row r="11" spans="1:13" x14ac:dyDescent="0.25">
      <c r="A11"/>
      <c r="B11"/>
      <c r="C11"/>
    </row>
    <row r="12" spans="1:13" x14ac:dyDescent="0.25">
      <c r="A12" s="9"/>
      <c r="B12"/>
      <c r="C12"/>
    </row>
    <row r="13" spans="1:13" x14ac:dyDescent="0.25">
      <c r="A13" s="9"/>
      <c r="B13"/>
      <c r="C13"/>
    </row>
    <row r="14" spans="1:13" x14ac:dyDescent="0.25">
      <c r="A14" s="9"/>
      <c r="B14"/>
      <c r="C14"/>
    </row>
    <row r="15" spans="1:13" x14ac:dyDescent="0.25">
      <c r="A15" s="9"/>
      <c r="B15"/>
      <c r="C15"/>
    </row>
    <row r="16" spans="1:13" x14ac:dyDescent="0.25">
      <c r="A16" s="9"/>
      <c r="B16"/>
      <c r="C16"/>
    </row>
    <row r="17" spans="1:3" x14ac:dyDescent="0.25">
      <c r="A17" s="9"/>
      <c r="B17"/>
      <c r="C17"/>
    </row>
    <row r="18" spans="1:3" x14ac:dyDescent="0.25">
      <c r="A18"/>
      <c r="B18"/>
      <c r="C18"/>
    </row>
    <row r="19" spans="1:3" x14ac:dyDescent="0.25">
      <c r="A19"/>
      <c r="B19"/>
      <c r="C19"/>
    </row>
    <row r="20" spans="1:3" x14ac:dyDescent="0.25">
      <c r="A20"/>
      <c r="B20"/>
      <c r="C20"/>
    </row>
    <row r="21" spans="1:3" x14ac:dyDescent="0.25">
      <c r="A21"/>
      <c r="B21"/>
      <c r="C21"/>
    </row>
    <row r="22" spans="1:3" x14ac:dyDescent="0.25">
      <c r="A22"/>
      <c r="B22"/>
      <c r="C22"/>
    </row>
    <row r="23" spans="1:3" x14ac:dyDescent="0.25">
      <c r="A23"/>
      <c r="B23"/>
      <c r="C23"/>
    </row>
    <row r="24" spans="1:3" x14ac:dyDescent="0.25">
      <c r="A24"/>
      <c r="B24"/>
      <c r="C24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G2" sqref="G2"/>
    </sheetView>
  </sheetViews>
  <sheetFormatPr defaultRowHeight="15" x14ac:dyDescent="0.25"/>
  <cols>
    <col min="1" max="1" width="18.140625" bestFit="1" customWidth="1"/>
    <col min="2" max="2" width="17.28515625" customWidth="1"/>
    <col min="3" max="3" width="16" customWidth="1"/>
    <col min="4" max="4" width="5.140625" customWidth="1"/>
    <col min="6" max="6" width="29.85546875" customWidth="1"/>
    <col min="7" max="7" width="7.85546875" customWidth="1"/>
    <col min="8" max="9" width="5.140625" customWidth="1"/>
    <col min="10" max="10" width="34" bestFit="1" customWidth="1"/>
    <col min="11" max="11" width="7.85546875" bestFit="1" customWidth="1"/>
  </cols>
  <sheetData>
    <row r="1" spans="1:7" x14ac:dyDescent="0.25">
      <c r="A1" s="10" t="s">
        <v>20</v>
      </c>
      <c r="B1" s="5" t="s">
        <v>8</v>
      </c>
      <c r="C1" t="s">
        <v>5</v>
      </c>
      <c r="F1" s="5" t="s">
        <v>9</v>
      </c>
      <c r="G1" t="s">
        <v>5</v>
      </c>
    </row>
    <row r="2" spans="1:7" x14ac:dyDescent="0.25">
      <c r="A2" s="6">
        <v>41275</v>
      </c>
      <c r="F2" s="5" t="s">
        <v>10</v>
      </c>
      <c r="G2" t="s">
        <v>5</v>
      </c>
    </row>
    <row r="3" spans="1:7" x14ac:dyDescent="0.25">
      <c r="B3" s="5" t="s">
        <v>18</v>
      </c>
    </row>
    <row r="4" spans="1:7" x14ac:dyDescent="0.25">
      <c r="B4" s="5" t="s">
        <v>9</v>
      </c>
      <c r="C4" s="5" t="s">
        <v>10</v>
      </c>
      <c r="D4" t="s">
        <v>7</v>
      </c>
      <c r="F4" s="5" t="s">
        <v>18</v>
      </c>
    </row>
    <row r="5" spans="1:7" x14ac:dyDescent="0.25">
      <c r="B5" s="6">
        <v>41272</v>
      </c>
      <c r="C5" s="6">
        <v>41280</v>
      </c>
      <c r="D5" s="7">
        <v>4</v>
      </c>
      <c r="F5" s="5" t="s">
        <v>8</v>
      </c>
      <c r="G5" t="s">
        <v>7</v>
      </c>
    </row>
    <row r="6" spans="1:7" x14ac:dyDescent="0.25">
      <c r="B6" s="6">
        <v>41332</v>
      </c>
      <c r="C6" s="6">
        <v>41340</v>
      </c>
      <c r="D6" s="7">
        <v>7</v>
      </c>
      <c r="F6" t="s">
        <v>4</v>
      </c>
      <c r="G6" s="7">
        <v>24</v>
      </c>
    </row>
    <row r="7" spans="1:7" x14ac:dyDescent="0.25">
      <c r="B7" s="6">
        <v>41371</v>
      </c>
      <c r="C7" s="6">
        <v>41379</v>
      </c>
      <c r="D7" s="7">
        <v>6</v>
      </c>
      <c r="F7" t="s">
        <v>1</v>
      </c>
      <c r="G7" s="7">
        <v>11</v>
      </c>
    </row>
    <row r="8" spans="1:7" x14ac:dyDescent="0.25">
      <c r="B8" s="6">
        <v>41373</v>
      </c>
      <c r="C8" s="6">
        <v>41381</v>
      </c>
      <c r="D8" s="7">
        <v>7</v>
      </c>
      <c r="F8" t="s">
        <v>2</v>
      </c>
      <c r="G8" s="7">
        <v>13</v>
      </c>
    </row>
    <row r="9" spans="1:7" x14ac:dyDescent="0.25">
      <c r="B9" s="6">
        <v>41408</v>
      </c>
      <c r="C9" s="6">
        <v>41424</v>
      </c>
      <c r="D9" s="7">
        <v>13</v>
      </c>
      <c r="F9" t="s">
        <v>3</v>
      </c>
      <c r="G9" s="7">
        <v>12</v>
      </c>
    </row>
    <row r="10" spans="1:7" x14ac:dyDescent="0.25">
      <c r="B10" s="6">
        <v>41431</v>
      </c>
      <c r="C10" s="6">
        <v>41439</v>
      </c>
      <c r="D10" s="7">
        <v>7</v>
      </c>
      <c r="F10" t="s">
        <v>6</v>
      </c>
      <c r="G10" s="7">
        <v>60</v>
      </c>
    </row>
    <row r="11" spans="1:7" x14ac:dyDescent="0.25">
      <c r="B11" s="6">
        <v>41433</v>
      </c>
      <c r="C11" s="6">
        <v>41441</v>
      </c>
      <c r="D11" s="7">
        <v>5</v>
      </c>
    </row>
    <row r="12" spans="1:7" x14ac:dyDescent="0.25">
      <c r="B12" s="6">
        <v>41468</v>
      </c>
      <c r="C12" s="6">
        <v>41484</v>
      </c>
      <c r="D12" s="7">
        <v>11</v>
      </c>
    </row>
    <row r="13" spans="1:7" x14ac:dyDescent="0.25">
      <c r="B13" s="6" t="s">
        <v>6</v>
      </c>
      <c r="D13" s="7">
        <v>60</v>
      </c>
    </row>
    <row r="14" spans="1:7" x14ac:dyDescent="0.25">
      <c r="B14" s="6"/>
      <c r="D14" s="6"/>
    </row>
    <row r="15" spans="1:7" x14ac:dyDescent="0.25">
      <c r="B15" s="8"/>
      <c r="C15" s="7"/>
    </row>
    <row r="16" spans="1:7" x14ac:dyDescent="0.25">
      <c r="B16" s="8"/>
      <c r="C16" s="7"/>
    </row>
    <row r="17" spans="2:3" x14ac:dyDescent="0.25">
      <c r="B17" s="8"/>
      <c r="C17" s="7"/>
    </row>
    <row r="18" spans="2:3" x14ac:dyDescent="0.25">
      <c r="B18" s="8"/>
      <c r="C18" s="7"/>
    </row>
    <row r="19" spans="2:3" x14ac:dyDescent="0.25">
      <c r="B19" s="8"/>
      <c r="C19" s="7"/>
    </row>
    <row r="20" spans="2:3" x14ac:dyDescent="0.25">
      <c r="B20" s="8"/>
      <c r="C20" s="7"/>
    </row>
    <row r="21" spans="2:3" x14ac:dyDescent="0.25">
      <c r="B21" s="8"/>
      <c r="C21" s="7"/>
    </row>
    <row r="22" spans="2:3" x14ac:dyDescent="0.25">
      <c r="B22" s="8"/>
      <c r="C22" s="7"/>
    </row>
    <row r="23" spans="2:3" x14ac:dyDescent="0.25">
      <c r="B23" s="8"/>
      <c r="C23" s="7"/>
    </row>
  </sheetData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Максим</cp:lastModifiedBy>
  <dcterms:created xsi:type="dcterms:W3CDTF">2013-07-15T11:29:18Z</dcterms:created>
  <dcterms:modified xsi:type="dcterms:W3CDTF">2013-07-17T14:27:04Z</dcterms:modified>
</cp:coreProperties>
</file>