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4065" yWindow="1515" windowWidth="21600" windowHeight="11295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Q3" i="1" l="1"/>
  <c r="P3" i="1"/>
  <c r="M4" i="1" a="1"/>
  <c r="M4" i="1" s="1"/>
  <c r="M5" i="1" a="1"/>
  <c r="M5" i="1" s="1"/>
  <c r="M6" i="1" a="1"/>
  <c r="M6" i="1" s="1"/>
  <c r="M7" i="1" a="1"/>
  <c r="M7" i="1" s="1"/>
  <c r="M8" i="1" a="1"/>
  <c r="M8" i="1" s="1"/>
  <c r="O3" i="1"/>
  <c r="M3" i="1" a="1"/>
  <c r="M3" i="1" s="1"/>
  <c r="N3" i="1" l="1"/>
  <c r="P8" i="1"/>
  <c r="O8" i="1"/>
  <c r="N8" i="1"/>
  <c r="Q6" i="1"/>
  <c r="P6" i="1"/>
  <c r="O6" i="1"/>
  <c r="N6" i="1"/>
  <c r="Q4" i="1"/>
  <c r="P4" i="1"/>
  <c r="O4" i="1"/>
  <c r="N4" i="1"/>
  <c r="Q7" i="1"/>
  <c r="P7" i="1"/>
  <c r="O7" i="1"/>
  <c r="N7" i="1"/>
  <c r="Q5" i="1"/>
  <c r="P5" i="1"/>
  <c r="O5" i="1"/>
  <c r="N5" i="1"/>
</calcChain>
</file>

<file path=xl/sharedStrings.xml><?xml version="1.0" encoding="utf-8"?>
<sst xmlns="http://schemas.openxmlformats.org/spreadsheetml/2006/main" count="52" uniqueCount="18">
  <si>
    <t>Петров П.</t>
  </si>
  <si>
    <t>Сидеров С.</t>
  </si>
  <si>
    <t>Иванов И.</t>
  </si>
  <si>
    <t>№</t>
  </si>
  <si>
    <t>ФИО</t>
  </si>
  <si>
    <t>Время входа</t>
  </si>
  <si>
    <t>Время выхода</t>
  </si>
  <si>
    <t>Двер</t>
  </si>
  <si>
    <t>парадный</t>
  </si>
  <si>
    <t>запастной</t>
  </si>
  <si>
    <t>через подвал</t>
  </si>
  <si>
    <t>Петрова А.</t>
  </si>
  <si>
    <t>Иванова Л.</t>
  </si>
  <si>
    <t>"========&gt;"</t>
  </si>
  <si>
    <t>Действия</t>
  </si>
  <si>
    <t>Время</t>
  </si>
  <si>
    <t>Пришол</t>
  </si>
  <si>
    <t>Ушол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</si>
</sst>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/>
    <xf numFmtId="20" fontId="0" fillId="0" borderId="1" xfId="0" applyNumberFormat="1" applyBorder="1"/>
    <xf numFmtId="0" fontId="1" fillId="0" borderId="1" xfId="0" applyFont="1" applyBorder="1" applyAlignment="1">
      <alignment horizontal="center" vertical="center"/>
    </xf>
    <xf numFmtId="20" fontId="0" fillId="2" borderId="1" xfId="0" applyNumberFormat="1" applyFill="1" applyBorder="1"/>
    <xf numFmtId="0" fontId="0" fillId="2" borderId="1" xfId="0" applyFill="1" applyBorder="1"/>
    <xf numFmtId="0" fontId="0" fillId="3" borderId="1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Q12"/>
  <sheetViews>
    <sheetView tabSelected="1" workbookViewId="0">
      <selection activeCell="M3" sqref="M3"/>
    </sheetView>
  </sheetViews>
  <sheetFormatPr defaultRowHeight="15" x14ac:dyDescent="0.25"/>
  <cols>
    <col min="4" max="5" width="18.140625" customWidth="1"/>
    <col min="6" max="6" width="16.28515625" customWidth="1"/>
    <col min="7" max="7" width="13.140625" customWidth="1"/>
    <col min="12" max="12" width="3.140625" bestFit="1" customWidth="1"/>
    <col min="13" max="13" width="11" bestFit="1" customWidth="1"/>
    <col min="14" max="14" width="12.5703125" bestFit="1" customWidth="1"/>
    <col min="15" max="15" width="12.5703125" customWidth="1"/>
    <col min="16" max="16" width="14.140625" bestFit="1" customWidth="1"/>
    <col min="17" max="17" width="13.42578125" bestFit="1" customWidth="1"/>
  </cols>
  <sheetData>
    <row r="2" spans="3:17" x14ac:dyDescent="0.25">
      <c r="C2" s="3" t="s">
        <v>3</v>
      </c>
      <c r="D2" s="3" t="s">
        <v>4</v>
      </c>
      <c r="E2" s="3" t="s">
        <v>14</v>
      </c>
      <c r="F2" s="3" t="s">
        <v>15</v>
      </c>
      <c r="G2" s="3" t="s">
        <v>7</v>
      </c>
      <c r="I2" t="s">
        <v>13</v>
      </c>
      <c r="L2" s="3" t="s">
        <v>3</v>
      </c>
      <c r="M2" s="3" t="s">
        <v>4</v>
      </c>
      <c r="N2" s="3" t="s">
        <v>5</v>
      </c>
      <c r="O2" s="3" t="s">
        <v>7</v>
      </c>
      <c r="P2" s="3" t="s">
        <v>6</v>
      </c>
      <c r="Q2" s="3" t="s">
        <v>7</v>
      </c>
    </row>
    <row r="3" spans="3:17" x14ac:dyDescent="0.25">
      <c r="C3" s="1">
        <v>1</v>
      </c>
      <c r="D3" s="1" t="s">
        <v>0</v>
      </c>
      <c r="E3" s="1" t="s">
        <v>16</v>
      </c>
      <c r="F3" s="2">
        <v>0.375</v>
      </c>
      <c r="G3" s="1" t="s">
        <v>8</v>
      </c>
      <c r="I3" t="s">
        <v>13</v>
      </c>
      <c r="L3" s="1">
        <v>1</v>
      </c>
      <c r="M3" s="6" t="str">
        <f t="array" ref="M3">IFERROR(INDEX(D$3:D$12,SMALL(IF(E$3:E$12="Пришол",ROW(E$3:E$12)-2),ROW(M1))),"")</f>
        <v>Петров П.</v>
      </c>
      <c r="N3" s="4">
        <f t="shared" ref="N3:N8" si="0">IF(M3="","",VLOOKUP(M3,D$3:F$12,3,))</f>
        <v>0.375</v>
      </c>
      <c r="O3" s="5" t="str">
        <f t="shared" ref="O3:O8" si="1">IF(M3="","",VLOOKUP(M3,D$3:G$12,4,))</f>
        <v>парадный</v>
      </c>
      <c r="P3" s="4">
        <f>IF(M3="","",INDEX(F$3:F$12,MATCH(M3,INDEX(D$3:D$12,MATCH(M3,D$3:D$12,)+1):D$12,)+MATCH(M3,D$3:D$12,)))</f>
        <v>0.77500000000000002</v>
      </c>
      <c r="Q3" s="5" t="str">
        <f>IF(M3="","",INDEX(G$3:G$12,MATCH(M3,INDEX(D$3:D$12,MATCH(M3,D$3:D$12,)+1):D$12,)+MATCH(M3,D$3:D$12,)))</f>
        <v>парадный</v>
      </c>
    </row>
    <row r="4" spans="3:17" x14ac:dyDescent="0.25">
      <c r="C4" s="1">
        <v>2</v>
      </c>
      <c r="D4" s="1" t="s">
        <v>1</v>
      </c>
      <c r="E4" s="1" t="s">
        <v>16</v>
      </c>
      <c r="F4" s="2">
        <v>0.36319444444444443</v>
      </c>
      <c r="G4" s="1" t="s">
        <v>9</v>
      </c>
      <c r="I4" t="s">
        <v>13</v>
      </c>
      <c r="L4" s="1">
        <v>2</v>
      </c>
      <c r="M4" s="6" t="str">
        <f t="array" ref="M4">IFERROR(INDEX(D$3:D$12,SMALL(IF(E$3:E$12="Пришол",ROW(E$3:E$12)-2),ROW(M2))),"")</f>
        <v>Сидеров С.</v>
      </c>
      <c r="N4" s="4">
        <f t="shared" si="0"/>
        <v>0.36319444444444443</v>
      </c>
      <c r="O4" s="5" t="str">
        <f t="shared" si="1"/>
        <v>запастной</v>
      </c>
      <c r="P4" s="4">
        <f>IF(M4="","",INDEX(F$3:F$12,MATCH(M4,INDEX(D$3:D$12,MATCH(M4,D$3:D$12,)+1):D$12,)+MATCH(M4,D$3:D$12,)))</f>
        <v>0.76458333333333339</v>
      </c>
      <c r="Q4" s="5" t="str">
        <f>IF(M4="","",INDEX(G$3:G$12,MATCH(M4,INDEX(D$3:D$12,MATCH(M4,D$3:D$12,)+1):D$12,)+MATCH(M4,D$3:D$12,)))</f>
        <v>запастной</v>
      </c>
    </row>
    <row r="5" spans="3:17" x14ac:dyDescent="0.25">
      <c r="C5" s="1">
        <v>3</v>
      </c>
      <c r="D5" s="1" t="s">
        <v>12</v>
      </c>
      <c r="E5" s="1" t="s">
        <v>16</v>
      </c>
      <c r="F5" s="2">
        <v>0.35625000000000001</v>
      </c>
      <c r="G5" s="1" t="s">
        <v>10</v>
      </c>
      <c r="I5" t="s">
        <v>13</v>
      </c>
      <c r="L5" s="1">
        <v>3</v>
      </c>
      <c r="M5" s="6" t="str">
        <f t="array" ref="M5">IFERROR(INDEX(D$3:D$12,SMALL(IF(E$3:E$12="Пришол",ROW(E$3:E$12)-2),ROW(M3))),"")</f>
        <v>Иванова Л.</v>
      </c>
      <c r="N5" s="4">
        <f t="shared" si="0"/>
        <v>0.35625000000000001</v>
      </c>
      <c r="O5" s="5" t="str">
        <f t="shared" si="1"/>
        <v>через подвал</v>
      </c>
      <c r="P5" s="4">
        <f>IF(M5="","",INDEX(F$3:F$12,MATCH(M5,INDEX(D$3:D$12,MATCH(M5,D$3:D$12,)+1):D$12,)+MATCH(M5,D$3:D$12,)))</f>
        <v>0.75138888888888899</v>
      </c>
      <c r="Q5" s="5" t="str">
        <f>IF(M5="","",INDEX(G$3:G$12,MATCH(M5,INDEX(D$3:D$12,MATCH(M5,D$3:D$12,)+1):D$12,)+MATCH(M5,D$3:D$12,)))</f>
        <v>парадный</v>
      </c>
    </row>
    <row r="6" spans="3:17" x14ac:dyDescent="0.25">
      <c r="C6" s="1">
        <v>4</v>
      </c>
      <c r="D6" s="1" t="s">
        <v>0</v>
      </c>
      <c r="E6" s="1" t="s">
        <v>17</v>
      </c>
      <c r="F6" s="2">
        <v>0.77500000000000002</v>
      </c>
      <c r="G6" s="1" t="s">
        <v>8</v>
      </c>
      <c r="I6" t="s">
        <v>13</v>
      </c>
      <c r="L6" s="1">
        <v>4</v>
      </c>
      <c r="M6" s="6" t="str">
        <f t="array" ref="M6">IFERROR(INDEX(D$3:D$12,SMALL(IF(E$3:E$12="Пришол",ROW(E$3:E$12)-2),ROW(M4))),"")</f>
        <v>Иванов И.</v>
      </c>
      <c r="N6" s="4">
        <f t="shared" si="0"/>
        <v>0.36805555555555558</v>
      </c>
      <c r="O6" s="5" t="str">
        <f t="shared" si="1"/>
        <v>через подвал</v>
      </c>
      <c r="P6" s="4">
        <f>IF(M6="","",INDEX(F$3:F$12,MATCH(M6,INDEX(D$3:D$12,MATCH(M6,D$3:D$12,)+1):D$12,)+MATCH(M6,D$3:D$12,)))</f>
        <v>0.78472222222222221</v>
      </c>
      <c r="Q6" s="5" t="str">
        <f>IF(M6="","",INDEX(G$3:G$12,MATCH(M6,INDEX(D$3:D$12,MATCH(M6,D$3:D$12,)+1):D$12,)+MATCH(M6,D$3:D$12,)))</f>
        <v>через подвал</v>
      </c>
    </row>
    <row r="7" spans="3:17" x14ac:dyDescent="0.25">
      <c r="C7" s="1">
        <v>5</v>
      </c>
      <c r="D7" s="1" t="s">
        <v>1</v>
      </c>
      <c r="E7" s="1" t="s">
        <v>17</v>
      </c>
      <c r="F7" s="2">
        <v>0.76458333333333339</v>
      </c>
      <c r="G7" s="1" t="s">
        <v>9</v>
      </c>
      <c r="I7" t="s">
        <v>13</v>
      </c>
      <c r="L7" s="1">
        <v>5</v>
      </c>
      <c r="M7" s="6" t="str">
        <f t="array" ref="M7">IFERROR(INDEX(D$3:D$12,SMALL(IF(E$3:E$12="Пришол",ROW(E$3:E$12)-2),ROW(M5))),"")</f>
        <v>Петрова А.</v>
      </c>
      <c r="N7" s="4">
        <f t="shared" si="0"/>
        <v>0.35486111111111113</v>
      </c>
      <c r="O7" s="5" t="str">
        <f t="shared" si="1"/>
        <v>запастной</v>
      </c>
      <c r="P7" s="4">
        <f>IF(M7="","",INDEX(F$3:F$12,MATCH(M7,INDEX(D$3:D$12,MATCH(M7,D$3:D$12,)+1):D$12,)+MATCH(M7,D$3:D$12,)))</f>
        <v>0.77083333333333337</v>
      </c>
      <c r="Q7" s="5" t="str">
        <f>IF(M7="","",INDEX(G$3:G$12,MATCH(M7,INDEX(D$3:D$12,MATCH(M7,D$3:D$12,)+1):D$12,)+MATCH(M7,D$3:D$12,)))</f>
        <v>через подвал</v>
      </c>
    </row>
    <row r="8" spans="3:17" x14ac:dyDescent="0.25">
      <c r="C8" s="1">
        <v>6</v>
      </c>
      <c r="D8" s="1" t="s">
        <v>2</v>
      </c>
      <c r="E8" s="1" t="s">
        <v>16</v>
      </c>
      <c r="F8" s="2">
        <v>0.36805555555555558</v>
      </c>
      <c r="G8" s="1" t="s">
        <v>10</v>
      </c>
      <c r="I8" t="s">
        <v>13</v>
      </c>
      <c r="M8" s="6" t="str">
        <f t="array" ref="M8">IFERROR(INDEX(D$3:D$12,SMALL(IF(E$3:E$12="Пришол",ROW(E$3:E$12)-2),ROW(M6))),"")</f>
        <v/>
      </c>
      <c r="N8" s="4" t="str">
        <f t="shared" si="0"/>
        <v/>
      </c>
      <c r="O8" s="5" t="str">
        <f t="shared" si="1"/>
        <v/>
      </c>
      <c r="P8" s="4" t="str">
        <f>IF(M8="","",INDEX(F$3:F$12,MATCH(M8,INDEX(D$3:D$12,MATCH(M8,D$3:D$12,)+1):D$12,)+MATCH(M8,D$3:D$12,)))</f>
        <v/>
      </c>
      <c r="Q8" s="5"/>
    </row>
    <row r="9" spans="3:17" x14ac:dyDescent="0.25">
      <c r="C9" s="1">
        <v>7</v>
      </c>
      <c r="D9" s="1" t="s">
        <v>12</v>
      </c>
      <c r="E9" s="1" t="s">
        <v>17</v>
      </c>
      <c r="F9" s="2">
        <v>0.75138888888888899</v>
      </c>
      <c r="G9" s="1" t="s">
        <v>8</v>
      </c>
      <c r="I9" t="s">
        <v>13</v>
      </c>
    </row>
    <row r="10" spans="3:17" x14ac:dyDescent="0.25">
      <c r="C10" s="1">
        <v>8</v>
      </c>
      <c r="D10" s="1" t="s">
        <v>11</v>
      </c>
      <c r="E10" s="1" t="s">
        <v>16</v>
      </c>
      <c r="F10" s="2">
        <v>0.35486111111111113</v>
      </c>
      <c r="G10" s="1" t="s">
        <v>9</v>
      </c>
      <c r="I10" t="s">
        <v>13</v>
      </c>
    </row>
    <row r="11" spans="3:17" x14ac:dyDescent="0.25">
      <c r="C11" s="1">
        <v>9</v>
      </c>
      <c r="D11" s="1" t="s">
        <v>2</v>
      </c>
      <c r="E11" s="1" t="s">
        <v>17</v>
      </c>
      <c r="F11" s="2">
        <v>0.78472222222222221</v>
      </c>
      <c r="G11" s="1" t="s">
        <v>10</v>
      </c>
      <c r="I11" t="s">
        <v>13</v>
      </c>
    </row>
    <row r="12" spans="3:17" x14ac:dyDescent="0.25">
      <c r="C12" s="1">
        <v>10</v>
      </c>
      <c r="D12" s="1" t="s">
        <v>11</v>
      </c>
      <c r="E12" s="1" t="s">
        <v>17</v>
      </c>
      <c r="F12" s="2">
        <v>0.77083333333333337</v>
      </c>
      <c r="G12" s="1" t="s">
        <v>10</v>
      </c>
      <c r="I12" t="s">
        <v>13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Tachmyrat Mamedov</dc:creator>
  <cp:lastModifiedBy>Коля</cp:lastModifiedBy>
  <dcterms:created xsi:type="dcterms:W3CDTF">2025-04-17T13:19:23Z</dcterms:created>
  <dcterms:modified xsi:type="dcterms:W3CDTF">2025-04-17T14:08:37Z</dcterms:modified>
</cp:coreProperties>
</file>