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14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O8" i="1" l="1"/>
  <c r="O9" i="1"/>
  <c r="O7" i="1"/>
  <c r="O10" i="1"/>
</calcChain>
</file>

<file path=xl/sharedStrings.xml><?xml version="1.0" encoding="utf-8"?>
<sst xmlns="http://schemas.openxmlformats.org/spreadsheetml/2006/main" count="59" uniqueCount="42">
  <si>
    <t/>
  </si>
  <si>
    <t>Выписка рецептов</t>
  </si>
  <si>
    <t>Отпуск по рецептам</t>
  </si>
  <si>
    <t>Дата выписки</t>
  </si>
  <si>
    <t>СНИЛС</t>
  </si>
  <si>
    <t>Серия, номер</t>
  </si>
  <si>
    <t>Наименование ЛП</t>
  </si>
  <si>
    <t>Количество</t>
  </si>
  <si>
    <t>Дата отпуска</t>
  </si>
  <si>
    <t>Наименование ТО</t>
  </si>
  <si>
    <t>МНН</t>
  </si>
  <si>
    <t>Партия</t>
  </si>
  <si>
    <t>Цена</t>
  </si>
  <si>
    <t>Срок годности</t>
  </si>
  <si>
    <t>Пользователь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</si>
  <si>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</si>
  <si>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</si>
  <si>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</si>
  <si>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</si>
  <si>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</si>
  <si>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</si>
  <si>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</si>
  <si>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</si>
  <si>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</si>
  <si>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</si>
  <si>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</si>
  <si>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</si>
  <si>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</si>
  <si>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</si>
  <si>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Резервуар для инсулина ММТ-332 №10</t>
  </si>
  <si>
    <t>26/05/2025</t>
  </si>
  <si>
    <t>Резервуар ММТ-332А</t>
  </si>
  <si>
    <t>Резервуар для помпы инсулиновой MiniMed модель ММТ-332А (в наборе из 10 резервуаров) №10 (Медтроник Минимед)</t>
  </si>
  <si>
    <t>Амлодипин</t>
  </si>
  <si>
    <t>Амлодипин Медисорб 10мг табл. №30 (Медисорб АО)</t>
  </si>
  <si>
    <t>Бисопролол</t>
  </si>
  <si>
    <t>Бисопролол 5мг табл. п.п.о. №30 (Озон Фарм ООО)</t>
  </si>
  <si>
    <t>Гозерелин</t>
  </si>
  <si>
    <t>Лизегора 10.8мг имплантат шпр.-апплик. с защ. мех. №1 (АМВ ГмбХ)</t>
  </si>
  <si>
    <t>Анастрозол табл. п.п.о. 1 мг N 30</t>
  </si>
  <si>
    <t>Индапамид табл. п.о. 2.5 мг N 30</t>
  </si>
  <si>
    <t>Тест-полоски Сателлит экспресс тест-полоска №50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</si>
</sst>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name val="Arial Cyr"/>
    </font>
    <font>
      <sz val="11"/>
      <name val="Arial Cyr"/>
    </font>
    <font>
      <sz val="8"/>
      <name val="Arial Cyr"/>
    </font>
    <font>
      <sz val="10"/>
      <name val="Arial Cyr"/>
    </font>
    <font>
      <sz val="12"/>
      <color rgb="FF545D7E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2" fontId="4" fillId="0" borderId="1" xfId="0" applyNumberFormat="1" applyFont="1" applyBorder="1" applyAlignment="1" applyProtection="1">
      <alignment vertical="center"/>
      <protection locked="0"/>
    </xf>
    <xf numFmtId="1" fontId="4" fillId="0" borderId="1" xfId="0" applyNumberFormat="1" applyFont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0" fillId="2" borderId="0" xfId="0" applyFill="1"/>
    <xf numFmtId="0" fontId="5" fillId="2" borderId="0" xfId="0" applyFont="1" applyFill="1"/>
    <xf numFmtId="0" fontId="1" fillId="0" borderId="0" xfId="0" applyFont="1" applyAlignment="1" applyProtection="1">
      <alignment horizontal="left" vertical="center" wrapText="1"/>
      <protection locked="0"/>
    </xf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10"/>
  <sheetViews>
    <sheetView tabSelected="1" workbookViewId="0">
      <selection activeCell="O18" sqref="O18"/>
    </sheetView>
  </sheetViews>
  <sheetFormatPr defaultRowHeight="15" x14ac:dyDescent="0.25"/>
  <cols>
    <col min="4" max="4" width="36.140625" bestFit="1" customWidth="1"/>
    <col min="15" max="15" width="14.28515625" customWidth="1"/>
  </cols>
  <sheetData>
    <row r="1" spans="1:15" x14ac:dyDescent="0.25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5" x14ac:dyDescent="0.25">
      <c r="A3" s="11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5" x14ac:dyDescent="0.25">
      <c r="A4" s="13" t="s">
        <v>1</v>
      </c>
      <c r="B4" s="14" t="s">
        <v>0</v>
      </c>
      <c r="C4" s="14" t="s">
        <v>0</v>
      </c>
      <c r="D4" s="14" t="s">
        <v>0</v>
      </c>
      <c r="E4" s="14" t="s">
        <v>0</v>
      </c>
      <c r="F4" s="13" t="s">
        <v>2</v>
      </c>
      <c r="G4" s="14" t="s">
        <v>0</v>
      </c>
      <c r="H4" s="14" t="s">
        <v>0</v>
      </c>
      <c r="I4" s="14" t="s">
        <v>0</v>
      </c>
      <c r="J4" s="14" t="s">
        <v>0</v>
      </c>
      <c r="K4" s="14" t="s">
        <v>0</v>
      </c>
      <c r="L4" s="14" t="s">
        <v>0</v>
      </c>
      <c r="M4" s="14" t="s">
        <v>0</v>
      </c>
      <c r="N4" s="14" t="s">
        <v>0</v>
      </c>
    </row>
    <row r="5" spans="1:15" ht="45" x14ac:dyDescent="0.25">
      <c r="A5" s="1" t="s">
        <v>3</v>
      </c>
      <c r="B5" s="1" t="s">
        <v>4</v>
      </c>
      <c r="C5" s="1" t="s">
        <v>5</v>
      </c>
      <c r="D5" s="6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1" t="s">
        <v>6</v>
      </c>
      <c r="J5" s="1" t="s">
        <v>11</v>
      </c>
      <c r="K5" s="1" t="s">
        <v>7</v>
      </c>
      <c r="L5" s="1" t="s">
        <v>12</v>
      </c>
      <c r="M5" s="1" t="s">
        <v>13</v>
      </c>
      <c r="N5" s="1" t="s">
        <v>14</v>
      </c>
      <c r="O5" s="9"/>
    </row>
    <row r="6" spans="1:15" x14ac:dyDescent="0.25">
      <c r="A6" s="2" t="s">
        <v>15</v>
      </c>
      <c r="B6" s="2" t="s">
        <v>16</v>
      </c>
      <c r="C6" s="2" t="s">
        <v>17</v>
      </c>
      <c r="D6" s="7" t="s">
        <v>18</v>
      </c>
      <c r="E6" s="2" t="s">
        <v>19</v>
      </c>
      <c r="F6" s="2" t="s">
        <v>20</v>
      </c>
      <c r="G6" s="2" t="s">
        <v>21</v>
      </c>
      <c r="H6" s="2" t="s">
        <v>22</v>
      </c>
      <c r="I6" s="2" t="s">
        <v>23</v>
      </c>
      <c r="J6" s="2" t="s">
        <v>24</v>
      </c>
      <c r="K6" s="2" t="s">
        <v>25</v>
      </c>
      <c r="L6" s="2" t="s">
        <v>26</v>
      </c>
      <c r="M6" s="2" t="s">
        <v>27</v>
      </c>
      <c r="N6" s="2" t="s">
        <v>28</v>
      </c>
      <c r="O6" s="9"/>
    </row>
    <row r="7" spans="1:15" ht="15.75" x14ac:dyDescent="0.25">
      <c r="A7" s="3"/>
      <c r="B7" s="3"/>
      <c r="C7" s="3"/>
      <c r="D7" s="8" t="s">
        <v>29</v>
      </c>
      <c r="E7" s="4">
        <v>1</v>
      </c>
      <c r="F7" s="3" t="s">
        <v>30</v>
      </c>
      <c r="G7" s="3"/>
      <c r="H7" s="3" t="s">
        <v>31</v>
      </c>
      <c r="I7" s="3" t="s">
        <v>32</v>
      </c>
      <c r="J7" s="5">
        <v>2</v>
      </c>
      <c r="K7" s="4">
        <v>1</v>
      </c>
      <c r="L7" s="4"/>
      <c r="M7" s="3"/>
      <c r="N7" s="3">
        <f>-LOOKUP(1,-RIGHTB(D7,{1;2;3;4;5}))</f>
        <v>10</v>
      </c>
      <c r="O7" s="10" t="str">
        <f>RIGHT(D7,LEN(D7)-SEARCH("№",D7,1))</f>
        <v>10</v>
      </c>
    </row>
    <row r="8" spans="1:15" ht="15.75" x14ac:dyDescent="0.25">
      <c r="A8" s="3"/>
      <c r="B8" s="3"/>
      <c r="C8" s="3"/>
      <c r="D8" s="8" t="s">
        <v>39</v>
      </c>
      <c r="E8" s="4">
        <v>0</v>
      </c>
      <c r="F8" s="3" t="s">
        <v>30</v>
      </c>
      <c r="G8" s="3"/>
      <c r="H8" s="3" t="s">
        <v>33</v>
      </c>
      <c r="I8" s="3" t="s">
        <v>34</v>
      </c>
      <c r="J8" s="5">
        <v>4</v>
      </c>
      <c r="K8" s="4">
        <v>3</v>
      </c>
      <c r="L8" s="4"/>
      <c r="M8" s="3"/>
      <c r="N8" s="3">
        <f>-LOOKUP(1,-RIGHTB(D8,{1;2;3;4;5}))</f>
        <v>30</v>
      </c>
      <c r="O8" s="10" t="str">
        <f>RIGHT(D8,LEN(D8)-SEARCH("N",D8,1))</f>
        <v xml:space="preserve"> 30</v>
      </c>
    </row>
    <row r="9" spans="1:15" ht="15.75" x14ac:dyDescent="0.25">
      <c r="A9" s="3"/>
      <c r="B9" s="3"/>
      <c r="C9" s="3"/>
      <c r="D9" s="8" t="s">
        <v>40</v>
      </c>
      <c r="E9" s="4">
        <v>0</v>
      </c>
      <c r="F9" s="3" t="s">
        <v>30</v>
      </c>
      <c r="G9" s="3"/>
      <c r="H9" s="3" t="s">
        <v>35</v>
      </c>
      <c r="I9" s="3" t="s">
        <v>36</v>
      </c>
      <c r="J9" s="5">
        <v>3</v>
      </c>
      <c r="K9" s="4">
        <v>3</v>
      </c>
      <c r="L9" s="4"/>
      <c r="M9" s="3"/>
      <c r="N9" s="3">
        <f>-LOOKUP(1,-RIGHTB(D9,{1;2;3;4;5}))</f>
        <v>30</v>
      </c>
      <c r="O9" s="10" t="str">
        <f>RIGHT(D9,LEN(D9)-SEARCH("N ",D9,1))</f>
        <v xml:space="preserve"> 30</v>
      </c>
    </row>
    <row r="10" spans="1:15" ht="15.75" x14ac:dyDescent="0.25">
      <c r="A10" s="3"/>
      <c r="B10" s="3"/>
      <c r="C10" s="3"/>
      <c r="D10" s="8" t="s">
        <v>41</v>
      </c>
      <c r="E10" s="4">
        <v>0</v>
      </c>
      <c r="F10" s="3" t="s">
        <v>30</v>
      </c>
      <c r="G10" s="3"/>
      <c r="H10" s="3" t="s">
        <v>37</v>
      </c>
      <c r="I10" s="3" t="s">
        <v>38</v>
      </c>
      <c r="J10" s="5">
        <v>4</v>
      </c>
      <c r="K10" s="4">
        <v>1</v>
      </c>
      <c r="L10" s="4"/>
      <c r="M10" s="3"/>
      <c r="N10" s="3">
        <f>-LOOKUP(1,-RIGHTB(D10,{1;2;3;4;5}))</f>
        <v>50</v>
      </c>
      <c r="O10" s="10" t="str">
        <f t="shared" ref="O10" si="0">RIGHT(D10,LEN(D10)-SEARCH("№",D10,1))</f>
        <v>50</v>
      </c>
    </row>
  </sheetData>
  <mergeCells count="5">
    <mergeCell ref="A1:N1"/>
    <mergeCell ref="A2:N2"/>
    <mergeCell ref="A3:N3"/>
    <mergeCell ref="A4:E4"/>
    <mergeCell ref="F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Станкевич Виктория А.</dc:creator>
  <cp:lastModifiedBy>Гусев Александр Валентинович</cp:lastModifiedBy>
  <dcterms:created xsi:type="dcterms:W3CDTF">2025-06-30T05:42:07Z</dcterms:created>
  <dcterms:modified xsi:type="dcterms:W3CDTF">2025-06-30T06:34:35Z</dcterms:modified>
</cp:coreProperties>
</file>