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 tabRatio="500"/>
  </bookViews>
  <sheets>
    <sheet name="табель" sheetId="3" r:id="rId1"/>
    <sheet name="праздники" sheetId="4" r:id="rId2"/>
  </sheets>
  <definedNames>
    <definedName name="праздники">праздники!$1:$1048576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/>
  <c r="C10"/>
  <c r="E10"/>
  <c r="H6"/>
  <c r="H9"/>
  <c r="H12" s="1"/>
  <c r="C8"/>
  <c r="O9"/>
  <c r="O12" s="1"/>
  <c r="P9"/>
  <c r="P12" s="1"/>
  <c r="Q9"/>
  <c r="Q12" s="1"/>
  <c r="G8"/>
  <c r="G10" s="1"/>
  <c r="D8"/>
  <c r="E8"/>
  <c r="F8"/>
  <c r="F14" s="1"/>
  <c r="H8"/>
  <c r="H10" s="1"/>
  <c r="I8"/>
  <c r="I10" s="1"/>
  <c r="J8"/>
  <c r="J14" s="1"/>
  <c r="K8"/>
  <c r="K10" s="1"/>
  <c r="L8"/>
  <c r="L14" s="1"/>
  <c r="M8"/>
  <c r="M10" s="1"/>
  <c r="N8"/>
  <c r="N14" s="1"/>
  <c r="O8"/>
  <c r="O10" s="1"/>
  <c r="P8"/>
  <c r="P10" s="1"/>
  <c r="Q8"/>
  <c r="Q10" s="1"/>
  <c r="R8"/>
  <c r="R14" s="1"/>
  <c r="C9"/>
  <c r="C16" s="1"/>
  <c r="D9"/>
  <c r="D16" s="1"/>
  <c r="E9"/>
  <c r="E16" s="1"/>
  <c r="F9"/>
  <c r="F16" s="1"/>
  <c r="G9"/>
  <c r="G12" s="1"/>
  <c r="I9"/>
  <c r="I16" s="1"/>
  <c r="J9"/>
  <c r="J16" s="1"/>
  <c r="K9"/>
  <c r="K16" s="1"/>
  <c r="L9"/>
  <c r="L16" s="1"/>
  <c r="M9"/>
  <c r="M16" s="1"/>
  <c r="N9"/>
  <c r="N16" s="1"/>
  <c r="D14" l="1"/>
  <c r="C14"/>
  <c r="I14"/>
  <c r="H14"/>
  <c r="F12"/>
  <c r="N12"/>
  <c r="H16"/>
  <c r="P16"/>
  <c r="E12"/>
  <c r="M12"/>
  <c r="G16"/>
  <c r="O16"/>
  <c r="D12"/>
  <c r="L12"/>
  <c r="C12"/>
  <c r="K12"/>
  <c r="Q16"/>
  <c r="J12"/>
  <c r="I12"/>
  <c r="L10"/>
  <c r="J10"/>
  <c r="P14"/>
  <c r="K14"/>
  <c r="F10"/>
  <c r="E14"/>
  <c r="R10"/>
  <c r="N10"/>
  <c r="Q14"/>
  <c r="G14"/>
  <c r="O14"/>
  <c r="M14"/>
  <c r="S14" l="1"/>
  <c r="S10"/>
</calcChain>
</file>

<file path=xl/sharedStrings.xml><?xml version="1.0" encoding="utf-8"?>
<sst xmlns="http://schemas.openxmlformats.org/spreadsheetml/2006/main" count="22" uniqueCount="15">
  <si>
    <t>ЖУРНАЛ</t>
  </si>
  <si>
    <t>Ф.И.О.,</t>
  </si>
  <si>
    <t>Коэффициент трудового вклада работника</t>
  </si>
  <si>
    <t>Сумма КТВ</t>
  </si>
  <si>
    <t>Средний</t>
  </si>
  <si>
    <t>табельный №</t>
  </si>
  <si>
    <t>за</t>
  </si>
  <si>
    <t>КТВ за</t>
  </si>
  <si>
    <t>месяц</t>
  </si>
  <si>
    <t>коэфф-т</t>
  </si>
  <si>
    <t>причина</t>
  </si>
  <si>
    <t>Месяц</t>
  </si>
  <si>
    <t>Год</t>
  </si>
  <si>
    <t>праздники</t>
  </si>
  <si>
    <t>раб. Дна в выходные</t>
  </si>
</sst>
</file>

<file path=xl/styles.xml><?xml version="1.0" encoding="utf-8"?>
<styleSheet xmlns="http://schemas.openxmlformats.org/spreadsheetml/2006/main">
  <numFmts count="5">
    <numFmt numFmtId="164" formatCode="0.0"/>
    <numFmt numFmtId="165" formatCode="ddd\ d"/>
    <numFmt numFmtId="166" formatCode="dd"/>
    <numFmt numFmtId="167" formatCode="ddd\ dd"/>
    <numFmt numFmtId="168" formatCode="[$-419]mmmm\ yyyy;@"/>
  </numFmts>
  <fonts count="8">
    <font>
      <sz val="11"/>
      <color rgb="FF000000"/>
      <name val="Arial1"/>
      <charset val="204"/>
    </font>
    <font>
      <sz val="12"/>
      <color rgb="FF000000"/>
      <name val="Times New Roman1"/>
      <charset val="204"/>
    </font>
    <font>
      <sz val="10"/>
      <color rgb="FF000000"/>
      <name val="Times New Roman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imes New Roman1"/>
      <charset val="204"/>
    </font>
    <font>
      <sz val="15"/>
      <color rgb="FF000000"/>
      <name val="Times New Roman"/>
      <family val="1"/>
      <charset val="204"/>
    </font>
    <font>
      <sz val="15"/>
      <color rgb="FF000000"/>
      <name val="Times New Roman1"/>
      <charset val="204"/>
    </font>
    <font>
      <b/>
      <sz val="10"/>
      <name val="Times New Roman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/>
    </xf>
    <xf numFmtId="0" fontId="2" fillId="0" borderId="2" xfId="1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3" xfId="1" applyFont="1" applyBorder="1"/>
    <xf numFmtId="0" fontId="2" fillId="0" borderId="18" xfId="1" applyFont="1" applyBorder="1"/>
    <xf numFmtId="0" fontId="2" fillId="0" borderId="23" xfId="1" applyFont="1" applyBorder="1"/>
    <xf numFmtId="0" fontId="2" fillId="2" borderId="2" xfId="1" applyFont="1" applyFill="1" applyBorder="1"/>
    <xf numFmtId="0" fontId="2" fillId="2" borderId="6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164" fontId="2" fillId="2" borderId="17" xfId="1" applyNumberFormat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4" fillId="0" borderId="0" xfId="1" applyFont="1" applyBorder="1" applyAlignment="1">
      <alignment horizontal="left" vertical="center"/>
    </xf>
    <xf numFmtId="0" fontId="2" fillId="0" borderId="0" xfId="1" applyFont="1" applyBorder="1"/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/>
    </xf>
    <xf numFmtId="164" fontId="2" fillId="2" borderId="14" xfId="1" applyNumberFormat="1" applyFont="1" applyFill="1" applyBorder="1" applyAlignment="1">
      <alignment horizontal="center" vertical="center"/>
    </xf>
    <xf numFmtId="164" fontId="2" fillId="2" borderId="15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18" xfId="1" applyNumberFormat="1" applyFont="1" applyFill="1" applyBorder="1" applyAlignment="1">
      <alignment horizontal="center" vertical="center"/>
    </xf>
    <xf numFmtId="0" fontId="0" fillId="4" borderId="29" xfId="0" applyFill="1" applyBorder="1"/>
    <xf numFmtId="0" fontId="2" fillId="2" borderId="16" xfId="1" applyNumberFormat="1" applyFont="1" applyFill="1" applyBorder="1" applyAlignment="1">
      <alignment horizontal="center" vertical="center"/>
    </xf>
    <xf numFmtId="0" fontId="2" fillId="2" borderId="10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center" vertical="center"/>
    </xf>
    <xf numFmtId="0" fontId="2" fillId="2" borderId="17" xfId="1" applyNumberFormat="1" applyFont="1" applyFill="1" applyBorder="1" applyAlignment="1">
      <alignment horizontal="center" vertical="center"/>
    </xf>
    <xf numFmtId="0" fontId="2" fillId="2" borderId="19" xfId="1" applyNumberFormat="1" applyFont="1" applyFill="1" applyBorder="1" applyAlignment="1">
      <alignment horizontal="center" vertical="center"/>
    </xf>
    <xf numFmtId="0" fontId="2" fillId="2" borderId="20" xfId="1" applyNumberFormat="1" applyFont="1" applyFill="1" applyBorder="1" applyAlignment="1">
      <alignment horizontal="center" vertical="center"/>
    </xf>
    <xf numFmtId="0" fontId="2" fillId="2" borderId="21" xfId="1" applyNumberFormat="1" applyFont="1" applyFill="1" applyBorder="1" applyAlignment="1">
      <alignment horizontal="center" vertical="center"/>
    </xf>
    <xf numFmtId="0" fontId="2" fillId="0" borderId="21" xfId="1" applyNumberFormat="1" applyFont="1" applyBorder="1" applyAlignment="1">
      <alignment horizontal="center" vertical="center"/>
    </xf>
    <xf numFmtId="0" fontId="2" fillId="0" borderId="20" xfId="1" applyNumberFormat="1" applyFont="1" applyBorder="1" applyAlignment="1">
      <alignment horizontal="center" vertical="center"/>
    </xf>
    <xf numFmtId="0" fontId="2" fillId="0" borderId="22" xfId="1" applyNumberFormat="1" applyFont="1" applyBorder="1" applyAlignment="1">
      <alignment horizontal="center" vertical="center"/>
    </xf>
    <xf numFmtId="165" fontId="7" fillId="3" borderId="24" xfId="1" applyNumberFormat="1" applyFont="1" applyFill="1" applyBorder="1" applyAlignment="1">
      <alignment horizontal="center" vertical="center"/>
    </xf>
    <xf numFmtId="165" fontId="4" fillId="2" borderId="25" xfId="1" applyNumberFormat="1" applyFont="1" applyFill="1" applyBorder="1" applyAlignment="1">
      <alignment horizontal="center" vertical="center"/>
    </xf>
    <xf numFmtId="165" fontId="4" fillId="3" borderId="10" xfId="1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center" vertical="center"/>
    </xf>
    <xf numFmtId="165" fontId="4" fillId="2" borderId="10" xfId="1" applyNumberFormat="1" applyFont="1" applyFill="1" applyBorder="1" applyAlignment="1">
      <alignment horizontal="center" vertical="center"/>
    </xf>
    <xf numFmtId="165" fontId="4" fillId="2" borderId="11" xfId="1" applyNumberFormat="1" applyFont="1" applyFill="1" applyBorder="1" applyAlignment="1">
      <alignment horizontal="center" vertical="center"/>
    </xf>
    <xf numFmtId="166" fontId="0" fillId="0" borderId="0" xfId="0" applyNumberFormat="1" applyBorder="1"/>
    <xf numFmtId="166" fontId="0" fillId="0" borderId="29" xfId="0" applyNumberFormat="1" applyBorder="1"/>
    <xf numFmtId="166" fontId="0" fillId="0" borderId="30" xfId="0" applyNumberFormat="1" applyBorder="1"/>
    <xf numFmtId="167" fontId="0" fillId="0" borderId="0" xfId="0" applyNumberFormat="1" applyBorder="1"/>
    <xf numFmtId="167" fontId="0" fillId="0" borderId="29" xfId="0" applyNumberFormat="1" applyBorder="1"/>
    <xf numFmtId="167" fontId="0" fillId="0" borderId="30" xfId="0" applyNumberFormat="1" applyBorder="1"/>
    <xf numFmtId="0" fontId="0" fillId="0" borderId="29" xfId="0" applyFill="1" applyBorder="1"/>
    <xf numFmtId="2" fontId="2" fillId="2" borderId="13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2" fontId="2" fillId="2" borderId="15" xfId="1" applyNumberFormat="1" applyFont="1" applyFill="1" applyBorder="1" applyAlignment="1">
      <alignment horizontal="center" vertical="center"/>
    </xf>
    <xf numFmtId="167" fontId="7" fillId="3" borderId="24" xfId="1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0" fontId="3" fillId="0" borderId="31" xfId="1" applyFont="1" applyBorder="1" applyAlignment="1"/>
    <xf numFmtId="168" fontId="3" fillId="0" borderId="31" xfId="1" applyNumberFormat="1" applyFont="1" applyBorder="1" applyAlignment="1">
      <alignment horizontal="left"/>
    </xf>
  </cellXfs>
  <cellStyles count="2">
    <cellStyle name="Обычный" xfId="0" builtinId="0"/>
    <cellStyle name="Пояснение" xfId="1" builtinId="53" customBuiltin="1"/>
  </cellStyles>
  <dxfs count="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workbookViewId="0">
      <selection activeCell="G22" sqref="G22"/>
    </sheetView>
  </sheetViews>
  <sheetFormatPr defaultRowHeight="14.25"/>
  <cols>
    <col min="1" max="1" width="16.25" bestFit="1" customWidth="1"/>
    <col min="2" max="2" width="6.875" customWidth="1"/>
    <col min="3" max="3" width="8.375" customWidth="1"/>
    <col min="4" max="4" width="6.75" customWidth="1"/>
    <col min="5" max="5" width="4.875" customWidth="1"/>
    <col min="6" max="6" width="5" customWidth="1"/>
    <col min="7" max="7" width="5.875" customWidth="1"/>
    <col min="8" max="8" width="6.25" customWidth="1"/>
    <col min="9" max="9" width="4.875" customWidth="1"/>
    <col min="10" max="10" width="5" customWidth="1"/>
    <col min="11" max="11" width="4.875" customWidth="1"/>
    <col min="12" max="13" width="5" customWidth="1"/>
    <col min="14" max="14" width="4.875" customWidth="1"/>
    <col min="15" max="15" width="5" customWidth="1"/>
    <col min="16" max="18" width="4.875" customWidth="1"/>
    <col min="19" max="19" width="11.5" customWidth="1"/>
    <col min="20" max="20" width="7" customWidth="1"/>
  </cols>
  <sheetData>
    <row r="1" spans="1:20">
      <c r="B1" t="s">
        <v>11</v>
      </c>
      <c r="C1" t="s">
        <v>12</v>
      </c>
    </row>
    <row r="2" spans="1:20">
      <c r="B2">
        <v>8</v>
      </c>
      <c r="C2">
        <v>2025</v>
      </c>
    </row>
    <row r="5" spans="1:20">
      <c r="C5" s="3" t="s">
        <v>0</v>
      </c>
      <c r="D5" s="3"/>
      <c r="E5" s="3"/>
      <c r="F5" s="3"/>
      <c r="G5" s="3"/>
      <c r="H5" s="3"/>
    </row>
    <row r="6" spans="1:20" ht="15" thickBot="1">
      <c r="A6" s="74"/>
      <c r="B6" s="74"/>
      <c r="C6" s="74"/>
      <c r="D6" s="74"/>
      <c r="E6" s="74"/>
      <c r="F6" s="74"/>
      <c r="G6" s="74"/>
      <c r="H6" s="75">
        <f>DATEVALUE(ROW()+ROW(A13)&amp;"."&amp;B2&amp;"."&amp;C2)</f>
        <v>45888</v>
      </c>
      <c r="I6" s="75"/>
      <c r="J6" s="75"/>
      <c r="K6" s="75"/>
      <c r="L6" s="2"/>
      <c r="M6" s="2"/>
    </row>
    <row r="7" spans="1:20">
      <c r="A7" s="4" t="s">
        <v>1</v>
      </c>
      <c r="B7" s="28"/>
      <c r="C7" s="5"/>
      <c r="D7" s="5" t="s">
        <v>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5"/>
      <c r="P7" s="5"/>
      <c r="Q7" s="5"/>
      <c r="R7" s="5"/>
      <c r="S7" s="6" t="s">
        <v>3</v>
      </c>
      <c r="T7" s="7" t="s">
        <v>4</v>
      </c>
    </row>
    <row r="8" spans="1:20">
      <c r="A8" s="8" t="s">
        <v>5</v>
      </c>
      <c r="B8" s="29"/>
      <c r="C8" s="69">
        <f>IFERROR(DATEVALUE(COLUMN()-COLUMN(B8)&amp;"."&amp;B2&amp;"."&amp;C2),"")</f>
        <v>45870</v>
      </c>
      <c r="D8" s="53">
        <f>IFERROR(DATEVALUE(COLUMN()-COLUMN(B8)&amp;"."&amp;B2&amp;"."&amp;C2),"")</f>
        <v>45871</v>
      </c>
      <c r="E8" s="53">
        <f>IFERROR(DATEVALUE(COLUMN()-COLUMN(B8)&amp;"."&amp;B2&amp;"."&amp;C2),"")</f>
        <v>45872</v>
      </c>
      <c r="F8" s="53">
        <f>DATEVALUE(COLUMN()-COLUMN(B8)&amp;"."&amp;B2&amp;"."&amp;C2)</f>
        <v>45873</v>
      </c>
      <c r="G8" s="53">
        <f>IFERROR(DATEVALUE(COLUMN()-COLUMN(B8)&amp;"."&amp;B2&amp;"."&amp;C2),"")</f>
        <v>45874</v>
      </c>
      <c r="H8" s="53">
        <f>DATEVALUE(COLUMN()-COLUMN(B8)&amp;"."&amp;B2&amp;"."&amp;C2)</f>
        <v>45875</v>
      </c>
      <c r="I8" s="53">
        <f>DATEVALUE(COLUMN()-COLUMN(B8)&amp;"."&amp;B2&amp;"."&amp;C2)</f>
        <v>45876</v>
      </c>
      <c r="J8" s="53">
        <f>DATEVALUE(COLUMN()-COLUMN(B8)&amp;"."&amp;B2&amp;"."&amp;C2)</f>
        <v>45877</v>
      </c>
      <c r="K8" s="53">
        <f>DATEVALUE(COLUMN()-COLUMN(B8)&amp;"."&amp;B2&amp;"."&amp;C2)</f>
        <v>45878</v>
      </c>
      <c r="L8" s="53">
        <f>DATEVALUE(COLUMN()-COLUMN(B8)&amp;"."&amp;B2&amp;"."&amp;C2)</f>
        <v>45879</v>
      </c>
      <c r="M8" s="53">
        <f>DATEVALUE(COLUMN()-COLUMN(B8)&amp;"."&amp;B2&amp;"."&amp;C2)</f>
        <v>45880</v>
      </c>
      <c r="N8" s="53">
        <f>DATEVALUE(COLUMN()-COLUMN(B8)&amp;"."&amp;B2&amp;"."&amp;C2)</f>
        <v>45881</v>
      </c>
      <c r="O8" s="53">
        <f>DATEVALUE(COLUMN()-COLUMN(B8)&amp;"."&amp;B2&amp;"."&amp;C2)</f>
        <v>45882</v>
      </c>
      <c r="P8" s="53">
        <f>DATEVALUE(COLUMN()-COLUMN(B8)&amp;"."&amp;B2&amp;"."&amp;C2)</f>
        <v>45883</v>
      </c>
      <c r="Q8" s="53">
        <f>DATEVALUE(COLUMN()-COLUMN(B8)&amp;"."&amp;B2&amp;"."&amp;C2)</f>
        <v>45884</v>
      </c>
      <c r="R8" s="53">
        <f>DATEVALUE(COLUMN()-COLUMN(B8)&amp;"."&amp;B2&amp;"."&amp;C2)</f>
        <v>45885</v>
      </c>
      <c r="S8" s="9" t="s">
        <v>6</v>
      </c>
      <c r="T8" s="10" t="s">
        <v>7</v>
      </c>
    </row>
    <row r="9" spans="1:20" ht="15" thickBot="1">
      <c r="A9" s="11"/>
      <c r="B9" s="30"/>
      <c r="C9" s="54">
        <f>DATEVALUE(ROW()+ROW(A8)&amp;"."&amp;B2&amp;"."&amp;C2)</f>
        <v>45886</v>
      </c>
      <c r="D9" s="55">
        <f>DATEVALUE(ROW()+ROW(A9)&amp;"."&amp;B2&amp;"."&amp;C2)</f>
        <v>45887</v>
      </c>
      <c r="E9" s="56">
        <f>DATEVALUE(ROW()+ROW(A10)&amp;"."&amp;B2&amp;"."&amp;C2)</f>
        <v>45888</v>
      </c>
      <c r="F9" s="56">
        <f>DATEVALUE(ROW()+ROW(A11)&amp;"."&amp;B2&amp;"."&amp;C2)</f>
        <v>45889</v>
      </c>
      <c r="G9" s="57">
        <f>DATEVALUE(ROW()+ROW(A12)&amp;"."&amp;B2&amp;"."&amp;C2)</f>
        <v>45890</v>
      </c>
      <c r="H9" s="57">
        <f>DATEVALUE(ROW()+ROW(A13)&amp;"."&amp;B2&amp;"."&amp;C2)</f>
        <v>45891</v>
      </c>
      <c r="I9" s="57">
        <f>DATEVALUE(ROW()+ROW(A14)&amp;"."&amp;B2&amp;"."&amp;C2)</f>
        <v>45892</v>
      </c>
      <c r="J9" s="55">
        <f>DATEVALUE(ROW()+ROW(A15)&amp;"."&amp;B2&amp;"."&amp;C2)</f>
        <v>45893</v>
      </c>
      <c r="K9" s="55">
        <f>DATEVALUE(ROW()+ROW(A16)&amp;"."&amp;B2&amp;"."&amp;C2)</f>
        <v>45894</v>
      </c>
      <c r="L9" s="56">
        <f>DATEVALUE(ROW()+ROW(A17)&amp;"."&amp;B2&amp;"."&amp;C2)</f>
        <v>45895</v>
      </c>
      <c r="M9" s="56">
        <f>DATEVALUE(ROW()+ROW(A18)&amp;"."&amp;B2&amp;"."&amp;C2)</f>
        <v>45896</v>
      </c>
      <c r="N9" s="57">
        <f>DATEVALUE(ROW()+ROW(A19)&amp;"."&amp;B2&amp;"."&amp;C2)</f>
        <v>45897</v>
      </c>
      <c r="O9" s="57">
        <f>IFERROR(DATEVALUE(ROW()+ROW(A20)&amp;"."&amp;B2&amp;"."&amp;C2),"")</f>
        <v>45898</v>
      </c>
      <c r="P9" s="57">
        <f>IFERROR(DATEVALUE(ROW()+ROW(A21)&amp;"."&amp;B2&amp;"."&amp;C2),"")</f>
        <v>45899</v>
      </c>
      <c r="Q9" s="57">
        <f>IFERROR(DATEVALUE(ROW()+ROW(A22)&amp;"."&amp;B2&amp;"."&amp;C2),"")</f>
        <v>45900</v>
      </c>
      <c r="R9" s="58"/>
      <c r="S9" s="9" t="s">
        <v>8</v>
      </c>
      <c r="T9" s="10" t="s">
        <v>8</v>
      </c>
    </row>
    <row r="10" spans="1:20" ht="15" thickBot="1">
      <c r="A10" s="70"/>
      <c r="B10" s="15" t="s">
        <v>9</v>
      </c>
      <c r="C10" s="37">
        <f>IFERROR( IF(OR(WEEKDAY(табель!C8,2)&gt;5,COUNTIF(праздники!A2:A44,табель!C8)&gt;0),"В",(T10)),"")</f>
        <v>1.7</v>
      </c>
      <c r="D10" s="38" t="str">
        <f>IFERROR( IF(OR(WEEKDAY(табель!D8,2)&gt;5,COUNTIF(праздники!A2:A44,табель!D8)&gt;0),"В",(T10)),"")</f>
        <v>В</v>
      </c>
      <c r="E10" s="38" t="str">
        <f>IFERROR( IF(OR(WEEKDAY(табель!E8,2)&gt;5,COUNTIF(праздники!A2:A44,табель!E8)&gt;0),"В",(T10)),"")</f>
        <v>В</v>
      </c>
      <c r="F10" s="38">
        <f>IFERROR( IF(OR(WEEKDAY(табель!F8,2)&gt;5,COUNTIF(праздники!A2:A44,табель!F8)&gt;0),"В",(T10)),"")</f>
        <v>1.7</v>
      </c>
      <c r="G10" s="38">
        <f>IFERROR( IF(OR(WEEKDAY(табель!G8,2)&gt;5,COUNTIF(праздники!A2:A44,табель!G8)&gt;0),"В",(T10)),"")</f>
        <v>1.7</v>
      </c>
      <c r="H10" s="38">
        <f>IFERROR( IF(OR(WEEKDAY(табель!H8,2)&gt;5,COUNTIF(праздники!A2:A44,табель!H8)&gt;0),"В",(T10)),"")</f>
        <v>1.7</v>
      </c>
      <c r="I10" s="38">
        <f>IFERROR( IF(OR(WEEKDAY(табель!I8,2)&gt;5,COUNTIF(праздники!A2:A44,табель!I8)&gt;0),"В",(T10)),"")</f>
        <v>1.7</v>
      </c>
      <c r="J10" s="38">
        <f>IFERROR( IF(OR(WEEKDAY(табель!J8,2)&gt;5,COUNTIF(праздники!A2:A44,табель!J8)&gt;0),"В",(T10)),"")</f>
        <v>1.7</v>
      </c>
      <c r="K10" s="38" t="str">
        <f>IFERROR( IF(OR(WEEKDAY(табель!K8,2)&gt;5,COUNTIF(праздники!A2:A44,табель!K8)&gt;0),"В",(T10)),"")</f>
        <v>В</v>
      </c>
      <c r="L10" s="38" t="str">
        <f>IFERROR( IF(OR(WEEKDAY(табель!L8,2)&gt;5,COUNTIF(праздники!A2:A44,табель!L8)&gt;0),"В",(T10)),"")</f>
        <v>В</v>
      </c>
      <c r="M10" s="38">
        <f>IFERROR( IF(OR(WEEKDAY(табель!M8,2)&gt;5,COUNTIF(праздники!A2:A44,табель!M8)&gt;0),"В",(T10)),"")</f>
        <v>1.7</v>
      </c>
      <c r="N10" s="38">
        <f>IFERROR( IF(OR(WEEKDAY(табель!N8,2)&gt;5,COUNTIF(праздники!A2:A44,табель!N8)&gt;0),"В",(T10)),"")</f>
        <v>1.7</v>
      </c>
      <c r="O10" s="38">
        <f>IFERROR( IF(OR(WEEKDAY(табель!O8,2)&gt;5,COUNTIF(праздники!A2:A44,табель!O8)&gt;0),"В",(T10)),"")</f>
        <v>1.7</v>
      </c>
      <c r="P10" s="38">
        <f>IFERROR( IF(OR(WEEKDAY(табель!P8,2)&gt;5,COUNTIF(праздники!A2:A44,табель!P8)&gt;0),"В",(T10)),"")</f>
        <v>1.7</v>
      </c>
      <c r="Q10" s="38">
        <f>IFERROR( IF(OR(WEEKDAY(табель!Q8,2)&gt;5,COUNTIF(праздники!A2:A44,табель!Q8)&gt;0),"В",(T10)),"")</f>
        <v>1.7</v>
      </c>
      <c r="R10" s="39" t="str">
        <f>IFERROR( IF(OR(WEEKDAY(табель!R8,2)&gt;5,COUNTIF(праздники!A2:A44,табель!R8)&gt;0),"В",(T10)),"")</f>
        <v>В</v>
      </c>
      <c r="S10" s="71">
        <f>SUM(C10:R13)</f>
        <v>35.699999999999996</v>
      </c>
      <c r="T10" s="72">
        <v>1.7</v>
      </c>
    </row>
    <row r="11" spans="1:20" ht="15" thickBot="1">
      <c r="A11" s="70"/>
      <c r="B11" s="16" t="s">
        <v>10</v>
      </c>
      <c r="C11" s="43"/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4"/>
      <c r="R11" s="46"/>
      <c r="S11" s="71"/>
      <c r="T11" s="73"/>
    </row>
    <row r="12" spans="1:20" ht="15" thickBot="1">
      <c r="A12" s="70"/>
      <c r="B12" s="16" t="s">
        <v>9</v>
      </c>
      <c r="C12" s="41" t="str">
        <f>IFERROR( IF(OR(WEEKDAY(табель!C9,2)&gt;5,COUNTIF(праздники!A2:A44,табель!C9)&gt;0),"В",(T10)),"")</f>
        <v>В</v>
      </c>
      <c r="D12" s="40">
        <f>IFERROR( IF(OR(WEEKDAY(табель!D9,2)&gt;5,COUNTIF(праздники!A2:A44,табель!D9)&gt;0),"В",(T10)),"")</f>
        <v>1.7</v>
      </c>
      <c r="E12" s="40">
        <f>IFERROR( IF(OR(WEEKDAY(табель!E9,2)&gt;5,COUNTIF(праздники!A2:A44,табель!E9)&gt;0),"В",(T10)),"")</f>
        <v>1.7</v>
      </c>
      <c r="F12" s="40">
        <f>IFERROR( IF(OR(WEEKDAY(табель!F9,2)&gt;5,COUNTIF(праздники!A2:A44,табель!F9)&gt;0),"В",(T10)),"")</f>
        <v>1.7</v>
      </c>
      <c r="G12" s="40">
        <f>IFERROR( IF(OR(WEEKDAY(табель!G9,2)&gt;5,COUNTIF(праздники!A2:A44,табель!G9)&gt;0),"В",(T10)),"")</f>
        <v>1.7</v>
      </c>
      <c r="H12" s="40">
        <f>IFERROR( IF(OR(WEEKDAY(табель!H9,2)&gt;5,COUNTIF(праздники!A2:A44,табель!H9)&gt;0),"В",(T10)),"")</f>
        <v>1.7</v>
      </c>
      <c r="I12" s="40" t="str">
        <f>IFERROR( IF(OR(WEEKDAY(табель!I9,2)&gt;5,COUNTIF(праздники!A2:A44,табель!I9)&gt;0),"В",(T10)),"")</f>
        <v>В</v>
      </c>
      <c r="J12" s="40" t="str">
        <f>IFERROR( IF(OR(WEEKDAY(табель!J9,2)&gt;5,COUNTIF(праздники!A2:A44,табель!J9)&gt;0),"В",(T10)),"")</f>
        <v>В</v>
      </c>
      <c r="K12" s="40">
        <f>IFERROR( IF(OR(WEEKDAY(табель!K9,2)&gt;5,COUNTIF(праздники!A2:A44,табель!K9)&gt;0),"В",(T10)),"")</f>
        <v>1.7</v>
      </c>
      <c r="L12" s="40">
        <f>IFERROR( IF(OR(WEEKDAY(табель!L9,2)&gt;5,COUNTIF(праздники!A2:A44,табель!L9)&gt;0),"В",(T10)),"")</f>
        <v>1.7</v>
      </c>
      <c r="M12" s="40">
        <f>IFERROR( IF(OR(WEEKDAY(табель!M9,2)&gt;5,COUNTIF(праздники!A2:A44,табель!M9)&gt;0),"В",(T10)),"")</f>
        <v>1.7</v>
      </c>
      <c r="N12" s="40">
        <f>IFERROR( IF(OR(WEEKDAY(табель!N9,2)&gt;5,COUNTIF(праздники!A2:A44,табель!N9)&gt;0),"В",(T10)),"")</f>
        <v>1.7</v>
      </c>
      <c r="O12" s="40">
        <f>IFERROR( IF(OR(WEEKDAY(табель!O9,2)&gt;5,COUNTIF(праздники!A2:A44,табель!O9)&gt;0),"В",(T10)),"")</f>
        <v>1.7</v>
      </c>
      <c r="P12" s="40" t="str">
        <f>IFERROR( IF(OR(WEEKDAY(табель!P9,2)&gt;5,COUNTIF(праздники!A2:A44,табель!P9)&gt;0),"В",(T10)),"")</f>
        <v>В</v>
      </c>
      <c r="Q12" s="40" t="str">
        <f>IFERROR( IF(OR(WEEKDAY(табель!Q9,2)&gt;5,COUNTIF(праздники!A2:A44,табель!Q9)&gt;0),"В",(T10)),"")</f>
        <v>В</v>
      </c>
      <c r="R12" s="22"/>
      <c r="S12" s="71"/>
      <c r="T12" s="73"/>
    </row>
    <row r="13" spans="1:20" ht="15" thickBot="1">
      <c r="A13" s="70"/>
      <c r="B13" s="17" t="s">
        <v>10</v>
      </c>
      <c r="C13" s="47"/>
      <c r="D13" s="4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51"/>
      <c r="R13" s="52"/>
      <c r="S13" s="71"/>
      <c r="T13" s="73"/>
    </row>
    <row r="14" spans="1:20" ht="15" thickBot="1">
      <c r="A14" s="70"/>
      <c r="B14" s="15" t="s">
        <v>9</v>
      </c>
      <c r="C14" s="66" t="str">
        <f>IFERROR( IF(OR(WEEKDAY(табель!D8,2)&gt;5,COUNTIF(праздники!A2:A44,табель!D8)&gt;0),"В",(T14)),"")</f>
        <v>В</v>
      </c>
      <c r="D14" s="67" t="str">
        <f>IFERROR( IF(OR(WEEKDAY(табель!D8,2)&gt;5,COUNTIF(праздники!A2:A44,табель!D8)&gt;0),"В",(T14)),"")</f>
        <v>В</v>
      </c>
      <c r="E14" s="67" t="str">
        <f>IFERROR( IF(OR(WEEKDAY(табель!E8,2)&gt;5,COUNTIF(праздники!A2:A44,табель!E8)&gt;0),"В",(T14)),"")</f>
        <v>В</v>
      </c>
      <c r="F14" s="67">
        <f>IFERROR( IF(OR(WEEKDAY(табель!F8,2)&gt;5,COUNTIF(праздники!A2:A44,табель!F8)&gt;0),"В",(T14)),"")</f>
        <v>1.7</v>
      </c>
      <c r="G14" s="67">
        <f>IFERROR( IF(OR(WEEKDAY(табель!G8,2)&gt;5,COUNTIF(праздники!A2:A44,табель!G8)&gt;0),"В",(T14)),"")</f>
        <v>1.7</v>
      </c>
      <c r="H14" s="67">
        <f>IFERROR( IF(OR(WEEKDAY(табель!H8,2)&gt;5,COUNTIF(праздники!A2:A44,табель!H8)&gt;0),"В",(T14)),"")</f>
        <v>1.7</v>
      </c>
      <c r="I14" s="67">
        <f>IFERROR( IF(OR(WEEKDAY(табель!I8,2)&gt;5,COUNTIF(праздники!A2:A44,табель!I8)&gt;0),"В",(T14)),"")</f>
        <v>1.7</v>
      </c>
      <c r="J14" s="67">
        <f>IFERROR( IF(OR(WEEKDAY(табель!J8,2)&gt;5,COUNTIF(праздники!A2:A44,табель!J8)&gt;0),"В",(T14)),"")</f>
        <v>1.7</v>
      </c>
      <c r="K14" s="67" t="str">
        <f>IFERROR( IF(OR(WEEKDAY(табель!K8,2)&gt;5,COUNTIF(праздники!A2:A44,табель!K8)&gt;0),"В",(T14)),"")</f>
        <v>В</v>
      </c>
      <c r="L14" s="67" t="str">
        <f>IFERROR( IF(OR(WEEKDAY(табель!L8,2)&gt;5,COUNTIF(праздники!A2:A44,табель!L8)&gt;0),"В",(T14)),"")</f>
        <v>В</v>
      </c>
      <c r="M14" s="67">
        <f>IFERROR( IF(OR(WEEKDAY(табель!M8,2)&gt;5,COUNTIF(праздники!A2:A44,табель!M8)&gt;0),"В",(T14)),"")</f>
        <v>1.7</v>
      </c>
      <c r="N14" s="67">
        <f>IFERROR( IF(OR(WEEKDAY(табель!N8,2)&gt;5,COUNTIF(праздники!A2:A44,табель!N8)&gt;0),"В",(T14)),"")</f>
        <v>1.7</v>
      </c>
      <c r="O14" s="67">
        <f>IFERROR( IF(OR(WEEKDAY(табель!O8,2)&gt;5,COUNTIF(праздники!A2:A44,табель!O8)&gt;0),"В",(T14)),"")</f>
        <v>1.7</v>
      </c>
      <c r="P14" s="67">
        <f>IFERROR( IF(OR(WEEKDAY(табель!P8,2)&gt;5,COUNTIF(праздники!A2:A44,табель!P8)&gt;0),"В",(T14)),"")</f>
        <v>1.7</v>
      </c>
      <c r="Q14" s="67">
        <f>IFERROR( IF(OR(WEEKDAY(табель!Q8,2)&gt;5,COUNTIF(праздники!A2:A44,табель!Q8)&gt;0),"В",(T14)),"")</f>
        <v>1.7</v>
      </c>
      <c r="R14" s="68" t="str">
        <f>IFERROR( IF(OR(WEEKDAY(табель!R8,2)&gt;5,COUNTIF(праздники!A2:A44,табель!R8)&gt;0),"В",(T14)),"")</f>
        <v>В</v>
      </c>
      <c r="S14" s="71">
        <f>SUM(C14:R16)</f>
        <v>33.999999999999993</v>
      </c>
      <c r="T14" s="72">
        <v>1.7</v>
      </c>
    </row>
    <row r="15" spans="1:20" ht="15" thickBot="1">
      <c r="A15" s="70"/>
      <c r="B15" s="16" t="s">
        <v>10</v>
      </c>
      <c r="C15" s="23"/>
      <c r="D15" s="20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0"/>
      <c r="R15" s="21"/>
      <c r="S15" s="71"/>
      <c r="T15" s="73"/>
    </row>
    <row r="16" spans="1:20" ht="15" thickBot="1">
      <c r="A16" s="70"/>
      <c r="B16" s="16" t="s">
        <v>9</v>
      </c>
      <c r="C16" s="24" t="str">
        <f>IFERROR( IF(OR(WEEKDAY(табель!C9,2)&gt;5,COUNTIF(праздники!A2:A44,табель!C9)&gt;0),"В",(T10)),"")</f>
        <v>В</v>
      </c>
      <c r="D16" s="40">
        <f>IFERROR( IF(OR(WEEKDAY(табель!D9,2)&gt;5,COUNTIF(праздники!A2:A44,табель!D9)&gt;0),"В",(T10)),"")</f>
        <v>1.7</v>
      </c>
      <c r="E16" s="40">
        <f>IFERROR( IF(OR(WEEKDAY(табель!E9,2)&gt;5,COUNTIF(праздники!A2:A44,табель!E9)&gt;0),"В",(T10)),"")</f>
        <v>1.7</v>
      </c>
      <c r="F16" s="40">
        <f>IFERROR( IF(OR(WEEKDAY(табель!F9,2)&gt;5,COUNTIF(праздники!A2:A44,табель!F9)&gt;0),"В",(T10)),"")</f>
        <v>1.7</v>
      </c>
      <c r="G16" s="40">
        <f>IFERROR( IF(OR(WEEKDAY(табель!G9,2)&gt;5,COUNTIF(праздники!A2:A44,табель!G9)&gt;0),"В",(T10)),"")</f>
        <v>1.7</v>
      </c>
      <c r="H16" s="40">
        <f>IFERROR( IF(OR(WEEKDAY(табель!H9,2)&gt;5,COUNTIF(праздники!A2:A44,табель!H9)&gt;0),"В",(T10)),"")</f>
        <v>1.7</v>
      </c>
      <c r="I16" s="40" t="str">
        <f>IFERROR( IF(OR(WEEKDAY(табель!I9,2)&gt;5,COUNTIF(праздники!A2:A44,табель!I9)&gt;0),"В",(T10)),"")</f>
        <v>В</v>
      </c>
      <c r="J16" s="40" t="str">
        <f>IFERROR( IF(OR(WEEKDAY(табель!J9,2)&gt;5,COUNTIF(праздники!A2:A44,табель!J9)&gt;0),"В",(T10)),"")</f>
        <v>В</v>
      </c>
      <c r="K16" s="40">
        <f>IFERROR( IF(OR(WEEKDAY(табель!K9,2)&gt;5,COUNTIF(праздники!A2:S44,табель!K9)&gt;0),"В",(T10)),"")</f>
        <v>1.7</v>
      </c>
      <c r="L16" s="40">
        <f>IFERROR( IF(OR(WEEKDAY(табель!L9,2)&gt;5,COUNTIF(праздники!A2:A44,табель!L9)&gt;0),"В",(T10)),"")</f>
        <v>1.7</v>
      </c>
      <c r="M16" s="40">
        <f>IFERROR( IF(OR(WEEKDAY(табель!M9,2)&gt;5,COUNTIF(праздники!A2:A44,табель!M9)&gt;0),"В",(T10)),"")</f>
        <v>1.7</v>
      </c>
      <c r="N16" s="40">
        <f>IFERROR( IF(OR(WEEKDAY(табель!N9,2)&gt;5,COUNTIF(праздники!A2:A44,табель!N9)&gt;0),"В",(T10)),"")</f>
        <v>1.7</v>
      </c>
      <c r="O16" s="40">
        <f>IFERROR( IF(OR(WEEKDAY(табель!O9,2)&gt;5,COUNTIF(праздники!A2:A44,табель!O9)&gt;0),"В",(T10)),"")</f>
        <v>1.7</v>
      </c>
      <c r="P16" s="40" t="str">
        <f>IFERROR( IF(OR(WEEKDAY(табель!P9,2)&gt;5,COUNTIF(праздники!A2:A44,табель!P9)&gt;0),"В",(T10)),"")</f>
        <v>В</v>
      </c>
      <c r="Q16" s="40" t="str">
        <f>IFERROR( IF(OR(WEEKDAY(табель!Q9,2)&gt;5,COUNTIF(праздники!A2:A44,табель!Q9)&gt;0),"В",(T10)),"")</f>
        <v>В</v>
      </c>
      <c r="R16" s="22"/>
      <c r="S16" s="71"/>
      <c r="T16" s="73"/>
    </row>
    <row r="17" spans="1:20" ht="15" thickBot="1">
      <c r="A17" s="70"/>
      <c r="B17" s="17" t="s">
        <v>10</v>
      </c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3"/>
      <c r="Q17" s="12"/>
      <c r="R17" s="14"/>
      <c r="S17" s="71"/>
      <c r="T17" s="73"/>
    </row>
    <row r="18" spans="1:20" ht="19.5">
      <c r="A18" s="31"/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5"/>
      <c r="T18" s="36"/>
    </row>
    <row r="19" spans="1:20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</sheetData>
  <mergeCells count="8">
    <mergeCell ref="A14:A17"/>
    <mergeCell ref="S14:S17"/>
    <mergeCell ref="T14:T17"/>
    <mergeCell ref="A6:G6"/>
    <mergeCell ref="H6:K6"/>
    <mergeCell ref="A10:A13"/>
    <mergeCell ref="S10:S13"/>
    <mergeCell ref="T10:T13"/>
  </mergeCells>
  <conditionalFormatting sqref="C10:R10">
    <cfRule type="cellIs" dxfId="3" priority="4" operator="equal">
      <formula>"В"</formula>
    </cfRule>
  </conditionalFormatting>
  <conditionalFormatting sqref="C12:R12">
    <cfRule type="cellIs" dxfId="2" priority="3" operator="equal">
      <formula>"В"</formula>
    </cfRule>
  </conditionalFormatting>
  <conditionalFormatting sqref="C14:R17">
    <cfRule type="cellIs" dxfId="1" priority="2" operator="equal">
      <formula>"В"</formula>
    </cfRule>
  </conditionalFormatting>
  <conditionalFormatting sqref="D16:Q16">
    <cfRule type="cellIs" dxfId="0" priority="1" operator="equal">
      <formula>"В"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topLeftCell="A7" workbookViewId="0">
      <selection activeCell="A43" sqref="A43"/>
    </sheetView>
  </sheetViews>
  <sheetFormatPr defaultRowHeight="14.25"/>
  <cols>
    <col min="1" max="1" width="20" customWidth="1"/>
    <col min="2" max="2" width="18.5" customWidth="1"/>
    <col min="3" max="3" width="13.75" bestFit="1" customWidth="1"/>
    <col min="4" max="4" width="9.875" customWidth="1"/>
    <col min="5" max="5" width="10.5" customWidth="1"/>
    <col min="6" max="6" width="14" bestFit="1" customWidth="1"/>
    <col min="7" max="7" width="14.75" bestFit="1" customWidth="1"/>
    <col min="8" max="8" width="16.75" bestFit="1" customWidth="1"/>
  </cols>
  <sheetData>
    <row r="1" spans="1:8">
      <c r="A1" s="42" t="s">
        <v>13</v>
      </c>
      <c r="B1" s="65" t="s">
        <v>14</v>
      </c>
      <c r="C1" s="65"/>
      <c r="D1" s="65"/>
      <c r="E1" s="65"/>
      <c r="F1" s="65"/>
      <c r="G1" s="65"/>
      <c r="H1" s="65"/>
    </row>
    <row r="2" spans="1:8">
      <c r="A2" s="62">
        <v>45658</v>
      </c>
      <c r="B2" s="62">
        <v>45962</v>
      </c>
      <c r="C2" s="59"/>
      <c r="D2" s="59"/>
      <c r="E2" s="59"/>
      <c r="F2" s="59"/>
      <c r="G2" s="59"/>
      <c r="H2" s="59"/>
    </row>
    <row r="3" spans="1:8">
      <c r="A3" s="62">
        <v>45659</v>
      </c>
      <c r="B3" s="59"/>
      <c r="C3" s="59"/>
      <c r="D3" s="59"/>
      <c r="E3" s="59"/>
      <c r="F3" s="59"/>
      <c r="G3" s="59"/>
      <c r="H3" s="59"/>
    </row>
    <row r="4" spans="1:8">
      <c r="A4" s="62">
        <v>45660</v>
      </c>
      <c r="B4" s="59"/>
      <c r="C4" s="59"/>
      <c r="D4" s="59"/>
      <c r="E4" s="59"/>
      <c r="F4" s="59"/>
      <c r="G4" s="59"/>
      <c r="H4" s="59"/>
    </row>
    <row r="5" spans="1:8">
      <c r="A5" s="62">
        <v>45661</v>
      </c>
      <c r="B5" s="59"/>
      <c r="C5" s="59"/>
      <c r="D5" s="59"/>
      <c r="E5" s="59"/>
      <c r="F5" s="59"/>
      <c r="G5" s="59"/>
      <c r="H5" s="59"/>
    </row>
    <row r="6" spans="1:8">
      <c r="A6" s="62">
        <v>45662</v>
      </c>
      <c r="B6" s="59"/>
      <c r="C6" s="59"/>
      <c r="D6" s="59"/>
      <c r="E6" s="59"/>
      <c r="F6" s="59"/>
      <c r="G6" s="59"/>
      <c r="H6" s="59"/>
    </row>
    <row r="7" spans="1:8">
      <c r="A7" s="62">
        <v>45663</v>
      </c>
      <c r="B7" s="59"/>
      <c r="C7" s="59"/>
      <c r="D7" s="59"/>
      <c r="E7" s="59"/>
      <c r="F7" s="59"/>
      <c r="G7" s="59"/>
      <c r="H7" s="59"/>
    </row>
    <row r="8" spans="1:8">
      <c r="A8" s="62">
        <v>45664</v>
      </c>
      <c r="B8" s="59"/>
      <c r="C8" s="59"/>
      <c r="D8" s="59"/>
      <c r="E8" s="59"/>
      <c r="F8" s="59"/>
      <c r="G8" s="59"/>
      <c r="H8" s="59"/>
    </row>
    <row r="9" spans="1:8">
      <c r="A9" s="62">
        <v>45665</v>
      </c>
      <c r="B9" s="59"/>
      <c r="C9" s="59"/>
      <c r="D9" s="59"/>
      <c r="E9" s="59"/>
      <c r="F9" s="59"/>
      <c r="G9" s="59"/>
      <c r="H9" s="59"/>
    </row>
    <row r="10" spans="1:8">
      <c r="A10" s="63">
        <v>46023</v>
      </c>
      <c r="B10" s="60"/>
      <c r="C10" s="60"/>
      <c r="D10" s="60"/>
      <c r="E10" s="60"/>
      <c r="F10" s="60"/>
      <c r="G10" s="60"/>
      <c r="H10" s="60"/>
    </row>
    <row r="11" spans="1:8">
      <c r="A11" s="64">
        <v>46024</v>
      </c>
      <c r="B11" s="61"/>
      <c r="C11" s="61"/>
      <c r="D11" s="61"/>
      <c r="E11" s="61"/>
      <c r="F11" s="61"/>
      <c r="G11" s="61"/>
      <c r="H11" s="61"/>
    </row>
    <row r="12" spans="1:8">
      <c r="A12" s="62">
        <v>46025</v>
      </c>
      <c r="B12" s="59"/>
      <c r="C12" s="59"/>
      <c r="D12" s="59"/>
      <c r="E12" s="59"/>
      <c r="F12" s="59"/>
      <c r="G12" s="59"/>
      <c r="H12" s="59"/>
    </row>
    <row r="13" spans="1:8">
      <c r="A13" s="62">
        <v>46026</v>
      </c>
      <c r="B13" s="59"/>
      <c r="C13" s="59"/>
      <c r="D13" s="59"/>
      <c r="E13" s="59"/>
      <c r="F13" s="59"/>
      <c r="G13" s="59"/>
      <c r="H13" s="59"/>
    </row>
    <row r="14" spans="1:8">
      <c r="A14" s="62">
        <v>46027</v>
      </c>
      <c r="B14" s="59"/>
      <c r="C14" s="59"/>
      <c r="D14" s="59"/>
      <c r="E14" s="59"/>
      <c r="F14" s="59"/>
      <c r="G14" s="59"/>
      <c r="H14" s="59"/>
    </row>
    <row r="15" spans="1:8">
      <c r="A15" s="62">
        <v>46028</v>
      </c>
      <c r="B15" s="59"/>
      <c r="C15" s="59"/>
      <c r="D15" s="59"/>
      <c r="E15" s="59"/>
      <c r="F15" s="59"/>
      <c r="G15" s="59"/>
      <c r="H15" s="59"/>
    </row>
    <row r="16" spans="1:8">
      <c r="A16" s="62">
        <v>46029</v>
      </c>
      <c r="B16" s="59"/>
      <c r="C16" s="59"/>
      <c r="D16" s="59"/>
      <c r="E16" s="59"/>
      <c r="F16" s="59"/>
      <c r="G16" s="59"/>
      <c r="H16" s="59"/>
    </row>
    <row r="17" spans="1:8">
      <c r="A17" s="62">
        <v>46030</v>
      </c>
      <c r="B17" s="59"/>
      <c r="C17" s="59"/>
      <c r="D17" s="59"/>
      <c r="E17" s="59"/>
      <c r="F17" s="59"/>
      <c r="G17" s="59"/>
      <c r="H17" s="59"/>
    </row>
    <row r="18" spans="1:8">
      <c r="A18" s="62">
        <v>46031</v>
      </c>
      <c r="B18" s="59"/>
      <c r="C18" s="59"/>
      <c r="D18" s="59"/>
      <c r="E18" s="59"/>
      <c r="F18" s="59"/>
      <c r="G18" s="59"/>
      <c r="H18" s="59"/>
    </row>
    <row r="19" spans="1:8">
      <c r="A19" s="62">
        <v>46032</v>
      </c>
      <c r="B19" s="59"/>
      <c r="C19" s="59"/>
      <c r="D19" s="59"/>
      <c r="E19" s="59"/>
      <c r="F19" s="59"/>
      <c r="G19" s="59"/>
      <c r="H19" s="59"/>
    </row>
    <row r="20" spans="1:8">
      <c r="A20" s="63">
        <v>46033</v>
      </c>
      <c r="B20" s="60"/>
      <c r="C20" s="60"/>
      <c r="D20" s="60"/>
      <c r="E20" s="60"/>
      <c r="F20" s="60"/>
      <c r="G20" s="60"/>
      <c r="H20" s="60"/>
    </row>
    <row r="21" spans="1:8">
      <c r="A21" s="62">
        <v>45711</v>
      </c>
    </row>
    <row r="22" spans="1:8">
      <c r="A22" s="62">
        <v>46076</v>
      </c>
    </row>
    <row r="23" spans="1:8">
      <c r="A23" s="62">
        <v>45724</v>
      </c>
    </row>
    <row r="24" spans="1:8">
      <c r="A24" s="62">
        <v>46090</v>
      </c>
    </row>
    <row r="25" spans="1:8">
      <c r="A25" s="62">
        <v>45778</v>
      </c>
    </row>
    <row r="26" spans="1:8">
      <c r="A26" s="62">
        <v>45779</v>
      </c>
    </row>
    <row r="27" spans="1:8">
      <c r="A27" s="62">
        <v>45780</v>
      </c>
    </row>
    <row r="28" spans="1:8">
      <c r="A28" s="62">
        <v>45781</v>
      </c>
    </row>
    <row r="29" spans="1:8">
      <c r="A29" s="62">
        <v>46143</v>
      </c>
    </row>
    <row r="30" spans="1:8">
      <c r="A30" s="62">
        <v>45785</v>
      </c>
    </row>
    <row r="31" spans="1:8">
      <c r="A31" s="62">
        <v>45786</v>
      </c>
    </row>
    <row r="32" spans="1:8">
      <c r="A32" s="62">
        <v>45787</v>
      </c>
    </row>
    <row r="33" spans="1:1">
      <c r="A33" s="62">
        <v>45788</v>
      </c>
    </row>
    <row r="34" spans="1:1">
      <c r="A34" s="62">
        <v>46153</v>
      </c>
    </row>
    <row r="35" spans="1:1">
      <c r="A35" s="62">
        <v>45820</v>
      </c>
    </row>
    <row r="36" spans="1:1">
      <c r="A36" s="62">
        <v>45821</v>
      </c>
    </row>
    <row r="37" spans="1:1">
      <c r="A37" s="62">
        <v>45822</v>
      </c>
    </row>
    <row r="38" spans="1:1">
      <c r="A38" s="62">
        <v>45823</v>
      </c>
    </row>
    <row r="39" spans="1:1">
      <c r="A39" s="62">
        <v>46185</v>
      </c>
    </row>
    <row r="40" spans="1:1">
      <c r="A40" s="62">
        <v>45964</v>
      </c>
    </row>
    <row r="41" spans="1:1">
      <c r="A41" s="62">
        <v>45965</v>
      </c>
    </row>
    <row r="42" spans="1:1">
      <c r="A42" s="62">
        <v>46330</v>
      </c>
    </row>
    <row r="43" spans="1:1">
      <c r="A43" s="62">
        <v>46022</v>
      </c>
    </row>
    <row r="44" spans="1:1">
      <c r="A44" s="62">
        <v>46387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табель</vt:lpstr>
      <vt:lpstr>праздники</vt:lpstr>
      <vt:lpstr>праздники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revision>11</cp:revision>
  <cp:lastPrinted>2025-04-30T06:40:18Z</cp:lastPrinted>
  <dcterms:created xsi:type="dcterms:W3CDTF">2016-03-31T08:15:21Z</dcterms:created>
  <dcterms:modified xsi:type="dcterms:W3CDTF">2025-10-31T05:55:31Z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