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6C6ACB1-51F2-4C56-9AFE-C6F55CBE526A}" xr6:coauthVersionLast="47" xr6:coauthVersionMax="47" xr10:uidLastSave="{00000000-0000-0000-0000-000000000000}"/>
  <bookViews>
    <workbookView xWindow="-120" yWindow="-120" windowWidth="20730" windowHeight="11160" activeTab="1" xr2:uid="{31828E03-F43E-4D4C-AD16-CA2BD34B4F16}"/>
  </bookViews>
  <sheets>
    <sheet name="англ выгрузка" sheetId="1" r:id="rId1"/>
    <sheet name="рос выгрузка" sheetId="2" r:id="rId2"/>
    <sheet name="соответствия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2" i="2"/>
  <c r="F3" i="2"/>
  <c r="F4" i="2"/>
  <c r="F5" i="2"/>
  <c r="F6" i="2"/>
  <c r="F7" i="2"/>
  <c r="F8" i="2"/>
  <c r="F9" i="2"/>
  <c r="F2" i="2"/>
  <c r="C3" i="1"/>
  <c r="C4" i="1"/>
  <c r="C5" i="1"/>
  <c r="C6" i="1"/>
  <c r="C7" i="1"/>
  <c r="C8" i="1"/>
  <c r="C9" i="1"/>
  <c r="C2" i="1"/>
  <c r="J2" i="2" l="1"/>
  <c r="I2" i="2"/>
  <c r="H2" i="2"/>
  <c r="H9" i="2"/>
  <c r="I9" i="2"/>
  <c r="J9" i="2"/>
  <c r="H8" i="2"/>
  <c r="I8" i="2"/>
  <c r="J8" i="2"/>
  <c r="H7" i="2"/>
  <c r="I7" i="2"/>
  <c r="J7" i="2"/>
  <c r="H6" i="2"/>
  <c r="I6" i="2"/>
  <c r="J6" i="2"/>
  <c r="H5" i="2"/>
  <c r="I5" i="2"/>
  <c r="J5" i="2"/>
  <c r="H4" i="2"/>
  <c r="I4" i="2"/>
  <c r="J4" i="2"/>
  <c r="H3" i="2"/>
  <c r="I3" i="2"/>
  <c r="J3" i="2"/>
</calcChain>
</file>

<file path=xl/sharedStrings.xml><?xml version="1.0" encoding="utf-8"?>
<sst xmlns="http://schemas.openxmlformats.org/spreadsheetml/2006/main" count="107" uniqueCount="33">
  <si>
    <t>21.02.2025</t>
  </si>
  <si>
    <t>ogurci</t>
  </si>
  <si>
    <t>tomat</t>
  </si>
  <si>
    <t>ogurec</t>
  </si>
  <si>
    <t>rep luk</t>
  </si>
  <si>
    <t>22.02.2025</t>
  </si>
  <si>
    <t>23.02.2025</t>
  </si>
  <si>
    <t>date</t>
  </si>
  <si>
    <t>product 1</t>
  </si>
  <si>
    <t>product 2</t>
  </si>
  <si>
    <t>источник</t>
  </si>
  <si>
    <t>англ выгрузка</t>
  </si>
  <si>
    <t>вспом столбец</t>
  </si>
  <si>
    <t>помидор</t>
  </si>
  <si>
    <t>репка лук</t>
  </si>
  <si>
    <t>томат</t>
  </si>
  <si>
    <t>огурец</t>
  </si>
  <si>
    <t>реп лук</t>
  </si>
  <si>
    <t>огурцы</t>
  </si>
  <si>
    <t>анл имя product 1</t>
  </si>
  <si>
    <t>рос выгрузка</t>
  </si>
  <si>
    <t>repka luk</t>
  </si>
  <si>
    <t>англ</t>
  </si>
  <si>
    <t>рус</t>
  </si>
  <si>
    <t>англ имя product 2</t>
  </si>
  <si>
    <t>значения из англ выгрузки 1</t>
  </si>
  <si>
    <t>значения из англ выгрузки 2</t>
  </si>
  <si>
    <t>значения из англ выгрузки 3</t>
  </si>
  <si>
    <t>зачение 1</t>
  </si>
  <si>
    <t>зачение 2</t>
  </si>
  <si>
    <t>зачение 3</t>
  </si>
  <si>
    <t>ogur</t>
  </si>
  <si>
    <t>pomid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</si>
</sst>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1972-A1CF-446C-A1ED-DD7810D3444A}">
  <dimension ref="B1:I9"/>
  <sheetViews>
    <sheetView workbookViewId="0">
      <selection activeCell="E2" sqref="E2"/>
    </sheetView>
  </sheetViews>
  <sheetFormatPr defaultRowHeight="15" x14ac:dyDescent="0.25"/>
  <cols>
    <col min="2" max="2" width="13.7109375" bestFit="1" customWidth="1"/>
    <col min="3" max="3" width="20.7109375" bestFit="1" customWidth="1"/>
    <col min="4" max="4" width="10.140625" bestFit="1" customWidth="1"/>
    <col min="6" max="6" width="11.5703125" customWidth="1"/>
    <col min="7" max="9" width="10" bestFit="1" customWidth="1"/>
  </cols>
  <sheetData>
    <row r="1" spans="2:9" x14ac:dyDescent="0.25">
      <c r="B1" t="s">
        <v>10</v>
      </c>
      <c r="C1" t="s">
        <v>12</v>
      </c>
      <c r="D1" t="s">
        <v>7</v>
      </c>
      <c r="E1" t="s">
        <v>8</v>
      </c>
      <c r="F1" t="s">
        <v>9</v>
      </c>
      <c r="G1" t="s">
        <v>28</v>
      </c>
      <c r="H1" t="s">
        <v>29</v>
      </c>
      <c r="I1" t="s">
        <v>30</v>
      </c>
    </row>
    <row r="2" spans="2:9" x14ac:dyDescent="0.25">
      <c r="B2" t="s">
        <v>11</v>
      </c>
      <c r="C2" t="str">
        <f>_xlfn.CONCAT(YEAR(D2),MONTH(D2),E2,F2)</f>
        <v>20252tomatrep luk</v>
      </c>
      <c r="D2" t="s">
        <v>0</v>
      </c>
      <c r="E2" t="s">
        <v>2</v>
      </c>
      <c r="F2" t="s">
        <v>4</v>
      </c>
      <c r="G2">
        <v>3.07</v>
      </c>
      <c r="H2">
        <v>3.54</v>
      </c>
      <c r="I2">
        <v>2.1800000000000002</v>
      </c>
    </row>
    <row r="3" spans="2:9" x14ac:dyDescent="0.25">
      <c r="B3" t="s">
        <v>11</v>
      </c>
      <c r="C3" t="str">
        <f t="shared" ref="C3:C9" si="0">_xlfn.CONCAT(YEAR(D3),MONTH(D3),E3,F3)</f>
        <v>20252pomidtomat</v>
      </c>
      <c r="D3" t="s">
        <v>0</v>
      </c>
      <c r="E3" t="s">
        <v>32</v>
      </c>
      <c r="F3" t="s">
        <v>2</v>
      </c>
      <c r="G3">
        <v>2.14</v>
      </c>
      <c r="H3">
        <v>3.29</v>
      </c>
      <c r="I3">
        <v>3.39</v>
      </c>
    </row>
    <row r="4" spans="2:9" x14ac:dyDescent="0.25">
      <c r="B4" t="s">
        <v>11</v>
      </c>
      <c r="C4" t="str">
        <f t="shared" si="0"/>
        <v>20252ogurecpomid</v>
      </c>
      <c r="D4" t="s">
        <v>0</v>
      </c>
      <c r="E4" t="s">
        <v>3</v>
      </c>
      <c r="F4" t="s">
        <v>32</v>
      </c>
      <c r="G4">
        <v>2.36</v>
      </c>
      <c r="H4">
        <v>3.32</v>
      </c>
      <c r="I4">
        <v>2.93</v>
      </c>
    </row>
    <row r="5" spans="2:9" x14ac:dyDescent="0.25">
      <c r="B5" t="s">
        <v>11</v>
      </c>
      <c r="C5" t="str">
        <f t="shared" si="0"/>
        <v>20252rep luktomat</v>
      </c>
      <c r="D5" t="s">
        <v>0</v>
      </c>
      <c r="E5" t="s">
        <v>4</v>
      </c>
      <c r="F5" t="s">
        <v>2</v>
      </c>
      <c r="G5">
        <v>2.92</v>
      </c>
      <c r="H5">
        <v>3.44</v>
      </c>
      <c r="I5">
        <v>2.31</v>
      </c>
    </row>
    <row r="6" spans="2:9" x14ac:dyDescent="0.25">
      <c r="B6" t="s">
        <v>11</v>
      </c>
      <c r="C6" t="str">
        <f t="shared" si="0"/>
        <v>20252ogurecrepka luk</v>
      </c>
      <c r="D6" t="s">
        <v>0</v>
      </c>
      <c r="E6" t="s">
        <v>3</v>
      </c>
      <c r="F6" t="s">
        <v>21</v>
      </c>
      <c r="G6">
        <v>2.06</v>
      </c>
      <c r="H6">
        <v>3.4</v>
      </c>
      <c r="I6">
        <v>3.48</v>
      </c>
    </row>
    <row r="7" spans="2:9" x14ac:dyDescent="0.25">
      <c r="B7" t="s">
        <v>11</v>
      </c>
      <c r="C7" t="str">
        <f t="shared" si="0"/>
        <v>20252rep luktomat</v>
      </c>
      <c r="D7" t="s">
        <v>5</v>
      </c>
      <c r="E7" t="s">
        <v>4</v>
      </c>
      <c r="F7" t="s">
        <v>2</v>
      </c>
      <c r="G7">
        <v>1.6</v>
      </c>
      <c r="H7">
        <v>4.68</v>
      </c>
      <c r="I7">
        <v>4.28</v>
      </c>
    </row>
    <row r="8" spans="2:9" x14ac:dyDescent="0.25">
      <c r="B8" t="s">
        <v>11</v>
      </c>
      <c r="C8" t="str">
        <f t="shared" si="0"/>
        <v>20252ogurcitomat</v>
      </c>
      <c r="D8" t="s">
        <v>5</v>
      </c>
      <c r="E8" t="s">
        <v>1</v>
      </c>
      <c r="F8" t="s">
        <v>2</v>
      </c>
      <c r="G8">
        <v>2.08</v>
      </c>
      <c r="H8">
        <v>4.04</v>
      </c>
      <c r="I8">
        <v>2.96</v>
      </c>
    </row>
    <row r="9" spans="2:9" x14ac:dyDescent="0.25">
      <c r="B9" t="s">
        <v>11</v>
      </c>
      <c r="C9" t="str">
        <f t="shared" si="0"/>
        <v>20252ogurecpomid</v>
      </c>
      <c r="D9" t="s">
        <v>6</v>
      </c>
      <c r="E9" t="s">
        <v>3</v>
      </c>
      <c r="F9" t="s">
        <v>32</v>
      </c>
      <c r="G9">
        <v>8.76</v>
      </c>
      <c r="H9">
        <v>5.88</v>
      </c>
      <c r="I9">
        <v>1.26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AF288-750A-4EF1-8E31-8E7144188E10}">
  <dimension ref="B1:J9"/>
  <sheetViews>
    <sheetView tabSelected="1" workbookViewId="0">
      <selection activeCell="E13" sqref="E13"/>
    </sheetView>
  </sheetViews>
  <sheetFormatPr defaultRowHeight="15" x14ac:dyDescent="0.25"/>
  <cols>
    <col min="3" max="3" width="17" customWidth="1"/>
    <col min="4" max="4" width="14.85546875" customWidth="1"/>
    <col min="6" max="6" width="17" bestFit="1" customWidth="1"/>
    <col min="7" max="7" width="19.5703125" customWidth="1"/>
    <col min="8" max="10" width="27.28515625" bestFit="1" customWidth="1"/>
  </cols>
  <sheetData>
    <row r="1" spans="2:10" x14ac:dyDescent="0.25">
      <c r="B1" t="s">
        <v>10</v>
      </c>
      <c r="C1" t="s">
        <v>7</v>
      </c>
      <c r="D1" t="s">
        <v>8</v>
      </c>
      <c r="E1" t="s">
        <v>9</v>
      </c>
      <c r="F1" t="s">
        <v>19</v>
      </c>
      <c r="G1" t="s">
        <v>24</v>
      </c>
      <c r="H1" t="s">
        <v>25</v>
      </c>
      <c r="I1" t="s">
        <v>26</v>
      </c>
      <c r="J1" t="s">
        <v>27</v>
      </c>
    </row>
    <row r="2" spans="2:10" x14ac:dyDescent="0.25">
      <c r="B2" t="s">
        <v>20</v>
      </c>
      <c r="C2" s="1" t="s">
        <v>6</v>
      </c>
      <c r="D2" s="1" t="s">
        <v>15</v>
      </c>
      <c r="E2" s="1" t="s">
        <v>14</v>
      </c>
      <c r="F2" t="str">
        <f>INDEX(соответствия!$B$3:$C$14,MATCH('рос выгрузка'!D2,соответствия!$C$3:$C$14,0),1)</f>
        <v>tomat</v>
      </c>
      <c r="G2" t="str">
        <f>INDEX(соответствия!$B$3:$C$14,MATCH('рос выгрузка'!E2,соответствия!$C$3:$C$14,0),1)</f>
        <v>rep luk</v>
      </c>
      <c r="H2">
        <f>VLOOKUP(_xlfn.CONCAT(YEAR(C2),MONTH(C2),F2,G2),'англ выгрузка'!$C$2:$L$9,5,FALSE)</f>
        <v>3.07</v>
      </c>
      <c r="I2">
        <f>VLOOKUP(_xlfn.CONCAT(YEAR(C2),MONTH(C2),F2,G2),'англ выгрузка'!$C$2:$L$9,6,FALSE)</f>
        <v>3.54</v>
      </c>
      <c r="J2">
        <f>VLOOKUP(_xlfn.CONCAT(YEAR(C2),MONTH(C2),F2,G2),'англ выгрузка'!$C$2:$L$9,7,FALSE)</f>
        <v>2.1800000000000002</v>
      </c>
    </row>
    <row r="3" spans="2:10" x14ac:dyDescent="0.25">
      <c r="B3" t="s">
        <v>20</v>
      </c>
      <c r="C3" s="1" t="s">
        <v>5</v>
      </c>
      <c r="D3" s="1" t="s">
        <v>15</v>
      </c>
      <c r="E3" s="1" t="s">
        <v>16</v>
      </c>
      <c r="F3" t="str">
        <f>INDEX(соответствия!$B$3:$C$14,MATCH('рос выгрузка'!D3,соответствия!$C$3:$C$14,0),1)</f>
        <v>tomat</v>
      </c>
      <c r="G3" t="str">
        <f>INDEX(соответствия!$B$3:$C$14,MATCH('рос выгрузка'!E3,соответствия!$C$3:$C$14,0),1)</f>
        <v>ogur</v>
      </c>
      <c r="H3" t="e">
        <f>VLOOKUP(_xlfn.CONCAT(YEAR(C3),MONTH(C3),F3,G3),'англ выгрузка'!$C$2:$L$9,5,FALSE)</f>
        <v>#N/A</v>
      </c>
      <c r="I3" t="e">
        <f>VLOOKUP(_xlfn.CONCAT(YEAR(C3),MONTH(C3),F3,G3),'англ выгрузка'!$C$2:$L$9,6,FALSE)</f>
        <v>#N/A</v>
      </c>
      <c r="J3" t="e">
        <f>VLOOKUP(_xlfn.CONCAT(YEAR(C3),MONTH(C3),F3,G3),'англ выгрузка'!$C$2:$L$9,7,FALSE)</f>
        <v>#N/A</v>
      </c>
    </row>
    <row r="4" spans="2:10" x14ac:dyDescent="0.25">
      <c r="B4" t="s">
        <v>20</v>
      </c>
      <c r="C4" s="1" t="s">
        <v>0</v>
      </c>
      <c r="D4" s="1" t="s">
        <v>14</v>
      </c>
      <c r="E4" s="1" t="s">
        <v>17</v>
      </c>
      <c r="F4" t="str">
        <f>INDEX(соответствия!$B$3:$C$14,MATCH('рос выгрузка'!D4,соответствия!$C$3:$C$14,0),1)</f>
        <v>rep luk</v>
      </c>
      <c r="G4" t="str">
        <f>INDEX(соответствия!$B$3:$C$14,MATCH('рос выгрузка'!E4,соответствия!$C$3:$C$14,0),1)</f>
        <v>rep luk</v>
      </c>
      <c r="H4" t="e">
        <f>VLOOKUP(_xlfn.CONCAT(YEAR(C4),MONTH(C4),F4,G4),'англ выгрузка'!$C$2:$L$9,5,FALSE)</f>
        <v>#N/A</v>
      </c>
      <c r="I4" t="e">
        <f>VLOOKUP(_xlfn.CONCAT(YEAR(C4),MONTH(C4),F4,G4),'англ выгрузка'!$C$2:$L$9,6,FALSE)</f>
        <v>#N/A</v>
      </c>
      <c r="J4" t="e">
        <f>VLOOKUP(_xlfn.CONCAT(YEAR(C4),MONTH(C4),F4,G4),'англ выгрузка'!$C$2:$L$9,7,FALSE)</f>
        <v>#N/A</v>
      </c>
    </row>
    <row r="5" spans="2:10" x14ac:dyDescent="0.25">
      <c r="B5" t="s">
        <v>20</v>
      </c>
      <c r="C5" s="1" t="s">
        <v>0</v>
      </c>
      <c r="D5" s="1" t="s">
        <v>13</v>
      </c>
      <c r="E5" s="1" t="s">
        <v>18</v>
      </c>
      <c r="F5" t="str">
        <f>INDEX(соответствия!$B$3:$C$14,MATCH('рос выгрузка'!D5,соответствия!$C$3:$C$14,0),1)</f>
        <v>tomat</v>
      </c>
      <c r="G5" t="str">
        <f>INDEX(соответствия!$B$3:$C$14,MATCH('рос выгрузка'!E5,соответствия!$C$3:$C$14,0),1)</f>
        <v>ogurci</v>
      </c>
      <c r="H5" t="e">
        <f>VLOOKUP(_xlfn.CONCAT(YEAR(C5),MONTH(C5),F5,G5),'англ выгрузка'!$C$2:$L$9,5,FALSE)</f>
        <v>#N/A</v>
      </c>
      <c r="I5" t="e">
        <f>VLOOKUP(_xlfn.CONCAT(YEAR(C5),MONTH(C5),F5,G5),'англ выгрузка'!$C$2:$L$9,6,FALSE)</f>
        <v>#N/A</v>
      </c>
      <c r="J5" t="e">
        <f>VLOOKUP(_xlfn.CONCAT(YEAR(C5),MONTH(C5),F5,G5),'англ выгрузка'!$C$2:$L$9,7,FALSE)</f>
        <v>#N/A</v>
      </c>
    </row>
    <row r="6" spans="2:10" x14ac:dyDescent="0.25">
      <c r="B6" t="s">
        <v>20</v>
      </c>
      <c r="C6" s="1" t="s">
        <v>0</v>
      </c>
      <c r="D6" s="1" t="s">
        <v>14</v>
      </c>
      <c r="E6" s="1" t="s">
        <v>13</v>
      </c>
      <c r="F6" t="str">
        <f>INDEX(соответствия!$B$3:$C$14,MATCH('рос выгрузка'!D6,соответствия!$C$3:$C$14,0),1)</f>
        <v>rep luk</v>
      </c>
      <c r="G6" t="str">
        <f>INDEX(соответствия!$B$3:$C$14,MATCH('рос выгрузка'!E6,соответствия!$C$3:$C$14,0),1)</f>
        <v>tomat</v>
      </c>
      <c r="H6">
        <f>VLOOKUP(_xlfn.CONCAT(YEAR(C6),MONTH(C6),F6,G6),'англ выгрузка'!$C$2:$L$9,5,FALSE)</f>
        <v>2.92</v>
      </c>
      <c r="I6">
        <f>VLOOKUP(_xlfn.CONCAT(YEAR(C6),MONTH(C6),F6,G6),'англ выгрузка'!$C$2:$L$9,6,FALSE)</f>
        <v>3.44</v>
      </c>
      <c r="J6">
        <f>VLOOKUP(_xlfn.CONCAT(YEAR(C6),MONTH(C6),F6,G6),'англ выгрузка'!$C$2:$L$9,7,FALSE)</f>
        <v>2.31</v>
      </c>
    </row>
    <row r="7" spans="2:10" x14ac:dyDescent="0.25">
      <c r="B7" t="s">
        <v>20</v>
      </c>
      <c r="C7" s="1" t="s">
        <v>0</v>
      </c>
      <c r="D7" s="1" t="s">
        <v>16</v>
      </c>
      <c r="E7" s="1" t="s">
        <v>15</v>
      </c>
      <c r="F7" t="str">
        <f>INDEX(соответствия!$B$3:$C$14,MATCH('рос выгрузка'!D7,соответствия!$C$3:$C$14,0),1)</f>
        <v>ogur</v>
      </c>
      <c r="G7" t="str">
        <f>INDEX(соответствия!$B$3:$C$14,MATCH('рос выгрузка'!E7,соответствия!$C$3:$C$14,0),1)</f>
        <v>tomat</v>
      </c>
      <c r="H7" t="e">
        <f>VLOOKUP(_xlfn.CONCAT(YEAR(C7),MONTH(C7),F7,G7),'англ выгрузка'!$C$2:$L$9,5,FALSE)</f>
        <v>#N/A</v>
      </c>
      <c r="I7" t="e">
        <f>VLOOKUP(_xlfn.CONCAT(YEAR(C7),MONTH(C7),F7,G7),'англ выгрузка'!$C$2:$L$9,6,FALSE)</f>
        <v>#N/A</v>
      </c>
      <c r="J7" t="e">
        <f>VLOOKUP(_xlfn.CONCAT(YEAR(C7),MONTH(C7),F7,G7),'англ выгрузка'!$C$2:$L$9,7,FALSE)</f>
        <v>#N/A</v>
      </c>
    </row>
    <row r="8" spans="2:10" x14ac:dyDescent="0.25">
      <c r="B8" t="s">
        <v>20</v>
      </c>
      <c r="C8" s="1" t="s">
        <v>0</v>
      </c>
      <c r="D8" s="1" t="s">
        <v>14</v>
      </c>
      <c r="E8" s="1" t="s">
        <v>16</v>
      </c>
      <c r="F8" t="str">
        <f>INDEX(соответствия!$B$3:$C$14,MATCH('рос выгрузка'!D8,соответствия!$C$3:$C$14,0),1)</f>
        <v>rep luk</v>
      </c>
      <c r="G8" t="str">
        <f>INDEX(соответствия!$B$3:$C$14,MATCH('рос выгрузка'!E8,соответствия!$C$3:$C$14,0),1)</f>
        <v>ogur</v>
      </c>
      <c r="H8" t="e">
        <f>VLOOKUP(_xlfn.CONCAT(YEAR(C8),MONTH(C8),F8,G8),'англ выгрузка'!$C$2:$L$9,5,FALSE)</f>
        <v>#N/A</v>
      </c>
      <c r="I8" t="e">
        <f>VLOOKUP(_xlfn.CONCAT(YEAR(C8),MONTH(C8),F8,G8),'англ выгрузка'!$C$2:$L$9,6,FALSE)</f>
        <v>#N/A</v>
      </c>
      <c r="J8" t="e">
        <f>VLOOKUP(_xlfn.CONCAT(YEAR(C8),MONTH(C8),F8,G8),'англ выгрузка'!$C$2:$L$9,7,FALSE)</f>
        <v>#N/A</v>
      </c>
    </row>
    <row r="9" spans="2:10" x14ac:dyDescent="0.25">
      <c r="B9" t="s">
        <v>20</v>
      </c>
      <c r="C9" s="1" t="s">
        <v>0</v>
      </c>
      <c r="D9" s="1" t="s">
        <v>18</v>
      </c>
      <c r="E9" s="1" t="s">
        <v>13</v>
      </c>
      <c r="F9" t="str">
        <f>INDEX(соответствия!$B$3:$C$14,MATCH('рос выгрузка'!D9,соответствия!$C$3:$C$14,0),1)</f>
        <v>ogurci</v>
      </c>
      <c r="G9" t="str">
        <f>INDEX(соответствия!$B$3:$C$14,MATCH('рос выгрузка'!E9,соответствия!$C$3:$C$14,0),1)</f>
        <v>tomat</v>
      </c>
      <c r="H9">
        <f>VLOOKUP(_xlfn.CONCAT(YEAR(C9),MONTH(C9),F9,G9),'англ выгрузка'!$C$2:$L$9,5,FALSE)</f>
        <v>2.08</v>
      </c>
      <c r="I9">
        <f>VLOOKUP(_xlfn.CONCAT(YEAR(C9),MONTH(C9),F9,G9),'англ выгрузка'!$C$2:$L$9,6,FALSE)</f>
        <v>4.04</v>
      </c>
      <c r="J9">
        <f>VLOOKUP(_xlfn.CONCAT(YEAR(C9),MONTH(C9),F9,G9),'англ выгрузка'!$C$2:$L$9,7,FALSE)</f>
        <v>2.96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2501-439F-43A7-BC4D-79309DF7F80A}">
  <dimension ref="B2:C14"/>
  <sheetViews>
    <sheetView workbookViewId="0">
      <selection activeCell="E13" sqref="E13"/>
    </sheetView>
  </sheetViews>
  <sheetFormatPr defaultRowHeight="15" x14ac:dyDescent="0.25"/>
  <cols>
    <col min="2" max="2" width="12.28515625" customWidth="1"/>
    <col min="3" max="3" width="12.7109375" customWidth="1"/>
    <col min="4" max="5" width="13.28515625" bestFit="1" customWidth="1"/>
    <col min="6" max="7" width="17" bestFit="1" customWidth="1"/>
  </cols>
  <sheetData>
    <row r="2" spans="2:3" x14ac:dyDescent="0.25">
      <c r="B2" s="2" t="s">
        <v>22</v>
      </c>
      <c r="C2" s="2" t="s">
        <v>23</v>
      </c>
    </row>
    <row r="3" spans="2:3" x14ac:dyDescent="0.25">
      <c r="B3" t="s">
        <v>31</v>
      </c>
      <c r="C3" s="1" t="s">
        <v>16</v>
      </c>
    </row>
    <row r="4" spans="2:3" x14ac:dyDescent="0.25">
      <c r="B4" t="s">
        <v>3</v>
      </c>
      <c r="C4" s="1" t="s">
        <v>16</v>
      </c>
    </row>
    <row r="5" spans="2:3" x14ac:dyDescent="0.25">
      <c r="B5" t="s">
        <v>1</v>
      </c>
      <c r="C5" s="1" t="s">
        <v>18</v>
      </c>
    </row>
    <row r="6" spans="2:3" x14ac:dyDescent="0.25">
      <c r="B6" t="s">
        <v>3</v>
      </c>
      <c r="C6" s="1" t="s">
        <v>18</v>
      </c>
    </row>
    <row r="7" spans="2:3" x14ac:dyDescent="0.25">
      <c r="B7" t="s">
        <v>2</v>
      </c>
      <c r="C7" s="1" t="s">
        <v>13</v>
      </c>
    </row>
    <row r="8" spans="2:3" x14ac:dyDescent="0.25">
      <c r="B8" t="s">
        <v>32</v>
      </c>
      <c r="C8" s="1" t="s">
        <v>13</v>
      </c>
    </row>
    <row r="9" spans="2:3" x14ac:dyDescent="0.25">
      <c r="B9" t="s">
        <v>2</v>
      </c>
      <c r="C9" s="1" t="s">
        <v>15</v>
      </c>
    </row>
    <row r="10" spans="2:3" x14ac:dyDescent="0.25">
      <c r="B10" t="s">
        <v>32</v>
      </c>
      <c r="C10" s="1" t="s">
        <v>15</v>
      </c>
    </row>
    <row r="11" spans="2:3" x14ac:dyDescent="0.25">
      <c r="B11" t="s">
        <v>4</v>
      </c>
      <c r="C11" s="1" t="s">
        <v>17</v>
      </c>
    </row>
    <row r="12" spans="2:3" x14ac:dyDescent="0.25">
      <c r="B12" t="s">
        <v>21</v>
      </c>
      <c r="C12" s="1" t="s">
        <v>17</v>
      </c>
    </row>
    <row r="13" spans="2:3" x14ac:dyDescent="0.25">
      <c r="B13" t="s">
        <v>4</v>
      </c>
      <c r="C13" s="1" t="s">
        <v>14</v>
      </c>
    </row>
    <row r="14" spans="2:3" x14ac:dyDescent="0.25">
      <c r="B14" t="s">
        <v>21</v>
      </c>
      <c r="C14" s="1" t="s">
        <v>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англ выгрузка</vt:lpstr>
      <vt:lpstr>рос выгрузка</vt:lpstr>
      <vt:lpstr>соответствия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snegovik</dc:creator>
  <cp:lastModifiedBy>snegovik</cp:lastModifiedBy>
  <dcterms:created xsi:type="dcterms:W3CDTF">2025-09-03T17:15:57Z</dcterms:created>
  <dcterms:modified xsi:type="dcterms:W3CDTF">2025-09-03T18:17:57Z</dcterms:modified>
</cp:coreProperties>
</file>