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8445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" i="2" l="1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" i="2"/>
  <c r="I2" i="2" s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" i="2"/>
  <c r="P4" i="2" l="1"/>
  <c r="P5" i="2"/>
  <c r="N5" i="2"/>
  <c r="N4" i="2"/>
  <c r="P3" i="2"/>
  <c r="P2" i="2"/>
  <c r="N2" i="2"/>
  <c r="N3" i="2"/>
</calcChain>
</file>

<file path=xl/sharedStrings.xml><?xml version="1.0" encoding="utf-8"?>
<sst xmlns="http://schemas.openxmlformats.org/spreadsheetml/2006/main" count="191" uniqueCount="97">
  <si>
    <t>пол( м-1;ж-2)</t>
  </si>
  <si>
    <t>26.04.1964</t>
  </si>
  <si>
    <t>14.06.1984</t>
  </si>
  <si>
    <t>07.08.1983</t>
  </si>
  <si>
    <t>10.10.1982</t>
  </si>
  <si>
    <t>26.03.1988</t>
  </si>
  <si>
    <t>31.10.1968</t>
  </si>
  <si>
    <t>07.09.1985</t>
  </si>
  <si>
    <t>05.02.1981</t>
  </si>
  <si>
    <t>13.01.1981</t>
  </si>
  <si>
    <t>18.03.1985</t>
  </si>
  <si>
    <t>07.01.1989</t>
  </si>
  <si>
    <t>26.10.1979</t>
  </si>
  <si>
    <t>09.12.1949</t>
  </si>
  <si>
    <t>07.02.1988</t>
  </si>
  <si>
    <t>12.04.1959</t>
  </si>
  <si>
    <t>15.05.1981</t>
  </si>
  <si>
    <t>03.01.1959</t>
  </si>
  <si>
    <t>29.08.1966</t>
  </si>
  <si>
    <t>Агафонов</t>
  </si>
  <si>
    <t>Владимир</t>
  </si>
  <si>
    <t>Вячеславович</t>
  </si>
  <si>
    <t>Игнатенко</t>
  </si>
  <si>
    <t>Олег</t>
  </si>
  <si>
    <t>Александрович</t>
  </si>
  <si>
    <t>Дурницына</t>
  </si>
  <si>
    <t>Светлана</t>
  </si>
  <si>
    <t>Сергеевна</t>
  </si>
  <si>
    <t>Микрюков</t>
  </si>
  <si>
    <t>Сергей</t>
  </si>
  <si>
    <t>Ежова</t>
  </si>
  <si>
    <t>Наталья</t>
  </si>
  <si>
    <t>Валерьевна</t>
  </si>
  <si>
    <t>Фельгер</t>
  </si>
  <si>
    <t>Вячеслав</t>
  </si>
  <si>
    <t>Турунцев</t>
  </si>
  <si>
    <t>Александр</t>
  </si>
  <si>
    <t>МИЗЮКИНА</t>
  </si>
  <si>
    <t>ОЛЬГА</t>
  </si>
  <si>
    <t>НИКОЛАЕВНА</t>
  </si>
  <si>
    <t>Маськина</t>
  </si>
  <si>
    <t>Виктория</t>
  </si>
  <si>
    <t>Владимировна</t>
  </si>
  <si>
    <t>Абдуллаева</t>
  </si>
  <si>
    <t>Диана</t>
  </si>
  <si>
    <t>Алекперовна</t>
  </si>
  <si>
    <t>Долбиненко</t>
  </si>
  <si>
    <t>Ирина</t>
  </si>
  <si>
    <t>Андреевна</t>
  </si>
  <si>
    <t>Галиханов</t>
  </si>
  <si>
    <t>Салаватович</t>
  </si>
  <si>
    <t>Баруткин</t>
  </si>
  <si>
    <t>Алексей</t>
  </si>
  <si>
    <t>Сергеевич</t>
  </si>
  <si>
    <t>Волокитин</t>
  </si>
  <si>
    <t>Николай</t>
  </si>
  <si>
    <t>Андреевич</t>
  </si>
  <si>
    <t>Морденко</t>
  </si>
  <si>
    <t>Анастасия</t>
  </si>
  <si>
    <t>Созник</t>
  </si>
  <si>
    <t>Павел</t>
  </si>
  <si>
    <t>Николаевич</t>
  </si>
  <si>
    <t>Самоделкин</t>
  </si>
  <si>
    <t>Геннадьевич</t>
  </si>
  <si>
    <t>Лавров</t>
  </si>
  <si>
    <t>Владимирович</t>
  </si>
  <si>
    <t>Соколов</t>
  </si>
  <si>
    <t>Евгеньевич</t>
  </si>
  <si>
    <t>1403</t>
  </si>
  <si>
    <t>1429</t>
  </si>
  <si>
    <t>65011</t>
  </si>
  <si>
    <t>65053</t>
  </si>
  <si>
    <t>65428</t>
  </si>
  <si>
    <t>65936</t>
  </si>
  <si>
    <t>67693</t>
  </si>
  <si>
    <t>67722</t>
  </si>
  <si>
    <t>67751</t>
  </si>
  <si>
    <t>67930</t>
  </si>
  <si>
    <t>67939</t>
  </si>
  <si>
    <t>213942</t>
  </si>
  <si>
    <t>843082</t>
  </si>
  <si>
    <t>843425</t>
  </si>
  <si>
    <t>843595</t>
  </si>
  <si>
    <t>843979</t>
  </si>
  <si>
    <t>854295</t>
  </si>
  <si>
    <t>857023</t>
  </si>
  <si>
    <t>857317</t>
  </si>
  <si>
    <t>д. рожд.</t>
  </si>
  <si>
    <t>возраст</t>
  </si>
  <si>
    <t>возраст_муж</t>
  </si>
  <si>
    <t>возраст_жен</t>
  </si>
  <si>
    <t>0-4</t>
  </si>
  <si>
    <t>18-54</t>
  </si>
  <si>
    <t>18-59</t>
  </si>
  <si>
    <t>&gt;59</t>
  </si>
  <si>
    <t>&gt;54</t>
  </si>
  <si>
    <t>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</si>
</sst>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dd/mm/yyyy;@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0" borderId="0"/>
    <xf numFmtId="0" fontId="2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18">
    <xf numFmtId="0" fontId="0" fillId="0" borderId="0" xfId="0"/>
    <xf numFmtId="0" fontId="20" fillId="0" borderId="10" xfId="38" applyFont="1" applyBorder="1" applyAlignment="1">
      <alignment horizontal="center"/>
    </xf>
    <xf numFmtId="0" fontId="2" fillId="0" borderId="10" xfId="38" applyFill="1" applyBorder="1" applyAlignment="1">
      <alignment horizontal="center" vertical="center"/>
    </xf>
    <xf numFmtId="49" fontId="2" fillId="0" borderId="10" xfId="38" applyNumberFormat="1" applyFill="1" applyBorder="1" applyAlignment="1">
      <alignment horizontal="center" vertical="center"/>
    </xf>
    <xf numFmtId="1" fontId="2" fillId="0" borderId="10" xfId="38" applyNumberFormat="1" applyFill="1" applyBorder="1" applyAlignment="1">
      <alignment horizontal="center" vertical="center"/>
    </xf>
    <xf numFmtId="0" fontId="2" fillId="0" borderId="0" xfId="38"/>
    <xf numFmtId="0" fontId="20" fillId="0" borderId="10" xfId="38" applyFont="1" applyBorder="1" applyAlignment="1">
      <alignment horizontal="center"/>
    </xf>
    <xf numFmtId="0" fontId="20" fillId="0" borderId="10" xfId="38" applyFont="1" applyBorder="1"/>
    <xf numFmtId="14" fontId="2" fillId="0" borderId="10" xfId="38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73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45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" xfId="0" builtinId="0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 2" xfId="36"/>
    <cellStyle name="Обычный 3" xfId="37"/>
    <cellStyle name="Обычный_Лист1" xfId="38"/>
    <cellStyle name="Плохой" xfId="39"/>
    <cellStyle name="Пояснение" xfId="40"/>
    <cellStyle name="Примечание" xfId="41"/>
    <cellStyle name="Связанная ячейка" xfId="42"/>
    <cellStyle name="Текст предупреждения" xfId="43"/>
    <cellStyle name="Хороший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5" workbookViewId="0">
      <selection activeCell="E22" sqref="E22"/>
    </sheetView>
  </sheetViews>
  <sheetFormatPr defaultRowHeight="12.75" x14ac:dyDescent="0.2"/>
  <cols>
    <col min="4" max="4" width="18.42578125" customWidth="1"/>
    <col min="5" max="5" width="19" customWidth="1"/>
    <col min="6" max="6" width="20.42578125" customWidth="1"/>
    <col min="7" max="7" width="15" customWidth="1"/>
    <col min="9" max="9" width="14.7109375" customWidth="1"/>
  </cols>
  <sheetData>
    <row r="1" spans="1:13" ht="15" x14ac:dyDescent="0.25">
      <c r="A1" s="1">
        <v>1</v>
      </c>
      <c r="B1" s="2">
        <v>1</v>
      </c>
      <c r="C1" s="3" t="s">
        <v>68</v>
      </c>
      <c r="D1" s="2" t="s">
        <v>19</v>
      </c>
      <c r="E1" s="2" t="s">
        <v>20</v>
      </c>
      <c r="F1" s="2" t="s">
        <v>21</v>
      </c>
      <c r="G1" s="2" t="s">
        <v>1</v>
      </c>
      <c r="H1" s="1">
        <v>1</v>
      </c>
      <c r="I1" s="4">
        <v>90018700</v>
      </c>
      <c r="J1" s="1"/>
      <c r="K1" s="1"/>
      <c r="L1" s="1"/>
      <c r="M1" s="5"/>
    </row>
    <row r="2" spans="1:13" ht="15" x14ac:dyDescent="0.25">
      <c r="A2" s="6">
        <v>2</v>
      </c>
      <c r="B2" s="2">
        <v>1</v>
      </c>
      <c r="C2" s="3" t="s">
        <v>69</v>
      </c>
      <c r="D2" s="2" t="s">
        <v>22</v>
      </c>
      <c r="E2" s="2" t="s">
        <v>23</v>
      </c>
      <c r="F2" s="2" t="s">
        <v>24</v>
      </c>
      <c r="G2" s="2" t="s">
        <v>2</v>
      </c>
      <c r="H2" s="6">
        <v>1</v>
      </c>
      <c r="I2" s="4">
        <v>90010900</v>
      </c>
      <c r="J2" s="7"/>
      <c r="K2" s="6"/>
      <c r="L2" s="6"/>
      <c r="M2" s="5"/>
    </row>
    <row r="3" spans="1:13" ht="15" x14ac:dyDescent="0.25">
      <c r="A3" s="6">
        <v>3</v>
      </c>
      <c r="B3" s="2">
        <v>1</v>
      </c>
      <c r="C3" s="3" t="s">
        <v>70</v>
      </c>
      <c r="D3" s="2" t="s">
        <v>25</v>
      </c>
      <c r="E3" s="2" t="s">
        <v>26</v>
      </c>
      <c r="F3" s="2" t="s">
        <v>27</v>
      </c>
      <c r="G3" s="2" t="s">
        <v>3</v>
      </c>
      <c r="H3" s="6">
        <v>1</v>
      </c>
      <c r="I3" s="4">
        <v>90010500</v>
      </c>
      <c r="J3" s="6"/>
      <c r="K3" s="6"/>
      <c r="L3" s="6"/>
      <c r="M3" s="5"/>
    </row>
    <row r="4" spans="1:13" ht="15" x14ac:dyDescent="0.25">
      <c r="A4" s="1">
        <v>4</v>
      </c>
      <c r="B4" s="2">
        <v>1</v>
      </c>
      <c r="C4" s="3" t="s">
        <v>71</v>
      </c>
      <c r="D4" s="2" t="s">
        <v>28</v>
      </c>
      <c r="E4" s="2" t="s">
        <v>29</v>
      </c>
      <c r="F4" s="2" t="s">
        <v>24</v>
      </c>
      <c r="G4" s="2" t="s">
        <v>4</v>
      </c>
      <c r="H4" s="6">
        <v>1</v>
      </c>
      <c r="I4" s="4">
        <v>90010500</v>
      </c>
      <c r="J4" s="6"/>
      <c r="K4" s="6"/>
      <c r="L4" s="6"/>
      <c r="M4" s="5"/>
    </row>
    <row r="5" spans="1:13" ht="15" x14ac:dyDescent="0.25">
      <c r="A5" s="6">
        <v>5</v>
      </c>
      <c r="B5" s="2">
        <v>1</v>
      </c>
      <c r="C5" s="3" t="s">
        <v>72</v>
      </c>
      <c r="D5" s="2" t="s">
        <v>30</v>
      </c>
      <c r="E5" s="2" t="s">
        <v>31</v>
      </c>
      <c r="F5" s="2" t="s">
        <v>32</v>
      </c>
      <c r="G5" s="2" t="s">
        <v>5</v>
      </c>
      <c r="H5" s="6">
        <v>1</v>
      </c>
      <c r="I5" s="4">
        <v>90010700</v>
      </c>
      <c r="J5" s="6"/>
      <c r="K5" s="6"/>
      <c r="L5" s="6"/>
      <c r="M5" s="5"/>
    </row>
    <row r="6" spans="1:13" ht="15" x14ac:dyDescent="0.25">
      <c r="A6" s="6">
        <v>6</v>
      </c>
      <c r="B6" s="2">
        <v>1</v>
      </c>
      <c r="C6" s="3" t="s">
        <v>73</v>
      </c>
      <c r="D6" s="2" t="s">
        <v>33</v>
      </c>
      <c r="E6" s="2" t="s">
        <v>34</v>
      </c>
      <c r="F6" s="2" t="s">
        <v>24</v>
      </c>
      <c r="G6" s="2" t="s">
        <v>6</v>
      </c>
      <c r="H6" s="6">
        <v>1</v>
      </c>
      <c r="I6" s="4">
        <v>90010800</v>
      </c>
      <c r="J6" s="6"/>
      <c r="K6" s="6"/>
      <c r="L6" s="6"/>
      <c r="M6" s="5"/>
    </row>
    <row r="7" spans="1:13" ht="15" x14ac:dyDescent="0.25">
      <c r="A7" s="1">
        <v>7</v>
      </c>
      <c r="B7" s="2">
        <v>1</v>
      </c>
      <c r="C7" s="3" t="s">
        <v>74</v>
      </c>
      <c r="D7" s="2" t="s">
        <v>35</v>
      </c>
      <c r="E7" s="2" t="s">
        <v>36</v>
      </c>
      <c r="F7" s="2" t="s">
        <v>24</v>
      </c>
      <c r="G7" s="2" t="s">
        <v>7</v>
      </c>
      <c r="H7" s="6">
        <v>1</v>
      </c>
      <c r="I7" s="4">
        <v>90010900</v>
      </c>
      <c r="J7" s="6"/>
      <c r="K7" s="6"/>
      <c r="L7" s="6"/>
      <c r="M7" s="5"/>
    </row>
    <row r="8" spans="1:13" ht="15" x14ac:dyDescent="0.25">
      <c r="A8" s="6">
        <v>8</v>
      </c>
      <c r="B8" s="2">
        <v>1</v>
      </c>
      <c r="C8" s="4" t="s">
        <v>75</v>
      </c>
      <c r="D8" s="4" t="s">
        <v>37</v>
      </c>
      <c r="E8" s="4" t="s">
        <v>38</v>
      </c>
      <c r="F8" s="4" t="s">
        <v>39</v>
      </c>
      <c r="G8" s="8">
        <v>30792</v>
      </c>
      <c r="H8" s="6">
        <v>1</v>
      </c>
      <c r="I8" s="4">
        <v>90010900</v>
      </c>
      <c r="J8" s="6"/>
      <c r="K8" s="6"/>
      <c r="L8" s="6"/>
      <c r="M8" s="5"/>
    </row>
    <row r="9" spans="1:13" ht="15" x14ac:dyDescent="0.25">
      <c r="A9" s="6">
        <v>9</v>
      </c>
      <c r="B9" s="2">
        <v>1</v>
      </c>
      <c r="C9" s="3" t="s">
        <v>76</v>
      </c>
      <c r="D9" s="2" t="s">
        <v>40</v>
      </c>
      <c r="E9" s="2" t="s">
        <v>41</v>
      </c>
      <c r="F9" s="2" t="s">
        <v>42</v>
      </c>
      <c r="G9" s="2" t="s">
        <v>8</v>
      </c>
      <c r="H9" s="6">
        <v>1</v>
      </c>
      <c r="I9" s="4">
        <v>90010500</v>
      </c>
      <c r="J9" s="6"/>
      <c r="K9" s="6"/>
      <c r="L9" s="6"/>
      <c r="M9" s="5"/>
    </row>
    <row r="10" spans="1:13" ht="15" x14ac:dyDescent="0.25">
      <c r="A10" s="1">
        <v>10</v>
      </c>
      <c r="B10" s="2">
        <v>1</v>
      </c>
      <c r="C10" s="3" t="s">
        <v>77</v>
      </c>
      <c r="D10" s="2" t="s">
        <v>43</v>
      </c>
      <c r="E10" s="2" t="s">
        <v>44</v>
      </c>
      <c r="F10" s="2" t="s">
        <v>45</v>
      </c>
      <c r="G10" s="2" t="s">
        <v>9</v>
      </c>
      <c r="H10" s="6">
        <v>1</v>
      </c>
      <c r="I10" s="4">
        <v>90018700</v>
      </c>
      <c r="J10" s="6"/>
      <c r="K10" s="6"/>
      <c r="L10" s="6"/>
      <c r="M10" s="5"/>
    </row>
    <row r="11" spans="1:13" ht="15" x14ac:dyDescent="0.25">
      <c r="A11" s="6">
        <v>11</v>
      </c>
      <c r="B11" s="2">
        <v>1</v>
      </c>
      <c r="C11" s="3" t="s">
        <v>78</v>
      </c>
      <c r="D11" s="2" t="s">
        <v>46</v>
      </c>
      <c r="E11" s="2" t="s">
        <v>47</v>
      </c>
      <c r="F11" s="2" t="s">
        <v>48</v>
      </c>
      <c r="G11" s="2" t="s">
        <v>10</v>
      </c>
      <c r="H11" s="6">
        <v>1</v>
      </c>
      <c r="I11" s="4">
        <v>90018700</v>
      </c>
      <c r="J11" s="6"/>
      <c r="K11" s="6"/>
      <c r="L11" s="6"/>
      <c r="M11" s="5"/>
    </row>
    <row r="12" spans="1:13" ht="15" x14ac:dyDescent="0.25">
      <c r="A12" s="6">
        <v>12</v>
      </c>
      <c r="B12" s="2">
        <v>1</v>
      </c>
      <c r="C12" s="3" t="s">
        <v>79</v>
      </c>
      <c r="D12" s="2" t="s">
        <v>49</v>
      </c>
      <c r="E12" s="2" t="s">
        <v>34</v>
      </c>
      <c r="F12" s="2" t="s">
        <v>50</v>
      </c>
      <c r="G12" s="2" t="s">
        <v>11</v>
      </c>
      <c r="H12" s="6">
        <v>1</v>
      </c>
      <c r="I12" s="4">
        <v>90018700</v>
      </c>
      <c r="J12" s="6"/>
      <c r="K12" s="6"/>
      <c r="L12" s="6"/>
      <c r="M12" s="5"/>
    </row>
    <row r="13" spans="1:13" ht="15" x14ac:dyDescent="0.25">
      <c r="A13" s="1">
        <v>13</v>
      </c>
      <c r="B13" s="2">
        <v>1</v>
      </c>
      <c r="C13" s="3" t="s">
        <v>80</v>
      </c>
      <c r="D13" s="2" t="s">
        <v>51</v>
      </c>
      <c r="E13" s="2" t="s">
        <v>52</v>
      </c>
      <c r="F13" s="2" t="s">
        <v>53</v>
      </c>
      <c r="G13" s="2" t="s">
        <v>12</v>
      </c>
      <c r="H13" s="6">
        <v>1</v>
      </c>
      <c r="I13" s="4">
        <v>90010500</v>
      </c>
      <c r="J13" s="6"/>
      <c r="K13" s="6"/>
      <c r="L13" s="6"/>
      <c r="M13" s="5"/>
    </row>
    <row r="14" spans="1:13" ht="15" x14ac:dyDescent="0.25">
      <c r="A14" s="6">
        <v>14</v>
      </c>
      <c r="B14" s="2">
        <v>1</v>
      </c>
      <c r="C14" s="3" t="s">
        <v>81</v>
      </c>
      <c r="D14" s="2" t="s">
        <v>54</v>
      </c>
      <c r="E14" s="2" t="s">
        <v>55</v>
      </c>
      <c r="F14" s="2" t="s">
        <v>56</v>
      </c>
      <c r="G14" s="2" t="s">
        <v>13</v>
      </c>
      <c r="H14" s="6">
        <v>1</v>
      </c>
      <c r="I14" s="4">
        <v>90010600</v>
      </c>
      <c r="J14" s="6"/>
      <c r="K14" s="6"/>
      <c r="L14" s="6"/>
      <c r="M14" s="5"/>
    </row>
    <row r="15" spans="1:13" ht="15" x14ac:dyDescent="0.25">
      <c r="A15" s="6">
        <v>15</v>
      </c>
      <c r="B15" s="2">
        <v>1</v>
      </c>
      <c r="C15" s="3" t="s">
        <v>82</v>
      </c>
      <c r="D15" s="2" t="s">
        <v>57</v>
      </c>
      <c r="E15" s="2" t="s">
        <v>58</v>
      </c>
      <c r="F15" s="2" t="s">
        <v>27</v>
      </c>
      <c r="G15" s="2" t="s">
        <v>14</v>
      </c>
      <c r="H15" s="6">
        <v>1</v>
      </c>
      <c r="I15" s="4">
        <v>90010600</v>
      </c>
      <c r="J15" s="6"/>
      <c r="K15" s="6"/>
      <c r="L15" s="6"/>
      <c r="M15" s="5"/>
    </row>
    <row r="16" spans="1:13" ht="15" x14ac:dyDescent="0.25">
      <c r="A16" s="1">
        <v>16</v>
      </c>
      <c r="B16" s="2">
        <v>1</v>
      </c>
      <c r="C16" s="3" t="s">
        <v>83</v>
      </c>
      <c r="D16" s="2" t="s">
        <v>59</v>
      </c>
      <c r="E16" s="2" t="s">
        <v>60</v>
      </c>
      <c r="F16" s="2" t="s">
        <v>61</v>
      </c>
      <c r="G16" s="2" t="s">
        <v>15</v>
      </c>
      <c r="H16" s="6">
        <v>1</v>
      </c>
      <c r="I16" s="4">
        <v>90010900</v>
      </c>
      <c r="J16" s="6"/>
      <c r="K16" s="6"/>
      <c r="L16" s="6"/>
      <c r="M16" s="5"/>
    </row>
    <row r="17" spans="1:13" ht="15" x14ac:dyDescent="0.25">
      <c r="A17" s="6">
        <v>17</v>
      </c>
      <c r="B17" s="2">
        <v>1</v>
      </c>
      <c r="C17" s="3" t="s">
        <v>84</v>
      </c>
      <c r="D17" s="2" t="s">
        <v>62</v>
      </c>
      <c r="E17" s="2" t="s">
        <v>34</v>
      </c>
      <c r="F17" s="2" t="s">
        <v>63</v>
      </c>
      <c r="G17" s="2" t="s">
        <v>16</v>
      </c>
      <c r="H17" s="6">
        <v>1</v>
      </c>
      <c r="I17" s="4">
        <v>90010500</v>
      </c>
      <c r="J17" s="6"/>
      <c r="K17" s="6"/>
      <c r="L17" s="6"/>
      <c r="M17" s="5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P5" sqref="P5"/>
    </sheetView>
  </sheetViews>
  <sheetFormatPr defaultRowHeight="12.75" x14ac:dyDescent="0.2"/>
  <cols>
    <col min="1" max="1" width="17.140625" customWidth="1"/>
    <col min="2" max="2" width="15.7109375" customWidth="1"/>
    <col min="3" max="3" width="14.28515625" customWidth="1"/>
    <col min="5" max="5" width="12.28515625" customWidth="1"/>
    <col min="6" max="6" width="11.85546875" customWidth="1"/>
    <col min="8" max="8" width="10.140625" bestFit="1" customWidth="1"/>
    <col min="9" max="9" width="7.5703125" bestFit="1" customWidth="1"/>
    <col min="10" max="10" width="10.5703125" customWidth="1"/>
    <col min="13" max="13" width="12.140625" bestFit="1" customWidth="1"/>
    <col min="15" max="15" width="12.140625" bestFit="1" customWidth="1"/>
  </cols>
  <sheetData>
    <row r="1" spans="1:16" x14ac:dyDescent="0.2">
      <c r="E1" t="s">
        <v>0</v>
      </c>
      <c r="H1" t="s">
        <v>87</v>
      </c>
      <c r="I1" t="s">
        <v>88</v>
      </c>
      <c r="M1" t="s">
        <v>89</v>
      </c>
      <c r="O1" t="s">
        <v>90</v>
      </c>
    </row>
    <row r="2" spans="1:16" x14ac:dyDescent="0.2">
      <c r="A2" s="9" t="s">
        <v>19</v>
      </c>
      <c r="B2" s="9" t="s">
        <v>20</v>
      </c>
      <c r="C2" s="9" t="s">
        <v>21</v>
      </c>
      <c r="D2" s="10" t="s">
        <v>68</v>
      </c>
      <c r="E2" s="11">
        <f>IF(RIGHT(C2)="ч",1,2)</f>
        <v>1</v>
      </c>
      <c r="F2" s="12" t="s">
        <v>1</v>
      </c>
      <c r="G2" s="11">
        <v>90018700</v>
      </c>
      <c r="H2" s="13">
        <f>IFERROR(DATE(RIGHT(F2,4),MID(F2,SEARCH(".",F2)+1,2),LEFT(F2,2)),F2)</f>
        <v>23493</v>
      </c>
      <c r="I2" s="14">
        <f ca="1">YEAR(TODAY()) - YEAR(H2)</f>
        <v>49</v>
      </c>
      <c r="M2" s="15" t="s">
        <v>91</v>
      </c>
      <c r="N2" s="16">
        <f ca="1">COUNTIFS(E2:E20,1,I2:I20,"&lt;4")</f>
        <v>0</v>
      </c>
      <c r="O2" s="15" t="s">
        <v>91</v>
      </c>
      <c r="P2">
        <f ca="1">COUNTIFS(E2:E20,2,I2:I20,"&lt;4")</f>
        <v>0</v>
      </c>
    </row>
    <row r="3" spans="1:16" x14ac:dyDescent="0.2">
      <c r="A3" s="9" t="s">
        <v>22</v>
      </c>
      <c r="B3" s="9" t="s">
        <v>23</v>
      </c>
      <c r="C3" s="9" t="s">
        <v>24</v>
      </c>
      <c r="D3" s="10" t="s">
        <v>69</v>
      </c>
      <c r="E3" s="11">
        <f t="shared" ref="E3:E20" si="0">IF(RIGHT(C3)="ч",1,2)</f>
        <v>1</v>
      </c>
      <c r="F3" s="9" t="s">
        <v>2</v>
      </c>
      <c r="G3" s="11">
        <v>90010900</v>
      </c>
      <c r="H3" s="13">
        <f t="shared" ref="H3:H20" si="1">IFERROR(DATE(RIGHT(F3,4),MID(F3,SEARCH(".",F3)+1,2),LEFT(F3,2)),F3)</f>
        <v>30847</v>
      </c>
      <c r="I3" s="14">
        <f t="shared" ref="I3:I20" ca="1" si="2">YEAR(TODAY()) - YEAR(H3)</f>
        <v>29</v>
      </c>
      <c r="M3" s="17" t="s">
        <v>96</v>
      </c>
      <c r="N3" s="16">
        <f ca="1">COUNTIFS(E2:E20,1,I2:I20,"&lt;17")</f>
        <v>0</v>
      </c>
      <c r="O3" s="17" t="s">
        <v>96</v>
      </c>
      <c r="P3">
        <f ca="1">COUNTIFS(E2:E20,2,I2:I20,"&lt;17")</f>
        <v>0</v>
      </c>
    </row>
    <row r="4" spans="1:16" x14ac:dyDescent="0.2">
      <c r="A4" s="9" t="s">
        <v>25</v>
      </c>
      <c r="B4" s="9" t="s">
        <v>26</v>
      </c>
      <c r="C4" s="9" t="s">
        <v>27</v>
      </c>
      <c r="D4" s="10" t="s">
        <v>70</v>
      </c>
      <c r="E4" s="11">
        <f t="shared" si="0"/>
        <v>2</v>
      </c>
      <c r="F4" s="9" t="s">
        <v>3</v>
      </c>
      <c r="G4" s="11">
        <v>90010500</v>
      </c>
      <c r="H4" s="13">
        <f t="shared" si="1"/>
        <v>30535</v>
      </c>
      <c r="I4" s="14">
        <f t="shared" ca="1" si="2"/>
        <v>30</v>
      </c>
      <c r="M4" s="15" t="s">
        <v>93</v>
      </c>
      <c r="N4" s="16">
        <f ca="1">COUNTIFS(E2:E20,1,I2:I20,"&lt;59")</f>
        <v>11</v>
      </c>
      <c r="O4" s="15" t="s">
        <v>92</v>
      </c>
      <c r="P4">
        <f ca="1">COUNTIFS(E2:E20,2,I2:I20,"&lt;54")</f>
        <v>7</v>
      </c>
    </row>
    <row r="5" spans="1:16" x14ac:dyDescent="0.2">
      <c r="A5" s="9" t="s">
        <v>28</v>
      </c>
      <c r="B5" s="9" t="s">
        <v>29</v>
      </c>
      <c r="C5" s="9" t="s">
        <v>24</v>
      </c>
      <c r="D5" s="10" t="s">
        <v>71</v>
      </c>
      <c r="E5" s="11">
        <f t="shared" si="0"/>
        <v>1</v>
      </c>
      <c r="F5" s="9" t="s">
        <v>4</v>
      </c>
      <c r="G5" s="11">
        <v>90010500</v>
      </c>
      <c r="H5" s="13">
        <f t="shared" si="1"/>
        <v>30234</v>
      </c>
      <c r="I5" s="14">
        <f t="shared" ca="1" si="2"/>
        <v>31</v>
      </c>
      <c r="M5" s="15" t="s">
        <v>94</v>
      </c>
      <c r="N5" s="16">
        <f ca="1">COUNTIFS(E2:E20,1,I2:I20,"&gt;59")</f>
        <v>1</v>
      </c>
      <c r="O5" s="15" t="s">
        <v>95</v>
      </c>
      <c r="P5">
        <f ca="1">COUNTIFS(E2:E20,2,I2:I20,"&gt;54")</f>
        <v>0</v>
      </c>
    </row>
    <row r="6" spans="1:16" x14ac:dyDescent="0.2">
      <c r="A6" s="9" t="s">
        <v>30</v>
      </c>
      <c r="B6" s="9" t="s">
        <v>31</v>
      </c>
      <c r="C6" s="9" t="s">
        <v>32</v>
      </c>
      <c r="D6" s="10" t="s">
        <v>72</v>
      </c>
      <c r="E6" s="11">
        <f t="shared" si="0"/>
        <v>2</v>
      </c>
      <c r="F6" s="9" t="s">
        <v>5</v>
      </c>
      <c r="G6" s="11">
        <v>90010700</v>
      </c>
      <c r="H6" s="13">
        <f t="shared" si="1"/>
        <v>32228</v>
      </c>
      <c r="I6" s="14">
        <f t="shared" ca="1" si="2"/>
        <v>25</v>
      </c>
      <c r="M6" s="14"/>
    </row>
    <row r="7" spans="1:16" x14ac:dyDescent="0.2">
      <c r="A7" s="9" t="s">
        <v>33</v>
      </c>
      <c r="B7" s="9" t="s">
        <v>34</v>
      </c>
      <c r="C7" s="9" t="s">
        <v>24</v>
      </c>
      <c r="D7" s="10" t="s">
        <v>73</v>
      </c>
      <c r="E7" s="11">
        <f t="shared" si="0"/>
        <v>1</v>
      </c>
      <c r="F7" s="9" t="s">
        <v>6</v>
      </c>
      <c r="G7" s="11">
        <v>90010800</v>
      </c>
      <c r="H7" s="13">
        <f t="shared" si="1"/>
        <v>25142</v>
      </c>
      <c r="I7" s="14">
        <f t="shared" ca="1" si="2"/>
        <v>45</v>
      </c>
      <c r="M7" s="14"/>
    </row>
    <row r="8" spans="1:16" x14ac:dyDescent="0.2">
      <c r="A8" s="9" t="s">
        <v>35</v>
      </c>
      <c r="B8" s="9" t="s">
        <v>36</v>
      </c>
      <c r="C8" s="9" t="s">
        <v>24</v>
      </c>
      <c r="D8" s="10" t="s">
        <v>74</v>
      </c>
      <c r="E8" s="11">
        <f t="shared" si="0"/>
        <v>1</v>
      </c>
      <c r="F8" s="9" t="s">
        <v>7</v>
      </c>
      <c r="G8" s="11">
        <v>90010900</v>
      </c>
      <c r="H8" s="13">
        <f t="shared" si="1"/>
        <v>31297</v>
      </c>
      <c r="I8" s="14">
        <f t="shared" ca="1" si="2"/>
        <v>28</v>
      </c>
      <c r="M8" s="14"/>
    </row>
    <row r="9" spans="1:16" x14ac:dyDescent="0.2">
      <c r="A9" s="11" t="s">
        <v>37</v>
      </c>
      <c r="B9" s="11" t="s">
        <v>38</v>
      </c>
      <c r="C9" s="11" t="s">
        <v>39</v>
      </c>
      <c r="D9" s="11" t="s">
        <v>75</v>
      </c>
      <c r="E9" s="11">
        <f t="shared" si="0"/>
        <v>2</v>
      </c>
      <c r="F9" s="12">
        <v>30792</v>
      </c>
      <c r="G9" s="11">
        <v>90010900</v>
      </c>
      <c r="H9" s="13">
        <f t="shared" si="1"/>
        <v>30792</v>
      </c>
      <c r="I9" s="14">
        <f t="shared" ca="1" si="2"/>
        <v>29</v>
      </c>
      <c r="M9" s="14"/>
    </row>
    <row r="10" spans="1:16" x14ac:dyDescent="0.2">
      <c r="A10" s="9" t="s">
        <v>40</v>
      </c>
      <c r="B10" s="9" t="s">
        <v>41</v>
      </c>
      <c r="C10" s="9" t="s">
        <v>42</v>
      </c>
      <c r="D10" s="10" t="s">
        <v>76</v>
      </c>
      <c r="E10" s="11">
        <f t="shared" si="0"/>
        <v>2</v>
      </c>
      <c r="F10" s="9" t="s">
        <v>8</v>
      </c>
      <c r="G10" s="11">
        <v>90010500</v>
      </c>
      <c r="H10" s="13">
        <f t="shared" si="1"/>
        <v>29622</v>
      </c>
      <c r="I10" s="14">
        <f t="shared" ca="1" si="2"/>
        <v>32</v>
      </c>
    </row>
    <row r="11" spans="1:16" x14ac:dyDescent="0.2">
      <c r="A11" s="9" t="s">
        <v>43</v>
      </c>
      <c r="B11" s="9" t="s">
        <v>44</v>
      </c>
      <c r="C11" s="9" t="s">
        <v>45</v>
      </c>
      <c r="D11" s="10" t="s">
        <v>77</v>
      </c>
      <c r="E11" s="11">
        <f t="shared" si="0"/>
        <v>2</v>
      </c>
      <c r="F11" s="9" t="s">
        <v>9</v>
      </c>
      <c r="G11" s="11">
        <v>90018700</v>
      </c>
      <c r="H11" s="13">
        <f t="shared" si="1"/>
        <v>29599</v>
      </c>
      <c r="I11" s="14">
        <f t="shared" ca="1" si="2"/>
        <v>32</v>
      </c>
    </row>
    <row r="12" spans="1:16" x14ac:dyDescent="0.2">
      <c r="A12" s="9" t="s">
        <v>46</v>
      </c>
      <c r="B12" s="9" t="s">
        <v>47</v>
      </c>
      <c r="C12" s="9" t="s">
        <v>48</v>
      </c>
      <c r="D12" s="10" t="s">
        <v>78</v>
      </c>
      <c r="E12" s="11">
        <f t="shared" si="0"/>
        <v>2</v>
      </c>
      <c r="F12" s="9" t="s">
        <v>10</v>
      </c>
      <c r="G12" s="11">
        <v>90018700</v>
      </c>
      <c r="H12" s="13">
        <f t="shared" si="1"/>
        <v>31124</v>
      </c>
      <c r="I12" s="14">
        <f t="shared" ca="1" si="2"/>
        <v>28</v>
      </c>
    </row>
    <row r="13" spans="1:16" x14ac:dyDescent="0.2">
      <c r="A13" s="9" t="s">
        <v>49</v>
      </c>
      <c r="B13" s="9" t="s">
        <v>34</v>
      </c>
      <c r="C13" s="9" t="s">
        <v>50</v>
      </c>
      <c r="D13" s="10" t="s">
        <v>79</v>
      </c>
      <c r="E13" s="11">
        <f t="shared" si="0"/>
        <v>1</v>
      </c>
      <c r="F13" s="9" t="s">
        <v>11</v>
      </c>
      <c r="G13" s="11">
        <v>90018700</v>
      </c>
      <c r="H13" s="13">
        <f t="shared" si="1"/>
        <v>32515</v>
      </c>
      <c r="I13" s="14">
        <f t="shared" ca="1" si="2"/>
        <v>24</v>
      </c>
    </row>
    <row r="14" spans="1:16" x14ac:dyDescent="0.2">
      <c r="A14" s="9" t="s">
        <v>51</v>
      </c>
      <c r="B14" s="9" t="s">
        <v>52</v>
      </c>
      <c r="C14" s="9" t="s">
        <v>53</v>
      </c>
      <c r="D14" s="10" t="s">
        <v>80</v>
      </c>
      <c r="E14" s="11">
        <f t="shared" si="0"/>
        <v>1</v>
      </c>
      <c r="F14" s="9" t="s">
        <v>12</v>
      </c>
      <c r="G14" s="11">
        <v>90010500</v>
      </c>
      <c r="H14" s="13">
        <f t="shared" si="1"/>
        <v>29154</v>
      </c>
      <c r="I14" s="14">
        <f t="shared" ca="1" si="2"/>
        <v>34</v>
      </c>
    </row>
    <row r="15" spans="1:16" x14ac:dyDescent="0.2">
      <c r="A15" s="9" t="s">
        <v>54</v>
      </c>
      <c r="B15" s="9" t="s">
        <v>55</v>
      </c>
      <c r="C15" s="9" t="s">
        <v>56</v>
      </c>
      <c r="D15" s="10" t="s">
        <v>81</v>
      </c>
      <c r="E15" s="11">
        <f t="shared" si="0"/>
        <v>1</v>
      </c>
      <c r="F15" s="9" t="s">
        <v>13</v>
      </c>
      <c r="G15" s="11">
        <v>90010600</v>
      </c>
      <c r="H15" s="13">
        <f t="shared" si="1"/>
        <v>18241</v>
      </c>
      <c r="I15" s="14">
        <f t="shared" ca="1" si="2"/>
        <v>64</v>
      </c>
    </row>
    <row r="16" spans="1:16" x14ac:dyDescent="0.2">
      <c r="A16" s="9" t="s">
        <v>57</v>
      </c>
      <c r="B16" s="9" t="s">
        <v>58</v>
      </c>
      <c r="C16" s="9" t="s">
        <v>27</v>
      </c>
      <c r="D16" s="10" t="s">
        <v>82</v>
      </c>
      <c r="E16" s="11">
        <f t="shared" si="0"/>
        <v>2</v>
      </c>
      <c r="F16" s="9" t="s">
        <v>14</v>
      </c>
      <c r="G16" s="11">
        <v>90010600</v>
      </c>
      <c r="H16" s="13">
        <f t="shared" si="1"/>
        <v>32180</v>
      </c>
      <c r="I16" s="14">
        <f t="shared" ca="1" si="2"/>
        <v>25</v>
      </c>
    </row>
    <row r="17" spans="1:9" x14ac:dyDescent="0.2">
      <c r="A17" s="9" t="s">
        <v>59</v>
      </c>
      <c r="B17" s="9" t="s">
        <v>60</v>
      </c>
      <c r="C17" s="9" t="s">
        <v>61</v>
      </c>
      <c r="D17" s="10" t="s">
        <v>83</v>
      </c>
      <c r="E17" s="11">
        <f t="shared" si="0"/>
        <v>1</v>
      </c>
      <c r="F17" s="9" t="s">
        <v>15</v>
      </c>
      <c r="G17" s="11">
        <v>90010900</v>
      </c>
      <c r="H17" s="13">
        <f t="shared" si="1"/>
        <v>21652</v>
      </c>
      <c r="I17" s="14">
        <f t="shared" ca="1" si="2"/>
        <v>54</v>
      </c>
    </row>
    <row r="18" spans="1:9" x14ac:dyDescent="0.2">
      <c r="A18" s="9" t="s">
        <v>62</v>
      </c>
      <c r="B18" s="9" t="s">
        <v>34</v>
      </c>
      <c r="C18" s="9" t="s">
        <v>63</v>
      </c>
      <c r="D18" s="10" t="s">
        <v>84</v>
      </c>
      <c r="E18" s="11">
        <f t="shared" si="0"/>
        <v>1</v>
      </c>
      <c r="F18" s="9" t="s">
        <v>16</v>
      </c>
      <c r="G18" s="11">
        <v>90010500</v>
      </c>
      <c r="H18" s="13">
        <f t="shared" si="1"/>
        <v>29721</v>
      </c>
      <c r="I18" s="14">
        <f t="shared" ca="1" si="2"/>
        <v>32</v>
      </c>
    </row>
    <row r="19" spans="1:9" x14ac:dyDescent="0.2">
      <c r="A19" s="9" t="s">
        <v>64</v>
      </c>
      <c r="B19" s="9" t="s">
        <v>36</v>
      </c>
      <c r="C19" s="9" t="s">
        <v>65</v>
      </c>
      <c r="D19" s="10" t="s">
        <v>85</v>
      </c>
      <c r="E19" s="11">
        <f t="shared" si="0"/>
        <v>1</v>
      </c>
      <c r="F19" s="9" t="s">
        <v>17</v>
      </c>
      <c r="G19" s="11">
        <v>90010800</v>
      </c>
      <c r="H19" s="13">
        <f t="shared" si="1"/>
        <v>21553</v>
      </c>
      <c r="I19" s="14">
        <f t="shared" ca="1" si="2"/>
        <v>54</v>
      </c>
    </row>
    <row r="20" spans="1:9" x14ac:dyDescent="0.2">
      <c r="A20" s="9" t="s">
        <v>66</v>
      </c>
      <c r="B20" s="9" t="s">
        <v>29</v>
      </c>
      <c r="C20" s="9" t="s">
        <v>67</v>
      </c>
      <c r="D20" s="10" t="s">
        <v>86</v>
      </c>
      <c r="E20" s="11">
        <f t="shared" si="0"/>
        <v>1</v>
      </c>
      <c r="F20" s="9" t="s">
        <v>18</v>
      </c>
      <c r="G20" s="11">
        <v>90010900</v>
      </c>
      <c r="H20" s="13">
        <f t="shared" si="1"/>
        <v>24348</v>
      </c>
      <c r="I20" s="14">
        <f t="shared" ca="1" si="2"/>
        <v>47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NGB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2013-07-31T09:11:00Z</dcterms:created>
  <dcterms:modified xsi:type="dcterms:W3CDTF">2013-07-31T17:56:42Z</dcterms:modified>
</cp:coreProperties>
</file>