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244EB655-1368-44BE-9BF5-C6F090835E9E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2026" sheetId="4" r:id="rId1"/>
    <sheet name="2026 (2)" sheetId="6" r:id="rId2"/>
    <sheet name="Лист1" sheetId="5" r:id="rId3"/>
  </sheets>
  <definedNames>
    <definedName name="_Hlk148359651" localSheetId="0">'2026'!#REF!</definedName>
    <definedName name="_Hlk148359651" localSheetId="1">'2026 (2)'!#REF!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6" i="6" l="1"/>
  <c r="AP6" i="6"/>
  <c r="AO6" i="6"/>
  <c r="AN6" i="6" a="1"/>
  <c r="AN6" i="6" s="1"/>
  <c r="E2" i="6"/>
  <c r="E4" i="6" s="1"/>
  <c r="AO26" i="6" a="1"/>
  <c r="AO26" i="6" s="1"/>
  <c r="AM26" i="6"/>
  <c r="AO25" i="6" a="1"/>
  <c r="AO25" i="6" s="1"/>
  <c r="AM25" i="6"/>
  <c r="AJ25" i="6"/>
  <c r="AK25" i="6" s="1"/>
  <c r="AO24" i="6" a="1"/>
  <c r="AO24" i="6" s="1"/>
  <c r="AM24" i="6"/>
  <c r="AO23" i="6" a="1"/>
  <c r="AO23" i="6" s="1"/>
  <c r="AM23" i="6"/>
  <c r="AJ23" i="6"/>
  <c r="AK23" i="6" s="1"/>
  <c r="AO22" i="6" a="1"/>
  <c r="AO22" i="6" s="1"/>
  <c r="AM22" i="6"/>
  <c r="AO21" i="6" a="1"/>
  <c r="AO21" i="6" s="1"/>
  <c r="AM21" i="6"/>
  <c r="AJ21" i="6"/>
  <c r="AK21" i="6" s="1"/>
  <c r="AO20" i="6" a="1"/>
  <c r="AO20" i="6" s="1"/>
  <c r="AM20" i="6"/>
  <c r="AO19" i="6" a="1"/>
  <c r="AO19" i="6" s="1"/>
  <c r="AM19" i="6"/>
  <c r="AJ19" i="6"/>
  <c r="AK19" i="6" s="1"/>
  <c r="AO12" i="6" a="1"/>
  <c r="AO12" i="6" s="1"/>
  <c r="AM12" i="6"/>
  <c r="AO11" i="6" a="1"/>
  <c r="AO11" i="6" s="1"/>
  <c r="AM11" i="6"/>
  <c r="AJ11" i="6"/>
  <c r="AK11" i="6" s="1"/>
  <c r="AL11" i="6" s="1"/>
  <c r="AO10" i="6" a="1"/>
  <c r="AO10" i="6" s="1"/>
  <c r="AM10" i="6"/>
  <c r="AO9" i="6" a="1"/>
  <c r="AO9" i="6" s="1"/>
  <c r="AM9" i="6"/>
  <c r="AJ9" i="6"/>
  <c r="AK9" i="6" s="1"/>
  <c r="AL9" i="6" s="1"/>
  <c r="AO8" i="6" a="1"/>
  <c r="AO8" i="6" s="1"/>
  <c r="AM8" i="6"/>
  <c r="AO7" i="6" a="1"/>
  <c r="AO7" i="6" s="1"/>
  <c r="AM7" i="6"/>
  <c r="AJ7" i="6"/>
  <c r="AK7" i="6" s="1"/>
  <c r="AL7" i="6" s="1"/>
  <c r="AQ6" i="6"/>
  <c r="AM6" i="6"/>
  <c r="H2" i="5" a="1"/>
  <c r="H2" i="5" s="1"/>
  <c r="AJ6" i="6" l="1"/>
  <c r="AK6" i="6" s="1"/>
  <c r="AL6" i="6" s="1"/>
  <c r="AL19" i="6" s="1"/>
  <c r="F2" i="6"/>
  <c r="AL21" i="6"/>
  <c r="AL23" i="6"/>
  <c r="AL25" i="6"/>
  <c r="F4" i="6" l="1"/>
  <c r="G2" i="6"/>
  <c r="H2" i="6" l="1"/>
  <c r="G4" i="6"/>
  <c r="I2" i="6" l="1"/>
  <c r="H4" i="6"/>
  <c r="J2" i="6" l="1"/>
  <c r="I4" i="6"/>
  <c r="K2" i="6" l="1"/>
  <c r="J4" i="6"/>
  <c r="L2" i="6" l="1"/>
  <c r="K4" i="6"/>
  <c r="M2" i="6" l="1"/>
  <c r="L4" i="6"/>
  <c r="N2" i="6" l="1"/>
  <c r="M4" i="6"/>
  <c r="O2" i="6" l="1"/>
  <c r="N4" i="6"/>
  <c r="P2" i="6" l="1"/>
  <c r="O4" i="6"/>
  <c r="Q2" i="6" l="1"/>
  <c r="P4" i="6"/>
  <c r="R2" i="6" l="1"/>
  <c r="Q4" i="6"/>
  <c r="S2" i="6" l="1"/>
  <c r="R4" i="6"/>
  <c r="T2" i="6" l="1"/>
  <c r="S4" i="6"/>
  <c r="U2" i="6" l="1"/>
  <c r="T4" i="6"/>
  <c r="V2" i="6" l="1"/>
  <c r="U4" i="6"/>
  <c r="W2" i="6" l="1"/>
  <c r="V4" i="6"/>
  <c r="X2" i="6" l="1"/>
  <c r="W4" i="6"/>
  <c r="Y2" i="6" l="1"/>
  <c r="X4" i="6"/>
  <c r="Z2" i="6" l="1"/>
  <c r="Y4" i="6"/>
  <c r="AA2" i="6" l="1"/>
  <c r="Z4" i="6"/>
  <c r="AB2" i="6" l="1"/>
  <c r="AA4" i="6"/>
  <c r="AC2" i="6" l="1"/>
  <c r="AB4" i="6"/>
  <c r="AD2" i="6" l="1"/>
  <c r="AC4" i="6"/>
  <c r="AE2" i="6" l="1"/>
  <c r="AD4" i="6"/>
  <c r="AF2" i="6" l="1"/>
  <c r="AE4" i="6"/>
  <c r="AH2" i="6" l="1"/>
  <c r="AH4" i="6" s="1"/>
  <c r="AI2" i="6"/>
  <c r="AI4" i="6" s="1"/>
  <c r="AF4" i="6"/>
  <c r="AG2" i="6"/>
  <c r="AG4" i="6" s="1"/>
  <c r="AO6" i="4" l="1"/>
  <c r="AJ20" i="4"/>
  <c r="AK20" i="4" s="1"/>
  <c r="AM20" i="4"/>
  <c r="AN20" i="4" a="1"/>
  <c r="AN20" i="4" s="1"/>
  <c r="AM21" i="4"/>
  <c r="AN21" i="4" a="1"/>
  <c r="AN21" i="4" s="1"/>
  <c r="AJ22" i="4"/>
  <c r="AK22" i="4"/>
  <c r="AM22" i="4"/>
  <c r="AN22" i="4" a="1"/>
  <c r="AN22" i="4" s="1"/>
  <c r="AM23" i="4"/>
  <c r="AN23" i="4" a="1"/>
  <c r="AN23" i="4" s="1"/>
  <c r="AJ24" i="4"/>
  <c r="AK24" i="4" s="1"/>
  <c r="AM24" i="4"/>
  <c r="AN24" i="4" a="1"/>
  <c r="AN24" i="4" s="1"/>
  <c r="AM25" i="4"/>
  <c r="AN25" i="4" a="1"/>
  <c r="AN25" i="4" s="1"/>
  <c r="AJ26" i="4"/>
  <c r="AK26" i="4" s="1"/>
  <c r="AM26" i="4"/>
  <c r="AN26" i="4" a="1"/>
  <c r="AN26" i="4" s="1"/>
  <c r="AM27" i="4"/>
  <c r="AN27" i="4" a="1"/>
  <c r="AN27" i="4" s="1"/>
  <c r="AN8" i="4" a="1"/>
  <c r="AN8" i="4" s="1"/>
  <c r="AN6" i="4" a="1"/>
  <c r="AN6" i="4" s="1"/>
  <c r="AN13" i="4" a="1"/>
  <c r="AN13" i="4" s="1"/>
  <c r="AN12" i="4" a="1"/>
  <c r="AN12" i="4" s="1"/>
  <c r="AN11" i="4" a="1"/>
  <c r="AN11" i="4" s="1"/>
  <c r="AN10" i="4" a="1"/>
  <c r="AN10" i="4" s="1"/>
  <c r="AN9" i="4" a="1"/>
  <c r="AN9" i="4" s="1"/>
  <c r="AN7" i="4" a="1"/>
  <c r="AN7" i="4" s="1"/>
  <c r="AM8" i="4" l="1"/>
  <c r="AM9" i="4"/>
  <c r="AM10" i="4"/>
  <c r="AM11" i="4"/>
  <c r="AM12" i="4"/>
  <c r="AM13" i="4"/>
  <c r="AM6" i="4"/>
  <c r="AM7" i="4"/>
  <c r="AJ12" i="4"/>
  <c r="AK12" i="4" s="1"/>
  <c r="AL12" i="4" s="1"/>
  <c r="AL26" i="4" s="1"/>
  <c r="AJ10" i="4"/>
  <c r="AK10" i="4" s="1"/>
  <c r="AL10" i="4" s="1"/>
  <c r="AL24" i="4" s="1"/>
  <c r="AJ8" i="4"/>
  <c r="AK8" i="4" s="1"/>
  <c r="AL8" i="4" s="1"/>
  <c r="AL22" i="4" s="1"/>
  <c r="AJ6" i="4"/>
  <c r="AK6" i="4" s="1"/>
  <c r="AL6" i="4" s="1"/>
  <c r="AL2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</author>
  </authors>
  <commentList>
    <comment ref="AK6" authorId="0" shapeId="0" xr:uid="{18CC237B-5A41-4052-9EB3-70E47994DD42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6" authorId="0" shapeId="0" xr:uid="{AC1F420E-37C4-4D20-87BA-F215E65FF4FD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</text>
    </comment>
    <comment ref="AO6" authorId="0" shapeId="0" xr:uid="{50825742-F1A7-4A88-8BFF-4AB631CB6DD2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7" authorId="0" shapeId="0" xr:uid="{AC39BDF8-21B0-4FDB-B95B-4CD49E525869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7" authorId="0" shapeId="0" xr:uid="{F2A83AAF-BCAF-465F-84E7-66864A22004F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8" authorId="0" shapeId="0" xr:uid="{B7D7A000-7F60-4237-835F-E5D54A9137FC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8" authorId="0" shapeId="0" xr:uid="{FE5CA202-D2E9-4BDE-B4A1-E7FEB0798501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8" authorId="0" shapeId="0" xr:uid="{29E2A9EA-9087-4C35-8886-CD5E743F9F26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9" authorId="0" shapeId="0" xr:uid="{EA56B3D9-3D5C-4DC9-A024-FD88C6336B94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9" authorId="0" shapeId="0" xr:uid="{B7B9B66B-B49B-48B6-9045-AD3D4B2485F4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10" authorId="0" shapeId="0" xr:uid="{F419BFC4-25FF-4C4A-B593-B386C305D47A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0" authorId="0" shapeId="0" xr:uid="{50520A6A-F0AE-4BCC-91B0-7B517F77C99A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0" authorId="0" shapeId="0" xr:uid="{5E42548F-FB50-4A81-BFA6-4190C510F54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1" authorId="0" shapeId="0" xr:uid="{DF08E2FD-FA90-4D3B-B5E0-D39C6F3F7DC6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1" authorId="0" shapeId="0" xr:uid="{666CA557-83E6-4ACF-82FF-E3565B5A081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12" authorId="0" shapeId="0" xr:uid="{C5F9AA87-A3C4-4068-855B-7423944F5AC1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12" authorId="0" shapeId="0" xr:uid="{9FB3CDB3-41CE-41E9-A045-3800AB465140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2" authorId="0" shapeId="0" xr:uid="{233B1FE9-DA91-4976-8B02-14DD679BAF0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3" authorId="0" shapeId="0" xr:uid="{52790CBE-3766-4BC8-8BAB-6BD69846EA2C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3" authorId="0" shapeId="0" xr:uid="{26F1BE46-3222-4591-AED9-6E1B5C00E16F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</author>
  </authors>
  <commentList>
    <comment ref="AK6" authorId="0" shapeId="0" xr:uid="{717E5B57-0556-4EDD-84E0-826E0DDCAB88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O6" authorId="0" shapeId="0" xr:uid="{73C9AB4C-10BF-407C-9CF7-0FF075EE8343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</text>
    </comment>
    <comment ref="AQ6" authorId="0" shapeId="0" xr:uid="{736A41B5-92F0-4299-AD4A-A256CE304C89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7" authorId="0" shapeId="0" xr:uid="{95889F1E-3EEB-48A5-88ED-D0973233DF38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O7" authorId="0" shapeId="0" xr:uid="{930FC90A-3008-4802-9348-111FFD107432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7" authorId="0" shapeId="0" xr:uid="{BD824734-3329-4AEE-AFBC-865323CE53A5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8" authorId="0" shapeId="0" xr:uid="{0B6A10A2-BD78-40CF-A838-16026A028AF1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8" authorId="0" shapeId="0" xr:uid="{C4A334BA-610E-451A-B96E-5634B30278FB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9" authorId="0" shapeId="0" xr:uid="{B9C4E16C-593A-488D-962C-8E1DA6EE4B1C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9" authorId="0" shapeId="0" xr:uid="{231D9C6B-7F81-431D-9A46-B88927CBEBF4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9" authorId="0" shapeId="0" xr:uid="{8CB623C9-4565-4C9A-BBF4-4D31D2C5C6F7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0" authorId="0" shapeId="0" xr:uid="{B7C58169-0BD6-4330-8D38-38A83A5E86F7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10" authorId="0" shapeId="0" xr:uid="{B48BAE41-CAAF-4238-B5BB-3150CAC6DB47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11" authorId="0" shapeId="0" xr:uid="{7891BA40-F024-434B-AF15-1946D4BC45B5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O11" authorId="0" shapeId="0" xr:uid="{F5711B90-254F-4621-97C4-EBD4833CA182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11" authorId="0" shapeId="0" xr:uid="{B16C8A2E-28F2-45E1-A3A1-629625307C18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2" authorId="0" shapeId="0" xr:uid="{8AA60655-DD40-4D6D-9C40-F148DC41491C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Q12" authorId="0" shapeId="0" xr:uid="{90C92AFF-D537-43BB-AA13-711541F7EA34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<sst xmlns="http://schemas.openxmlformats.org/spreadsheetml/2006/main" count="625" uniqueCount="46">
  <si>
    <t>№</t>
  </si>
  <si>
    <t>ФИО, должность</t>
  </si>
  <si>
    <t>Табельный номер</t>
  </si>
  <si>
    <t>График работы по числам месяца</t>
  </si>
  <si>
    <t>Итого за месяц</t>
  </si>
  <si>
    <t>всего</t>
  </si>
  <si>
    <t>Б</t>
  </si>
  <si>
    <t>ОТ</t>
  </si>
  <si>
    <t>в месяце</t>
  </si>
  <si>
    <t>1.</t>
  </si>
  <si>
    <t>Фалько Александр Владимирович, слесарь-сантехник</t>
  </si>
  <si>
    <t>2.</t>
  </si>
  <si>
    <t>Марков Геннадий Львович, слесарь-сантехник</t>
  </si>
  <si>
    <t>3.</t>
  </si>
  <si>
    <t xml:space="preserve">Юргин Вадим Леонидович, слесарь-сантехник </t>
  </si>
  <si>
    <t>4.</t>
  </si>
  <si>
    <t>Сочетаев Михаил Юрьевич, слесарь-сантехник</t>
  </si>
  <si>
    <t>ЯНВАРЬ</t>
  </si>
  <si>
    <t>чт</t>
  </si>
  <si>
    <t>пт</t>
  </si>
  <si>
    <t>сб</t>
  </si>
  <si>
    <t>вс</t>
  </si>
  <si>
    <t>пн</t>
  </si>
  <si>
    <t>вт</t>
  </si>
  <si>
    <t>ср</t>
  </si>
  <si>
    <t>дн</t>
  </si>
  <si>
    <t>ноч</t>
  </si>
  <si>
    <t>время сут</t>
  </si>
  <si>
    <t xml:space="preserve">часов </t>
  </si>
  <si>
    <t>П</t>
  </si>
  <si>
    <t>В</t>
  </si>
  <si>
    <t>Р</t>
  </si>
  <si>
    <t>ФЕВРАЛЬ</t>
  </si>
  <si>
    <t xml:space="preserve"> дневные _____ ночные </t>
  </si>
  <si>
    <t>сверхурочные</t>
  </si>
  <si>
    <t>Дней</t>
  </si>
  <si>
    <t>выходные _____праздничные</t>
  </si>
  <si>
    <t>норма</t>
  </si>
  <si>
    <t>?</t>
  </si>
  <si>
    <t>Ночные</t>
  </si>
  <si>
    <t>ночные</t>
  </si>
  <si>
    <t xml:space="preserve"> дневные</t>
  </si>
  <si>
    <t>выходные</t>
  </si>
  <si>
    <t>праздничные</t>
  </si>
  <si>
    <t>январь</t>
  </si>
  <si>
    <t>Фалько Александр Владимирович,
слесарь-сантехник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</si>
</sst>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ddd"/>
    <numFmt numFmtId="167" formatCode="d;;"/>
  </numFmts>
  <fonts count="16" x14ac:knownFonts="1">
    <font>
      <sz val="11"/>
      <color theme="1"/>
      <name val="Aptos Narrow"/>
      <scheme val="minor"/>
    </font>
    <font>
      <sz val="8"/>
      <name val="Aptos Narrow"/>
      <family val="2"/>
      <scheme val="minor"/>
    </font>
    <font>
      <b/>
      <sz val="8"/>
      <color theme="1"/>
      <name val="Calibri"/>
      <family val="2"/>
      <charset val="204"/>
    </font>
    <font>
      <b/>
      <sz val="8"/>
      <color rgb="FFFF0000"/>
      <name val="Calibri"/>
      <family val="2"/>
      <charset val="204"/>
    </font>
    <font>
      <b/>
      <sz val="8"/>
      <name val="Calibri"/>
      <family val="2"/>
      <charset val="204"/>
    </font>
    <font>
      <b/>
      <sz val="8"/>
      <color indexed="64"/>
      <name val="Calibri"/>
      <family val="2"/>
      <charset val="204"/>
    </font>
    <font>
      <sz val="11"/>
      <color theme="1"/>
      <name val="Aptos Narrow"/>
      <family val="2"/>
      <charset val="204"/>
      <scheme val="minor"/>
    </font>
    <font>
      <b/>
      <sz val="7"/>
      <color rgb="FF000000"/>
      <name val="Times New Roman"/>
      <family val="1"/>
      <charset val="204"/>
    </font>
    <font>
      <b/>
      <sz val="7"/>
      <color rgb="FF000000"/>
      <name val="Calibri"/>
      <family val="2"/>
      <charset val="204"/>
    </font>
    <font>
      <b/>
      <sz val="8"/>
      <color rgb="FF000000"/>
      <name val="Calibri"/>
      <family val="2"/>
      <charset val="204"/>
    </font>
    <font>
      <b/>
      <sz val="7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1"/>
      <color rgb="FFFF0000"/>
      <name val="Aptos Narrow"/>
      <family val="2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7030A0"/>
      </left>
      <right style="thin">
        <color auto="1"/>
      </right>
      <top style="medium">
        <color rgb="FF7030A0"/>
      </top>
      <bottom style="medium">
        <color rgb="FF7030A0"/>
      </bottom>
      <diagonal/>
    </border>
    <border>
      <left style="thin">
        <color auto="1"/>
      </left>
      <right style="thin">
        <color auto="1"/>
      </right>
      <top style="medium">
        <color rgb="FF7030A0"/>
      </top>
      <bottom style="medium">
        <color rgb="FF7030A0"/>
      </bottom>
      <diagonal/>
    </border>
    <border>
      <left style="thin">
        <color auto="1"/>
      </left>
      <right style="medium">
        <color rgb="FF7030A0"/>
      </right>
      <top style="medium">
        <color rgb="FF7030A0"/>
      </top>
      <bottom style="medium">
        <color rgb="FF7030A0"/>
      </bottom>
      <diagonal/>
    </border>
  </borders>
  <cellStyleXfs count="2">
    <xf numFmtId="0" fontId="0" fillId="0" borderId="0"/>
    <xf numFmtId="0" fontId="6" fillId="0" borderId="0"/>
  </cellStyleXfs>
  <cellXfs count="8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0" xfId="0" applyFont="1"/>
    <xf numFmtId="0" fontId="4" fillId="0" borderId="2" xfId="1" applyFont="1" applyBorder="1" applyAlignment="1">
      <alignment horizontal="center" vertical="center" textRotation="90" wrapText="1"/>
    </xf>
    <xf numFmtId="0" fontId="4" fillId="0" borderId="4" xfId="1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167" fontId="4" fillId="3" borderId="2" xfId="0" applyNumberFormat="1" applyFont="1" applyFill="1" applyBorder="1" applyAlignment="1">
      <alignment horizontal="center" vertical="center" wrapText="1"/>
    </xf>
    <xf numFmtId="167" fontId="4" fillId="3" borderId="4" xfId="0" applyNumberFormat="1" applyFont="1" applyFill="1" applyBorder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 wrapText="1"/>
    </xf>
    <xf numFmtId="0" fontId="9" fillId="0" borderId="2" xfId="1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3526D71E-75BD-45BC-B723-041BD238254C}"/>
  </cellStyles>
  <dxfs count="3"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microsoft.com/office/2017/10/relationships/person" Target="persons/person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СЕРГЕЙ" id="{F0C83CCC-D151-169E-3D92-5A378F14D45B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/>
        <a:ea typeface="Arial"/>
        <a:cs typeface="Arial"/>
      </a:majorFont>
      <a:minorFont>
        <a:latin typeface="Aptos Narrow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 bwMode="auto"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734"/>
  <sheetViews>
    <sheetView zoomScale="120" zoomScaleNormal="120" workbookViewId="0">
      <selection activeCell="AM6" sqref="AM6"/>
    </sheetView>
  </sheetViews>
  <sheetFormatPr defaultColWidth="9.140625" defaultRowHeight="11.25" x14ac:dyDescent="0.2"/>
  <cols>
    <col min="1" max="1" width="1.85546875" style="2" customWidth="1"/>
    <col min="2" max="2" width="12" style="5" customWidth="1"/>
    <col min="3" max="3" width="5.5703125" style="2" customWidth="1"/>
    <col min="4" max="4" width="2.7109375" style="6" customWidth="1"/>
    <col min="5" max="22" width="2.140625" style="6" customWidth="1"/>
    <col min="23" max="35" width="2.140625" style="2" customWidth="1"/>
    <col min="36" max="37" width="4.42578125" style="2" customWidth="1"/>
    <col min="38" max="38" width="4.7109375" style="2" customWidth="1"/>
    <col min="39" max="39" width="4.140625" style="2" customWidth="1"/>
    <col min="40" max="40" width="4" style="2" customWidth="1"/>
    <col min="41" max="41" width="4.5703125" style="2" customWidth="1"/>
    <col min="42" max="42" width="4.85546875" style="2" customWidth="1"/>
    <col min="43" max="16384" width="9.140625" style="2"/>
  </cols>
  <sheetData>
    <row r="1" spans="1:42" ht="18" customHeight="1" x14ac:dyDescent="0.2">
      <c r="A1" s="31" t="s">
        <v>0</v>
      </c>
      <c r="B1" s="32" t="s">
        <v>1</v>
      </c>
      <c r="C1" s="32" t="s">
        <v>2</v>
      </c>
      <c r="D1" s="1"/>
      <c r="E1" s="32" t="s">
        <v>3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 t="s">
        <v>17</v>
      </c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42"/>
      <c r="AJ1" s="47" t="s">
        <v>4</v>
      </c>
      <c r="AK1" s="47"/>
      <c r="AL1" s="47"/>
      <c r="AM1" s="47"/>
      <c r="AN1" s="47"/>
      <c r="AO1" s="47"/>
      <c r="AP1" s="47"/>
    </row>
    <row r="2" spans="1:42" ht="18" customHeight="1" x14ac:dyDescent="0.2">
      <c r="A2" s="31"/>
      <c r="B2" s="32"/>
      <c r="C2" s="32"/>
      <c r="D2" s="35" t="s">
        <v>27</v>
      </c>
      <c r="E2" s="43">
        <v>1</v>
      </c>
      <c r="F2" s="43">
        <v>2</v>
      </c>
      <c r="G2" s="43">
        <v>3</v>
      </c>
      <c r="H2" s="43">
        <v>4</v>
      </c>
      <c r="I2" s="43">
        <v>5</v>
      </c>
      <c r="J2" s="43">
        <v>6</v>
      </c>
      <c r="K2" s="43">
        <v>7</v>
      </c>
      <c r="L2" s="43">
        <v>8</v>
      </c>
      <c r="M2" s="40">
        <v>9</v>
      </c>
      <c r="N2" s="40">
        <v>10</v>
      </c>
      <c r="O2" s="40">
        <v>11</v>
      </c>
      <c r="P2" s="38">
        <v>12</v>
      </c>
      <c r="Q2" s="38">
        <v>13</v>
      </c>
      <c r="R2" s="38">
        <v>14</v>
      </c>
      <c r="S2" s="38">
        <v>15</v>
      </c>
      <c r="T2" s="38">
        <v>16</v>
      </c>
      <c r="U2" s="40">
        <v>17</v>
      </c>
      <c r="V2" s="40">
        <v>18</v>
      </c>
      <c r="W2" s="38">
        <v>19</v>
      </c>
      <c r="X2" s="38">
        <v>20</v>
      </c>
      <c r="Y2" s="38">
        <v>21</v>
      </c>
      <c r="Z2" s="38">
        <v>22</v>
      </c>
      <c r="AA2" s="38">
        <v>23</v>
      </c>
      <c r="AB2" s="40">
        <v>24</v>
      </c>
      <c r="AC2" s="40">
        <v>25</v>
      </c>
      <c r="AD2" s="38">
        <v>26</v>
      </c>
      <c r="AE2" s="38">
        <v>27</v>
      </c>
      <c r="AF2" s="38">
        <v>28</v>
      </c>
      <c r="AG2" s="38">
        <v>29</v>
      </c>
      <c r="AH2" s="38">
        <v>30</v>
      </c>
      <c r="AI2" s="45">
        <v>31</v>
      </c>
      <c r="AJ2" s="48" t="s">
        <v>28</v>
      </c>
      <c r="AK2" s="48"/>
      <c r="AL2" s="48"/>
      <c r="AM2" s="48"/>
      <c r="AN2" s="48"/>
      <c r="AO2" s="49" t="s">
        <v>35</v>
      </c>
      <c r="AP2" s="49"/>
    </row>
    <row r="3" spans="1:42" ht="22.5" customHeight="1" x14ac:dyDescent="0.2">
      <c r="A3" s="31"/>
      <c r="B3" s="32"/>
      <c r="C3" s="32"/>
      <c r="D3" s="36"/>
      <c r="E3" s="44"/>
      <c r="F3" s="44"/>
      <c r="G3" s="44"/>
      <c r="H3" s="44"/>
      <c r="I3" s="44"/>
      <c r="J3" s="44"/>
      <c r="K3" s="44"/>
      <c r="L3" s="44"/>
      <c r="M3" s="41"/>
      <c r="N3" s="41"/>
      <c r="O3" s="41"/>
      <c r="P3" s="39"/>
      <c r="Q3" s="39"/>
      <c r="R3" s="39"/>
      <c r="S3" s="39"/>
      <c r="T3" s="39"/>
      <c r="U3" s="41"/>
      <c r="V3" s="41"/>
      <c r="W3" s="39"/>
      <c r="X3" s="39"/>
      <c r="Y3" s="39"/>
      <c r="Z3" s="39"/>
      <c r="AA3" s="39"/>
      <c r="AB3" s="41"/>
      <c r="AC3" s="41"/>
      <c r="AD3" s="39"/>
      <c r="AE3" s="39"/>
      <c r="AF3" s="39"/>
      <c r="AG3" s="39"/>
      <c r="AH3" s="39"/>
      <c r="AI3" s="46"/>
      <c r="AJ3" s="49" t="s">
        <v>4</v>
      </c>
      <c r="AK3" s="48" t="s">
        <v>34</v>
      </c>
      <c r="AL3" s="48"/>
      <c r="AM3" s="48" t="s">
        <v>33</v>
      </c>
      <c r="AN3" s="48" t="s">
        <v>36</v>
      </c>
      <c r="AO3" s="19" t="s">
        <v>7</v>
      </c>
      <c r="AP3" s="19" t="s">
        <v>6</v>
      </c>
    </row>
    <row r="4" spans="1:42" ht="22.5" customHeight="1" x14ac:dyDescent="0.2">
      <c r="A4" s="31"/>
      <c r="B4" s="32"/>
      <c r="C4" s="32"/>
      <c r="D4" s="36"/>
      <c r="E4" s="15" t="s">
        <v>18</v>
      </c>
      <c r="F4" s="15" t="s">
        <v>19</v>
      </c>
      <c r="G4" s="15" t="s">
        <v>20</v>
      </c>
      <c r="H4" s="15" t="s">
        <v>21</v>
      </c>
      <c r="I4" s="15" t="s">
        <v>22</v>
      </c>
      <c r="J4" s="15" t="s">
        <v>23</v>
      </c>
      <c r="K4" s="15" t="s">
        <v>24</v>
      </c>
      <c r="L4" s="15" t="s">
        <v>18</v>
      </c>
      <c r="M4" s="10" t="s">
        <v>19</v>
      </c>
      <c r="N4" s="10" t="s">
        <v>20</v>
      </c>
      <c r="O4" s="10" t="s">
        <v>21</v>
      </c>
      <c r="P4" s="3" t="s">
        <v>22</v>
      </c>
      <c r="Q4" s="3" t="s">
        <v>23</v>
      </c>
      <c r="R4" s="3" t="s">
        <v>24</v>
      </c>
      <c r="S4" s="3" t="s">
        <v>18</v>
      </c>
      <c r="T4" s="3" t="s">
        <v>19</v>
      </c>
      <c r="U4" s="10" t="s">
        <v>20</v>
      </c>
      <c r="V4" s="10" t="s">
        <v>21</v>
      </c>
      <c r="W4" s="3" t="s">
        <v>22</v>
      </c>
      <c r="X4" s="3" t="s">
        <v>23</v>
      </c>
      <c r="Y4" s="3" t="s">
        <v>24</v>
      </c>
      <c r="Z4" s="3" t="s">
        <v>18</v>
      </c>
      <c r="AA4" s="3" t="s">
        <v>19</v>
      </c>
      <c r="AB4" s="10" t="s">
        <v>20</v>
      </c>
      <c r="AC4" s="10" t="s">
        <v>21</v>
      </c>
      <c r="AD4" s="3" t="s">
        <v>22</v>
      </c>
      <c r="AE4" s="3" t="s">
        <v>23</v>
      </c>
      <c r="AF4" s="3" t="s">
        <v>24</v>
      </c>
      <c r="AG4" s="3" t="s">
        <v>18</v>
      </c>
      <c r="AH4" s="3" t="s">
        <v>19</v>
      </c>
      <c r="AI4" s="16" t="s">
        <v>20</v>
      </c>
      <c r="AJ4" s="49"/>
      <c r="AK4" s="24" t="s">
        <v>37</v>
      </c>
      <c r="AL4" s="25">
        <v>120</v>
      </c>
      <c r="AM4" s="48"/>
      <c r="AN4" s="48"/>
      <c r="AO4" s="18" t="s">
        <v>8</v>
      </c>
      <c r="AP4" s="18" t="s">
        <v>8</v>
      </c>
    </row>
    <row r="5" spans="1:42" ht="22.5" customHeight="1" x14ac:dyDescent="0.2">
      <c r="A5" s="31"/>
      <c r="B5" s="32"/>
      <c r="C5" s="32"/>
      <c r="D5" s="37"/>
      <c r="E5" s="15" t="s">
        <v>29</v>
      </c>
      <c r="F5" s="15" t="s">
        <v>29</v>
      </c>
      <c r="G5" s="15" t="s">
        <v>29</v>
      </c>
      <c r="H5" s="15" t="s">
        <v>29</v>
      </c>
      <c r="I5" s="15" t="s">
        <v>29</v>
      </c>
      <c r="J5" s="15" t="s">
        <v>29</v>
      </c>
      <c r="K5" s="15" t="s">
        <v>29</v>
      </c>
      <c r="L5" s="15" t="s">
        <v>29</v>
      </c>
      <c r="M5" s="11" t="s">
        <v>30</v>
      </c>
      <c r="N5" s="11" t="s">
        <v>30</v>
      </c>
      <c r="O5" s="11" t="s">
        <v>30</v>
      </c>
      <c r="P5" s="4" t="s">
        <v>31</v>
      </c>
      <c r="Q5" s="4" t="s">
        <v>31</v>
      </c>
      <c r="R5" s="4" t="s">
        <v>31</v>
      </c>
      <c r="S5" s="4" t="s">
        <v>31</v>
      </c>
      <c r="T5" s="4" t="s">
        <v>31</v>
      </c>
      <c r="U5" s="11" t="s">
        <v>30</v>
      </c>
      <c r="V5" s="11" t="s">
        <v>30</v>
      </c>
      <c r="W5" s="4" t="s">
        <v>31</v>
      </c>
      <c r="X5" s="4" t="s">
        <v>31</v>
      </c>
      <c r="Y5" s="4" t="s">
        <v>31</v>
      </c>
      <c r="Z5" s="4" t="s">
        <v>31</v>
      </c>
      <c r="AA5" s="4" t="s">
        <v>31</v>
      </c>
      <c r="AB5" s="11" t="s">
        <v>30</v>
      </c>
      <c r="AC5" s="11" t="s">
        <v>30</v>
      </c>
      <c r="AD5" s="4" t="s">
        <v>31</v>
      </c>
      <c r="AE5" s="4" t="s">
        <v>31</v>
      </c>
      <c r="AF5" s="4" t="s">
        <v>31</v>
      </c>
      <c r="AG5" s="4" t="s">
        <v>31</v>
      </c>
      <c r="AH5" s="4" t="s">
        <v>31</v>
      </c>
      <c r="AI5" s="17" t="s">
        <v>30</v>
      </c>
      <c r="AJ5" s="49"/>
      <c r="AK5" s="23" t="s">
        <v>8</v>
      </c>
      <c r="AL5" s="21" t="s">
        <v>5</v>
      </c>
      <c r="AM5" s="48"/>
      <c r="AN5" s="48"/>
      <c r="AO5" s="19" t="s">
        <v>5</v>
      </c>
      <c r="AP5" s="19" t="s">
        <v>5</v>
      </c>
    </row>
    <row r="6" spans="1:42" ht="18" customHeight="1" x14ac:dyDescent="0.2">
      <c r="A6" s="31" t="s">
        <v>9</v>
      </c>
      <c r="B6" s="32" t="s">
        <v>10</v>
      </c>
      <c r="C6" s="31"/>
      <c r="D6" s="1" t="s">
        <v>25</v>
      </c>
      <c r="E6" s="15">
        <v>12</v>
      </c>
      <c r="F6" s="15">
        <v>2</v>
      </c>
      <c r="G6" s="15"/>
      <c r="H6" s="15"/>
      <c r="I6" s="15">
        <v>12</v>
      </c>
      <c r="J6" s="15">
        <v>2</v>
      </c>
      <c r="K6" s="15"/>
      <c r="L6" s="15"/>
      <c r="M6" s="12">
        <v>12</v>
      </c>
      <c r="N6" s="11">
        <v>2</v>
      </c>
      <c r="O6" s="11"/>
      <c r="P6" s="1"/>
      <c r="Q6" s="1">
        <v>12</v>
      </c>
      <c r="R6" s="4">
        <v>2</v>
      </c>
      <c r="S6" s="4"/>
      <c r="T6" s="1"/>
      <c r="U6" s="12">
        <v>12</v>
      </c>
      <c r="V6" s="11">
        <v>2</v>
      </c>
      <c r="W6" s="4" t="s">
        <v>6</v>
      </c>
      <c r="X6" s="1" t="s">
        <v>6</v>
      </c>
      <c r="Y6" s="1" t="s">
        <v>6</v>
      </c>
      <c r="Z6" s="4" t="s">
        <v>6</v>
      </c>
      <c r="AA6" s="4" t="s">
        <v>6</v>
      </c>
      <c r="AB6" s="12" t="s">
        <v>6</v>
      </c>
      <c r="AC6" s="12" t="s">
        <v>6</v>
      </c>
      <c r="AD6" s="4" t="s">
        <v>6</v>
      </c>
      <c r="AE6" s="4" t="s">
        <v>6</v>
      </c>
      <c r="AF6" s="1" t="s">
        <v>6</v>
      </c>
      <c r="AG6" s="1" t="s">
        <v>6</v>
      </c>
      <c r="AH6" s="4" t="s">
        <v>6</v>
      </c>
      <c r="AI6" s="11" t="s">
        <v>6</v>
      </c>
      <c r="AJ6" s="37">
        <f>SUM(E6:AI7)</f>
        <v>110</v>
      </c>
      <c r="AK6" s="33">
        <f>AJ6-$AL4</f>
        <v>-10</v>
      </c>
      <c r="AL6" s="50">
        <f>AK6</f>
        <v>-10</v>
      </c>
      <c r="AM6" s="14">
        <f>SUM(E6:AI6)</f>
        <v>70</v>
      </c>
      <c r="AN6" s="27" t="e" cm="1">
        <f t="array" ref="AN6">SUMPRODUCT((E5:AI5="В")*E6:AI7)</f>
        <v>#VALUE!</v>
      </c>
      <c r="AO6" s="26">
        <f>COUNTIFS($E6:$AI6,AO$3,$E$5:$AI$5,"&lt;&gt;П")</f>
        <v>0</v>
      </c>
      <c r="AP6" s="26" t="s">
        <v>38</v>
      </c>
    </row>
    <row r="7" spans="1:42" ht="18" customHeight="1" x14ac:dyDescent="0.2">
      <c r="A7" s="31"/>
      <c r="B7" s="32"/>
      <c r="C7" s="31"/>
      <c r="D7" s="1" t="s">
        <v>26</v>
      </c>
      <c r="E7" s="15">
        <v>2</v>
      </c>
      <c r="F7" s="15">
        <v>6</v>
      </c>
      <c r="G7" s="15"/>
      <c r="H7" s="15"/>
      <c r="I7" s="15">
        <v>2</v>
      </c>
      <c r="J7" s="15">
        <v>6</v>
      </c>
      <c r="K7" s="15"/>
      <c r="L7" s="15"/>
      <c r="M7" s="12">
        <v>2</v>
      </c>
      <c r="N7" s="11">
        <v>6</v>
      </c>
      <c r="O7" s="11"/>
      <c r="P7" s="1"/>
      <c r="Q7" s="1">
        <v>2</v>
      </c>
      <c r="R7" s="4">
        <v>6</v>
      </c>
      <c r="S7" s="4"/>
      <c r="T7" s="1"/>
      <c r="U7" s="12">
        <v>2</v>
      </c>
      <c r="V7" s="11">
        <v>6</v>
      </c>
      <c r="W7" s="4" t="s">
        <v>6</v>
      </c>
      <c r="X7" s="1" t="s">
        <v>6</v>
      </c>
      <c r="Y7" s="1" t="s">
        <v>6</v>
      </c>
      <c r="Z7" s="4" t="s">
        <v>6</v>
      </c>
      <c r="AA7" s="4" t="s">
        <v>6</v>
      </c>
      <c r="AB7" s="12" t="s">
        <v>6</v>
      </c>
      <c r="AC7" s="12" t="s">
        <v>6</v>
      </c>
      <c r="AD7" s="4" t="s">
        <v>6</v>
      </c>
      <c r="AE7" s="4" t="s">
        <v>6</v>
      </c>
      <c r="AF7" s="1" t="s">
        <v>6</v>
      </c>
      <c r="AG7" s="1" t="s">
        <v>6</v>
      </c>
      <c r="AH7" s="4" t="s">
        <v>6</v>
      </c>
      <c r="AI7" s="11" t="s">
        <v>6</v>
      </c>
      <c r="AJ7" s="32"/>
      <c r="AK7" s="34"/>
      <c r="AL7" s="51"/>
      <c r="AM7" s="1">
        <f>SUM(E7:AI7)</f>
        <v>40</v>
      </c>
      <c r="AN7" s="20" t="e" cm="1">
        <f t="array" ref="AN7">SUMPRODUCT((E5:AI5="П")*E6:AI7)</f>
        <v>#VALUE!</v>
      </c>
      <c r="AO7" s="26" t="s">
        <v>38</v>
      </c>
      <c r="AP7" s="26" t="s">
        <v>38</v>
      </c>
    </row>
    <row r="8" spans="1:42" ht="18" customHeight="1" x14ac:dyDescent="0.2">
      <c r="A8" s="31" t="s">
        <v>11</v>
      </c>
      <c r="B8" s="32" t="s">
        <v>12</v>
      </c>
      <c r="C8" s="31"/>
      <c r="D8" s="1" t="s">
        <v>25</v>
      </c>
      <c r="E8" s="15"/>
      <c r="F8" s="15">
        <v>12</v>
      </c>
      <c r="G8" s="15">
        <v>2</v>
      </c>
      <c r="H8" s="15"/>
      <c r="I8" s="15"/>
      <c r="J8" s="15">
        <v>12</v>
      </c>
      <c r="K8" s="15">
        <v>2</v>
      </c>
      <c r="L8" s="15"/>
      <c r="M8" s="12"/>
      <c r="N8" s="12">
        <v>12</v>
      </c>
      <c r="O8" s="11">
        <v>2</v>
      </c>
      <c r="P8" s="4"/>
      <c r="Q8" s="1"/>
      <c r="R8" s="1">
        <v>12</v>
      </c>
      <c r="S8" s="4">
        <v>2</v>
      </c>
      <c r="T8" s="4"/>
      <c r="U8" s="12"/>
      <c r="V8" s="12">
        <v>12</v>
      </c>
      <c r="W8" s="4">
        <v>2</v>
      </c>
      <c r="X8" s="4"/>
      <c r="Y8" s="1"/>
      <c r="Z8" s="1">
        <v>12</v>
      </c>
      <c r="AA8" s="4">
        <v>2</v>
      </c>
      <c r="AB8" s="11"/>
      <c r="AC8" s="12"/>
      <c r="AD8" s="1">
        <v>12</v>
      </c>
      <c r="AE8" s="4">
        <v>2</v>
      </c>
      <c r="AF8" s="4"/>
      <c r="AG8" s="1"/>
      <c r="AH8" s="1">
        <v>12</v>
      </c>
      <c r="AI8" s="11">
        <v>2</v>
      </c>
      <c r="AJ8" s="32">
        <f>SUM(E8:AI9)</f>
        <v>176</v>
      </c>
      <c r="AK8" s="33">
        <f>AJ8-$AL4</f>
        <v>56</v>
      </c>
      <c r="AL8" s="50">
        <f t="shared" ref="AL8" si="0">AK8</f>
        <v>56</v>
      </c>
      <c r="AM8" s="1">
        <f t="shared" ref="AM8:AM13" si="1">SUM(E8:AI8)</f>
        <v>112</v>
      </c>
      <c r="AN8" s="20" cm="1">
        <f t="array" ref="AN8">SUMPRODUCT((E5:AI5="В")*E8:AI9)</f>
        <v>44</v>
      </c>
      <c r="AO8" s="26" t="s">
        <v>38</v>
      </c>
      <c r="AP8" s="26" t="s">
        <v>38</v>
      </c>
    </row>
    <row r="9" spans="1:42" ht="18" customHeight="1" x14ac:dyDescent="0.2">
      <c r="A9" s="31"/>
      <c r="B9" s="32"/>
      <c r="C9" s="31"/>
      <c r="D9" s="1" t="s">
        <v>26</v>
      </c>
      <c r="E9" s="15"/>
      <c r="F9" s="15">
        <v>2</v>
      </c>
      <c r="G9" s="15">
        <v>6</v>
      </c>
      <c r="H9" s="15"/>
      <c r="I9" s="15"/>
      <c r="J9" s="15">
        <v>2</v>
      </c>
      <c r="K9" s="15">
        <v>6</v>
      </c>
      <c r="L9" s="15"/>
      <c r="M9" s="12"/>
      <c r="N9" s="12">
        <v>2</v>
      </c>
      <c r="O9" s="11">
        <v>6</v>
      </c>
      <c r="P9" s="4"/>
      <c r="Q9" s="1"/>
      <c r="R9" s="1">
        <v>2</v>
      </c>
      <c r="S9" s="4">
        <v>6</v>
      </c>
      <c r="T9" s="4"/>
      <c r="U9" s="12"/>
      <c r="V9" s="12">
        <v>2</v>
      </c>
      <c r="W9" s="4">
        <v>6</v>
      </c>
      <c r="X9" s="4"/>
      <c r="Y9" s="1"/>
      <c r="Z9" s="1">
        <v>2</v>
      </c>
      <c r="AA9" s="4">
        <v>6</v>
      </c>
      <c r="AB9" s="11"/>
      <c r="AC9" s="12"/>
      <c r="AD9" s="1">
        <v>2</v>
      </c>
      <c r="AE9" s="4">
        <v>6</v>
      </c>
      <c r="AF9" s="4"/>
      <c r="AG9" s="1"/>
      <c r="AH9" s="1">
        <v>2</v>
      </c>
      <c r="AI9" s="11">
        <v>6</v>
      </c>
      <c r="AJ9" s="32"/>
      <c r="AK9" s="34"/>
      <c r="AL9" s="51"/>
      <c r="AM9" s="1">
        <f t="shared" si="1"/>
        <v>64</v>
      </c>
      <c r="AN9" s="20" cm="1">
        <f t="array" ref="AN9">SUMPRODUCT((E5:AI5="П")*E8:AI9)</f>
        <v>44</v>
      </c>
      <c r="AO9" s="26" t="s">
        <v>38</v>
      </c>
      <c r="AP9" s="26" t="s">
        <v>38</v>
      </c>
    </row>
    <row r="10" spans="1:42" ht="18" customHeight="1" x14ac:dyDescent="0.2">
      <c r="A10" s="31" t="s">
        <v>13</v>
      </c>
      <c r="B10" s="32" t="s">
        <v>14</v>
      </c>
      <c r="C10" s="31"/>
      <c r="D10" s="1" t="s">
        <v>25</v>
      </c>
      <c r="E10" s="15"/>
      <c r="F10" s="15"/>
      <c r="G10" s="15">
        <v>12</v>
      </c>
      <c r="H10" s="15">
        <v>2</v>
      </c>
      <c r="I10" s="15"/>
      <c r="J10" s="15"/>
      <c r="K10" s="15">
        <v>12</v>
      </c>
      <c r="L10" s="15">
        <v>2</v>
      </c>
      <c r="M10" s="11"/>
      <c r="N10" s="12"/>
      <c r="O10" s="12">
        <v>12</v>
      </c>
      <c r="P10" s="4">
        <v>2</v>
      </c>
      <c r="Q10" s="4"/>
      <c r="R10" s="1"/>
      <c r="S10" s="1">
        <v>12</v>
      </c>
      <c r="T10" s="4">
        <v>2</v>
      </c>
      <c r="U10" s="11"/>
      <c r="V10" s="12"/>
      <c r="W10" s="1">
        <v>12</v>
      </c>
      <c r="X10" s="4">
        <v>2</v>
      </c>
      <c r="Y10" s="4"/>
      <c r="Z10" s="1"/>
      <c r="AA10" s="1">
        <v>12</v>
      </c>
      <c r="AB10" s="11">
        <v>2</v>
      </c>
      <c r="AC10" s="11"/>
      <c r="AD10" s="1"/>
      <c r="AE10" s="1">
        <v>12</v>
      </c>
      <c r="AF10" s="4">
        <v>2</v>
      </c>
      <c r="AG10" s="4"/>
      <c r="AH10" s="1"/>
      <c r="AI10" s="12">
        <v>12</v>
      </c>
      <c r="AJ10" s="32">
        <f>SUM(E10:AI11)</f>
        <v>168</v>
      </c>
      <c r="AK10" s="33">
        <f>AJ10-$AL4</f>
        <v>48</v>
      </c>
      <c r="AL10" s="50">
        <f t="shared" ref="AL10" si="2">AK10</f>
        <v>48</v>
      </c>
      <c r="AM10" s="1">
        <f t="shared" si="1"/>
        <v>110</v>
      </c>
      <c r="AN10" s="20" cm="1">
        <f t="array" ref="AN10">SUMPRODUCT((E5:AI5="В")*E10:AI11)</f>
        <v>36</v>
      </c>
      <c r="AO10" s="26" t="s">
        <v>38</v>
      </c>
      <c r="AP10" s="26" t="s">
        <v>38</v>
      </c>
    </row>
    <row r="11" spans="1:42" ht="18" customHeight="1" x14ac:dyDescent="0.2">
      <c r="A11" s="31"/>
      <c r="B11" s="32"/>
      <c r="C11" s="31"/>
      <c r="D11" s="1" t="s">
        <v>26</v>
      </c>
      <c r="E11" s="15"/>
      <c r="F11" s="15"/>
      <c r="G11" s="15">
        <v>2</v>
      </c>
      <c r="H11" s="15">
        <v>6</v>
      </c>
      <c r="I11" s="15"/>
      <c r="J11" s="15"/>
      <c r="K11" s="15">
        <v>2</v>
      </c>
      <c r="L11" s="15">
        <v>6</v>
      </c>
      <c r="M11" s="11"/>
      <c r="N11" s="12"/>
      <c r="O11" s="12">
        <v>2</v>
      </c>
      <c r="P11" s="4">
        <v>6</v>
      </c>
      <c r="Q11" s="4"/>
      <c r="R11" s="1"/>
      <c r="S11" s="1">
        <v>2</v>
      </c>
      <c r="T11" s="4">
        <v>6</v>
      </c>
      <c r="U11" s="11"/>
      <c r="V11" s="12"/>
      <c r="W11" s="1">
        <v>2</v>
      </c>
      <c r="X11" s="4">
        <v>6</v>
      </c>
      <c r="Y11" s="4"/>
      <c r="Z11" s="1"/>
      <c r="AA11" s="1">
        <v>2</v>
      </c>
      <c r="AB11" s="11">
        <v>6</v>
      </c>
      <c r="AC11" s="11"/>
      <c r="AD11" s="1"/>
      <c r="AE11" s="1">
        <v>2</v>
      </c>
      <c r="AF11" s="4">
        <v>6</v>
      </c>
      <c r="AG11" s="4"/>
      <c r="AH11" s="1"/>
      <c r="AI11" s="12">
        <v>2</v>
      </c>
      <c r="AJ11" s="32"/>
      <c r="AK11" s="34"/>
      <c r="AL11" s="51"/>
      <c r="AM11" s="1">
        <f t="shared" si="1"/>
        <v>58</v>
      </c>
      <c r="AN11" s="20" cm="1">
        <f t="array" ref="AN11">SUMPRODUCT((E5:AI5="П")*E10:AI11)</f>
        <v>44</v>
      </c>
      <c r="AO11" s="26" t="s">
        <v>38</v>
      </c>
      <c r="AP11" s="26" t="s">
        <v>38</v>
      </c>
    </row>
    <row r="12" spans="1:42" ht="18" customHeight="1" x14ac:dyDescent="0.2">
      <c r="A12" s="31" t="s">
        <v>15</v>
      </c>
      <c r="B12" s="32" t="s">
        <v>16</v>
      </c>
      <c r="C12" s="31"/>
      <c r="D12" s="1" t="s">
        <v>25</v>
      </c>
      <c r="E12" s="15">
        <v>2</v>
      </c>
      <c r="F12" s="15"/>
      <c r="G12" s="15"/>
      <c r="H12" s="15">
        <v>12</v>
      </c>
      <c r="I12" s="15">
        <v>2</v>
      </c>
      <c r="J12" s="15"/>
      <c r="K12" s="15"/>
      <c r="L12" s="15">
        <v>12</v>
      </c>
      <c r="M12" s="11">
        <v>2</v>
      </c>
      <c r="N12" s="11"/>
      <c r="O12" s="12"/>
      <c r="P12" s="1" t="s">
        <v>7</v>
      </c>
      <c r="Q12" s="4" t="s">
        <v>7</v>
      </c>
      <c r="R12" s="4" t="s">
        <v>7</v>
      </c>
      <c r="S12" s="1" t="s">
        <v>7</v>
      </c>
      <c r="T12" s="1" t="s">
        <v>7</v>
      </c>
      <c r="U12" s="11" t="s">
        <v>7</v>
      </c>
      <c r="V12" s="11" t="s">
        <v>7</v>
      </c>
      <c r="W12" s="1" t="s">
        <v>7</v>
      </c>
      <c r="X12" s="1" t="s">
        <v>7</v>
      </c>
      <c r="Y12" s="4" t="s">
        <v>7</v>
      </c>
      <c r="Z12" s="4" t="s">
        <v>7</v>
      </c>
      <c r="AA12" s="1" t="s">
        <v>7</v>
      </c>
      <c r="AB12" s="12" t="s">
        <v>7</v>
      </c>
      <c r="AC12" s="11" t="s">
        <v>7</v>
      </c>
      <c r="AD12" s="4" t="s">
        <v>7</v>
      </c>
      <c r="AE12" s="1" t="s">
        <v>7</v>
      </c>
      <c r="AF12" s="1" t="s">
        <v>7</v>
      </c>
      <c r="AG12" s="4" t="s">
        <v>7</v>
      </c>
      <c r="AH12" s="4" t="s">
        <v>7</v>
      </c>
      <c r="AI12" s="12" t="s">
        <v>7</v>
      </c>
      <c r="AJ12" s="32">
        <f>SUM(E12:AI13)</f>
        <v>52</v>
      </c>
      <c r="AK12" s="33">
        <f>AJ12-$AL4</f>
        <v>-68</v>
      </c>
      <c r="AL12" s="50">
        <f t="shared" ref="AL12" si="3">AK12</f>
        <v>-68</v>
      </c>
      <c r="AM12" s="1">
        <f t="shared" si="1"/>
        <v>30</v>
      </c>
      <c r="AN12" s="20" t="e" cm="1">
        <f t="array" ref="AN12">SUMPRODUCT((E5:AI5="В")*E12:AI13)</f>
        <v>#VALUE!</v>
      </c>
      <c r="AO12" s="26" t="s">
        <v>38</v>
      </c>
      <c r="AP12" s="26" t="s">
        <v>38</v>
      </c>
    </row>
    <row r="13" spans="1:42" ht="18" customHeight="1" x14ac:dyDescent="0.2">
      <c r="A13" s="31"/>
      <c r="B13" s="32"/>
      <c r="C13" s="31"/>
      <c r="D13" s="1" t="s">
        <v>26</v>
      </c>
      <c r="E13" s="15">
        <v>6</v>
      </c>
      <c r="F13" s="15"/>
      <c r="G13" s="15"/>
      <c r="H13" s="15">
        <v>2</v>
      </c>
      <c r="I13" s="15">
        <v>6</v>
      </c>
      <c r="J13" s="15"/>
      <c r="K13" s="15"/>
      <c r="L13" s="15">
        <v>2</v>
      </c>
      <c r="M13" s="11">
        <v>6</v>
      </c>
      <c r="N13" s="11"/>
      <c r="O13" s="12"/>
      <c r="P13" s="1" t="s">
        <v>7</v>
      </c>
      <c r="Q13" s="4" t="s">
        <v>7</v>
      </c>
      <c r="R13" s="4" t="s">
        <v>7</v>
      </c>
      <c r="S13" s="1" t="s">
        <v>7</v>
      </c>
      <c r="T13" s="1" t="s">
        <v>7</v>
      </c>
      <c r="U13" s="11" t="s">
        <v>7</v>
      </c>
      <c r="V13" s="11" t="s">
        <v>7</v>
      </c>
      <c r="W13" s="1" t="s">
        <v>7</v>
      </c>
      <c r="X13" s="1" t="s">
        <v>7</v>
      </c>
      <c r="Y13" s="4" t="s">
        <v>7</v>
      </c>
      <c r="Z13" s="4" t="s">
        <v>7</v>
      </c>
      <c r="AA13" s="1" t="s">
        <v>7</v>
      </c>
      <c r="AB13" s="12" t="s">
        <v>7</v>
      </c>
      <c r="AC13" s="11" t="s">
        <v>7</v>
      </c>
      <c r="AD13" s="4" t="s">
        <v>7</v>
      </c>
      <c r="AE13" s="1" t="s">
        <v>7</v>
      </c>
      <c r="AF13" s="1" t="s">
        <v>7</v>
      </c>
      <c r="AG13" s="4" t="s">
        <v>7</v>
      </c>
      <c r="AH13" s="4" t="s">
        <v>7</v>
      </c>
      <c r="AI13" s="12" t="s">
        <v>7</v>
      </c>
      <c r="AJ13" s="32"/>
      <c r="AK13" s="34"/>
      <c r="AL13" s="51"/>
      <c r="AM13" s="1">
        <f t="shared" si="1"/>
        <v>22</v>
      </c>
      <c r="AN13" s="20" t="e" cm="1">
        <f t="array" ref="AN13">SUMPRODUCT((E5:AI5="П")*E12:AI13)</f>
        <v>#VALUE!</v>
      </c>
      <c r="AO13" s="26" t="s">
        <v>38</v>
      </c>
      <c r="AP13" s="26" t="s">
        <v>38</v>
      </c>
    </row>
    <row r="14" spans="1:42" ht="18" customHeight="1" x14ac:dyDescent="0.2">
      <c r="A14" s="7"/>
      <c r="B14" s="8"/>
      <c r="C14" s="7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18" customHeight="1" x14ac:dyDescent="0.2">
      <c r="A15" s="31" t="s">
        <v>0</v>
      </c>
      <c r="B15" s="32" t="s">
        <v>1</v>
      </c>
      <c r="C15" s="32" t="s">
        <v>2</v>
      </c>
      <c r="D15" s="1"/>
      <c r="E15" s="32" t="s">
        <v>3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 t="s">
        <v>32</v>
      </c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42"/>
      <c r="AJ15" s="47" t="s">
        <v>4</v>
      </c>
      <c r="AK15" s="47"/>
      <c r="AL15" s="47"/>
      <c r="AM15" s="47"/>
      <c r="AN15" s="47"/>
      <c r="AO15" s="47"/>
      <c r="AP15" s="47"/>
    </row>
    <row r="16" spans="1:42" ht="18" customHeight="1" x14ac:dyDescent="0.2">
      <c r="A16" s="31"/>
      <c r="B16" s="32"/>
      <c r="C16" s="32"/>
      <c r="D16" s="35" t="s">
        <v>27</v>
      </c>
      <c r="E16" s="40">
        <v>1</v>
      </c>
      <c r="F16" s="38">
        <v>2</v>
      </c>
      <c r="G16" s="38">
        <v>3</v>
      </c>
      <c r="H16" s="38">
        <v>4</v>
      </c>
      <c r="I16" s="38">
        <v>5</v>
      </c>
      <c r="J16" s="38">
        <v>6</v>
      </c>
      <c r="K16" s="40">
        <v>7</v>
      </c>
      <c r="L16" s="40">
        <v>8</v>
      </c>
      <c r="M16" s="38">
        <v>9</v>
      </c>
      <c r="N16" s="38">
        <v>10</v>
      </c>
      <c r="O16" s="38">
        <v>11</v>
      </c>
      <c r="P16" s="38">
        <v>12</v>
      </c>
      <c r="Q16" s="38">
        <v>13</v>
      </c>
      <c r="R16" s="40">
        <v>14</v>
      </c>
      <c r="S16" s="40">
        <v>15</v>
      </c>
      <c r="T16" s="38">
        <v>16</v>
      </c>
      <c r="U16" s="38">
        <v>17</v>
      </c>
      <c r="V16" s="38">
        <v>18</v>
      </c>
      <c r="W16" s="38">
        <v>19</v>
      </c>
      <c r="X16" s="38">
        <v>20</v>
      </c>
      <c r="Y16" s="40">
        <v>21</v>
      </c>
      <c r="Z16" s="40">
        <v>22</v>
      </c>
      <c r="AA16" s="38">
        <v>23</v>
      </c>
      <c r="AB16" s="38">
        <v>24</v>
      </c>
      <c r="AC16" s="38">
        <v>25</v>
      </c>
      <c r="AD16" s="38">
        <v>26</v>
      </c>
      <c r="AE16" s="38">
        <v>27</v>
      </c>
      <c r="AF16" s="40">
        <v>28</v>
      </c>
      <c r="AG16" s="52"/>
      <c r="AH16" s="52"/>
      <c r="AI16" s="52"/>
      <c r="AJ16" s="48" t="s">
        <v>28</v>
      </c>
      <c r="AK16" s="48"/>
      <c r="AL16" s="48"/>
      <c r="AM16" s="48"/>
      <c r="AN16" s="48"/>
      <c r="AO16" s="49" t="s">
        <v>35</v>
      </c>
      <c r="AP16" s="49"/>
    </row>
    <row r="17" spans="1:42" ht="18" customHeight="1" x14ac:dyDescent="0.2">
      <c r="A17" s="31"/>
      <c r="B17" s="32"/>
      <c r="C17" s="32"/>
      <c r="D17" s="36"/>
      <c r="E17" s="41"/>
      <c r="F17" s="39"/>
      <c r="G17" s="39"/>
      <c r="H17" s="39"/>
      <c r="I17" s="39"/>
      <c r="J17" s="39"/>
      <c r="K17" s="41"/>
      <c r="L17" s="41"/>
      <c r="M17" s="39"/>
      <c r="N17" s="39"/>
      <c r="O17" s="39"/>
      <c r="P17" s="39"/>
      <c r="Q17" s="39"/>
      <c r="R17" s="41"/>
      <c r="S17" s="41"/>
      <c r="T17" s="39"/>
      <c r="U17" s="39"/>
      <c r="V17" s="39"/>
      <c r="W17" s="39"/>
      <c r="X17" s="39"/>
      <c r="Y17" s="41"/>
      <c r="Z17" s="41"/>
      <c r="AA17" s="39"/>
      <c r="AB17" s="39"/>
      <c r="AC17" s="39"/>
      <c r="AD17" s="39"/>
      <c r="AE17" s="39"/>
      <c r="AF17" s="41"/>
      <c r="AG17" s="53"/>
      <c r="AH17" s="53"/>
      <c r="AI17" s="53"/>
      <c r="AJ17" s="49" t="s">
        <v>4</v>
      </c>
      <c r="AK17" s="48" t="s">
        <v>34</v>
      </c>
      <c r="AL17" s="48"/>
      <c r="AM17" s="48" t="s">
        <v>33</v>
      </c>
      <c r="AN17" s="48" t="s">
        <v>36</v>
      </c>
      <c r="AO17" s="19" t="s">
        <v>7</v>
      </c>
      <c r="AP17" s="19" t="s">
        <v>6</v>
      </c>
    </row>
    <row r="18" spans="1:42" ht="22.5" customHeight="1" x14ac:dyDescent="0.2">
      <c r="A18" s="31"/>
      <c r="B18" s="32"/>
      <c r="C18" s="32"/>
      <c r="D18" s="36"/>
      <c r="E18" s="10" t="s">
        <v>21</v>
      </c>
      <c r="F18" s="3" t="s">
        <v>22</v>
      </c>
      <c r="G18" s="3" t="s">
        <v>23</v>
      </c>
      <c r="H18" s="3" t="s">
        <v>24</v>
      </c>
      <c r="I18" s="3" t="s">
        <v>18</v>
      </c>
      <c r="J18" s="3" t="s">
        <v>19</v>
      </c>
      <c r="K18" s="10" t="s">
        <v>20</v>
      </c>
      <c r="L18" s="10" t="s">
        <v>21</v>
      </c>
      <c r="M18" s="3" t="s">
        <v>22</v>
      </c>
      <c r="N18" s="3" t="s">
        <v>23</v>
      </c>
      <c r="O18" s="3" t="s">
        <v>24</v>
      </c>
      <c r="P18" s="3" t="s">
        <v>18</v>
      </c>
      <c r="Q18" s="3" t="s">
        <v>19</v>
      </c>
      <c r="R18" s="10" t="s">
        <v>20</v>
      </c>
      <c r="S18" s="10" t="s">
        <v>21</v>
      </c>
      <c r="T18" s="3" t="s">
        <v>22</v>
      </c>
      <c r="U18" s="3" t="s">
        <v>23</v>
      </c>
      <c r="V18" s="3" t="s">
        <v>24</v>
      </c>
      <c r="W18" s="3" t="s">
        <v>18</v>
      </c>
      <c r="X18" s="3" t="s">
        <v>19</v>
      </c>
      <c r="Y18" s="10" t="s">
        <v>20</v>
      </c>
      <c r="Z18" s="10" t="s">
        <v>21</v>
      </c>
      <c r="AA18" s="3" t="s">
        <v>22</v>
      </c>
      <c r="AB18" s="3" t="s">
        <v>23</v>
      </c>
      <c r="AC18" s="3" t="s">
        <v>24</v>
      </c>
      <c r="AD18" s="3" t="s">
        <v>18</v>
      </c>
      <c r="AE18" s="3" t="s">
        <v>19</v>
      </c>
      <c r="AF18" s="10" t="s">
        <v>20</v>
      </c>
      <c r="AG18" s="22"/>
      <c r="AH18" s="22"/>
      <c r="AI18" s="22"/>
      <c r="AJ18" s="49"/>
      <c r="AK18" s="24" t="s">
        <v>37</v>
      </c>
      <c r="AL18" s="25">
        <v>152</v>
      </c>
      <c r="AM18" s="48"/>
      <c r="AN18" s="48"/>
      <c r="AO18" s="18" t="s">
        <v>8</v>
      </c>
      <c r="AP18" s="18" t="s">
        <v>8</v>
      </c>
    </row>
    <row r="19" spans="1:42" ht="29.25" customHeight="1" x14ac:dyDescent="0.2">
      <c r="A19" s="31"/>
      <c r="B19" s="32"/>
      <c r="C19" s="32"/>
      <c r="D19" s="37"/>
      <c r="E19" s="10" t="s">
        <v>30</v>
      </c>
      <c r="F19" s="3" t="s">
        <v>31</v>
      </c>
      <c r="G19" s="3" t="s">
        <v>31</v>
      </c>
      <c r="H19" s="3" t="s">
        <v>31</v>
      </c>
      <c r="I19" s="3" t="s">
        <v>31</v>
      </c>
      <c r="J19" s="3" t="s">
        <v>31</v>
      </c>
      <c r="K19" s="10" t="s">
        <v>30</v>
      </c>
      <c r="L19" s="10" t="s">
        <v>30</v>
      </c>
      <c r="M19" s="3" t="s">
        <v>31</v>
      </c>
      <c r="N19" s="3" t="s">
        <v>31</v>
      </c>
      <c r="O19" s="3" t="s">
        <v>31</v>
      </c>
      <c r="P19" s="3" t="s">
        <v>31</v>
      </c>
      <c r="Q19" s="3" t="s">
        <v>31</v>
      </c>
      <c r="R19" s="10" t="s">
        <v>30</v>
      </c>
      <c r="S19" s="10" t="s">
        <v>30</v>
      </c>
      <c r="T19" s="3" t="s">
        <v>31</v>
      </c>
      <c r="U19" s="3" t="s">
        <v>31</v>
      </c>
      <c r="V19" s="3" t="s">
        <v>31</v>
      </c>
      <c r="W19" s="3" t="s">
        <v>31</v>
      </c>
      <c r="X19" s="3" t="s">
        <v>31</v>
      </c>
      <c r="Y19" s="10" t="s">
        <v>30</v>
      </c>
      <c r="Z19" s="10" t="s">
        <v>30</v>
      </c>
      <c r="AA19" s="3" t="s">
        <v>31</v>
      </c>
      <c r="AB19" s="3" t="s">
        <v>31</v>
      </c>
      <c r="AC19" s="3" t="s">
        <v>31</v>
      </c>
      <c r="AD19" s="3" t="s">
        <v>31</v>
      </c>
      <c r="AE19" s="3" t="s">
        <v>31</v>
      </c>
      <c r="AF19" s="10" t="s">
        <v>30</v>
      </c>
      <c r="AG19" s="22"/>
      <c r="AH19" s="22"/>
      <c r="AI19" s="22"/>
      <c r="AJ19" s="49"/>
      <c r="AK19" s="23" t="s">
        <v>8</v>
      </c>
      <c r="AL19" s="21" t="s">
        <v>5</v>
      </c>
      <c r="AM19" s="48"/>
      <c r="AN19" s="48"/>
      <c r="AO19" s="19" t="s">
        <v>5</v>
      </c>
      <c r="AP19" s="19" t="s">
        <v>5</v>
      </c>
    </row>
    <row r="20" spans="1:42" ht="18" customHeight="1" x14ac:dyDescent="0.2">
      <c r="A20" s="31" t="s">
        <v>9</v>
      </c>
      <c r="B20" s="32" t="s">
        <v>10</v>
      </c>
      <c r="C20" s="31"/>
      <c r="D20" s="1" t="s">
        <v>25</v>
      </c>
      <c r="E20" s="12" t="s">
        <v>6</v>
      </c>
      <c r="F20" s="1" t="s">
        <v>6</v>
      </c>
      <c r="G20" s="1" t="s">
        <v>6</v>
      </c>
      <c r="H20" s="1" t="s">
        <v>6</v>
      </c>
      <c r="I20" s="1" t="s">
        <v>6</v>
      </c>
      <c r="J20" s="1" t="s">
        <v>6</v>
      </c>
      <c r="K20" s="12" t="s">
        <v>6</v>
      </c>
      <c r="L20" s="12" t="s">
        <v>6</v>
      </c>
      <c r="M20" s="1" t="s">
        <v>6</v>
      </c>
      <c r="N20" s="1" t="s">
        <v>6</v>
      </c>
      <c r="O20" s="1" t="s">
        <v>6</v>
      </c>
      <c r="P20" s="1" t="s">
        <v>6</v>
      </c>
      <c r="Q20" s="1" t="s">
        <v>6</v>
      </c>
      <c r="R20" s="12" t="s">
        <v>6</v>
      </c>
      <c r="S20" s="12" t="s">
        <v>6</v>
      </c>
      <c r="T20" s="1" t="s">
        <v>6</v>
      </c>
      <c r="U20" s="3"/>
      <c r="V20" s="3">
        <v>12</v>
      </c>
      <c r="W20" s="3">
        <v>2</v>
      </c>
      <c r="X20" s="3"/>
      <c r="Y20" s="10"/>
      <c r="Z20" s="10">
        <v>12</v>
      </c>
      <c r="AA20" s="3">
        <v>2</v>
      </c>
      <c r="AB20" s="3"/>
      <c r="AC20" s="3"/>
      <c r="AD20" s="3">
        <v>12</v>
      </c>
      <c r="AE20" s="3">
        <v>2</v>
      </c>
      <c r="AF20" s="10"/>
      <c r="AG20" s="22"/>
      <c r="AH20" s="22"/>
      <c r="AI20" s="22"/>
      <c r="AJ20" s="39">
        <f>SUM(E20:AI21)</f>
        <v>66</v>
      </c>
      <c r="AK20" s="33">
        <f>AJ20-$AL18</f>
        <v>-86</v>
      </c>
      <c r="AL20" s="50">
        <f>AL6+AK20</f>
        <v>-96</v>
      </c>
      <c r="AM20" s="13">
        <f>SUM(E20:AI20)</f>
        <v>42</v>
      </c>
      <c r="AN20" s="27" t="e" cm="1">
        <f t="array" ref="AN20">SUMPRODUCT((E19:AI19="В")*E20:AI21)</f>
        <v>#VALUE!</v>
      </c>
      <c r="AO20" s="26" t="s">
        <v>38</v>
      </c>
      <c r="AP20" s="26" t="s">
        <v>38</v>
      </c>
    </row>
    <row r="21" spans="1:42" ht="18" customHeight="1" x14ac:dyDescent="0.2">
      <c r="A21" s="31"/>
      <c r="B21" s="32"/>
      <c r="C21" s="31"/>
      <c r="D21" s="1" t="s">
        <v>26</v>
      </c>
      <c r="E21" s="12" t="s">
        <v>6</v>
      </c>
      <c r="F21" s="1" t="s">
        <v>6</v>
      </c>
      <c r="G21" s="1" t="s">
        <v>6</v>
      </c>
      <c r="H21" s="1" t="s">
        <v>6</v>
      </c>
      <c r="I21" s="1" t="s">
        <v>6</v>
      </c>
      <c r="J21" s="1" t="s">
        <v>6</v>
      </c>
      <c r="K21" s="12" t="s">
        <v>6</v>
      </c>
      <c r="L21" s="12" t="s">
        <v>6</v>
      </c>
      <c r="M21" s="1" t="s">
        <v>6</v>
      </c>
      <c r="N21" s="1" t="s">
        <v>6</v>
      </c>
      <c r="O21" s="1" t="s">
        <v>6</v>
      </c>
      <c r="P21" s="1" t="s">
        <v>6</v>
      </c>
      <c r="Q21" s="1" t="s">
        <v>6</v>
      </c>
      <c r="R21" s="12" t="s">
        <v>6</v>
      </c>
      <c r="S21" s="12" t="s">
        <v>6</v>
      </c>
      <c r="T21" s="1" t="s">
        <v>6</v>
      </c>
      <c r="U21" s="3"/>
      <c r="V21" s="3">
        <v>2</v>
      </c>
      <c r="W21" s="3">
        <v>6</v>
      </c>
      <c r="X21" s="3"/>
      <c r="Y21" s="10"/>
      <c r="Z21" s="10">
        <v>2</v>
      </c>
      <c r="AA21" s="3">
        <v>6</v>
      </c>
      <c r="AB21" s="3"/>
      <c r="AC21" s="3"/>
      <c r="AD21" s="3">
        <v>2</v>
      </c>
      <c r="AE21" s="3">
        <v>6</v>
      </c>
      <c r="AF21" s="10"/>
      <c r="AG21" s="22"/>
      <c r="AH21" s="22"/>
      <c r="AI21" s="22"/>
      <c r="AJ21" s="54"/>
      <c r="AK21" s="34"/>
      <c r="AL21" s="51"/>
      <c r="AM21" s="3">
        <f>SUM(E21:AI21)</f>
        <v>24</v>
      </c>
      <c r="AN21" s="20" t="e" cm="1">
        <f t="array" ref="AN21">SUMPRODUCT((E19:AI19="П")*E20:AI21)</f>
        <v>#VALUE!</v>
      </c>
      <c r="AO21" s="26" t="s">
        <v>38</v>
      </c>
      <c r="AP21" s="26" t="s">
        <v>38</v>
      </c>
    </row>
    <row r="22" spans="1:42" ht="18" customHeight="1" x14ac:dyDescent="0.2">
      <c r="A22" s="31" t="s">
        <v>11</v>
      </c>
      <c r="B22" s="32" t="s">
        <v>12</v>
      </c>
      <c r="C22" s="31"/>
      <c r="D22" s="1" t="s">
        <v>25</v>
      </c>
      <c r="E22" s="10"/>
      <c r="F22" s="3"/>
      <c r="G22" s="3">
        <v>12</v>
      </c>
      <c r="H22" s="3">
        <v>2</v>
      </c>
      <c r="I22" s="3"/>
      <c r="J22" s="3"/>
      <c r="K22" s="10">
        <v>12</v>
      </c>
      <c r="L22" s="10">
        <v>2</v>
      </c>
      <c r="M22" s="3"/>
      <c r="N22" s="3"/>
      <c r="O22" s="3">
        <v>12</v>
      </c>
      <c r="P22" s="3">
        <v>2</v>
      </c>
      <c r="Q22" s="3"/>
      <c r="R22" s="10"/>
      <c r="S22" s="10">
        <v>12</v>
      </c>
      <c r="T22" s="3">
        <v>2</v>
      </c>
      <c r="U22" s="3"/>
      <c r="V22" s="3"/>
      <c r="W22" s="3">
        <v>12</v>
      </c>
      <c r="X22" s="3">
        <v>2</v>
      </c>
      <c r="Y22" s="10"/>
      <c r="Z22" s="10"/>
      <c r="AA22" s="3">
        <v>12</v>
      </c>
      <c r="AB22" s="3">
        <v>2</v>
      </c>
      <c r="AC22" s="3"/>
      <c r="AD22" s="3"/>
      <c r="AE22" s="3">
        <v>12</v>
      </c>
      <c r="AF22" s="10">
        <v>2</v>
      </c>
      <c r="AG22" s="22"/>
      <c r="AH22" s="22"/>
      <c r="AI22" s="22"/>
      <c r="AJ22" s="54">
        <f>SUM(E22:AI23)</f>
        <v>154</v>
      </c>
      <c r="AK22" s="33">
        <f>AJ22-$AL18</f>
        <v>2</v>
      </c>
      <c r="AL22" s="50">
        <f t="shared" ref="AL22" si="4">AL8+AK22</f>
        <v>58</v>
      </c>
      <c r="AM22" s="3">
        <f t="shared" ref="AM22:AM27" si="5">SUM(E22:AI22)</f>
        <v>98</v>
      </c>
      <c r="AN22" s="20" cm="1">
        <f t="array" ref="AN22">SUMPRODUCT((E19:AI19="В")*E22:AI23)</f>
        <v>44</v>
      </c>
      <c r="AO22" s="26" t="s">
        <v>38</v>
      </c>
      <c r="AP22" s="26" t="s">
        <v>38</v>
      </c>
    </row>
    <row r="23" spans="1:42" ht="18" customHeight="1" x14ac:dyDescent="0.2">
      <c r="A23" s="31"/>
      <c r="B23" s="32"/>
      <c r="C23" s="31"/>
      <c r="D23" s="1" t="s">
        <v>26</v>
      </c>
      <c r="E23" s="10"/>
      <c r="F23" s="3"/>
      <c r="G23" s="3">
        <v>2</v>
      </c>
      <c r="H23" s="3">
        <v>6</v>
      </c>
      <c r="I23" s="3"/>
      <c r="J23" s="3"/>
      <c r="K23" s="10">
        <v>2</v>
      </c>
      <c r="L23" s="10">
        <v>6</v>
      </c>
      <c r="M23" s="3"/>
      <c r="N23" s="3"/>
      <c r="O23" s="3">
        <v>2</v>
      </c>
      <c r="P23" s="3">
        <v>6</v>
      </c>
      <c r="Q23" s="3"/>
      <c r="R23" s="10"/>
      <c r="S23" s="10">
        <v>2</v>
      </c>
      <c r="T23" s="3">
        <v>6</v>
      </c>
      <c r="U23" s="3"/>
      <c r="V23" s="3"/>
      <c r="W23" s="3">
        <v>2</v>
      </c>
      <c r="X23" s="3">
        <v>6</v>
      </c>
      <c r="Y23" s="10"/>
      <c r="Z23" s="10"/>
      <c r="AA23" s="3">
        <v>2</v>
      </c>
      <c r="AB23" s="3">
        <v>6</v>
      </c>
      <c r="AC23" s="3"/>
      <c r="AD23" s="3"/>
      <c r="AE23" s="3">
        <v>2</v>
      </c>
      <c r="AF23" s="10">
        <v>6</v>
      </c>
      <c r="AG23" s="22"/>
      <c r="AH23" s="22"/>
      <c r="AI23" s="22"/>
      <c r="AJ23" s="54"/>
      <c r="AK23" s="34"/>
      <c r="AL23" s="51"/>
      <c r="AM23" s="3">
        <f t="shared" si="5"/>
        <v>56</v>
      </c>
      <c r="AN23" s="20" cm="1">
        <f t="array" ref="AN23">SUMPRODUCT((E19:AI19="П")*E22:AI23)</f>
        <v>0</v>
      </c>
      <c r="AO23" s="26" t="s">
        <v>38</v>
      </c>
      <c r="AP23" s="26" t="s">
        <v>38</v>
      </c>
    </row>
    <row r="24" spans="1:42" ht="18" customHeight="1" x14ac:dyDescent="0.2">
      <c r="A24" s="31" t="s">
        <v>13</v>
      </c>
      <c r="B24" s="32" t="s">
        <v>14</v>
      </c>
      <c r="C24" s="31"/>
      <c r="D24" s="1" t="s">
        <v>25</v>
      </c>
      <c r="E24" s="10">
        <v>2</v>
      </c>
      <c r="F24" s="3"/>
      <c r="G24" s="3"/>
      <c r="H24" s="3">
        <v>12</v>
      </c>
      <c r="I24" s="3">
        <v>2</v>
      </c>
      <c r="J24" s="3"/>
      <c r="K24" s="10"/>
      <c r="L24" s="10">
        <v>12</v>
      </c>
      <c r="M24" s="3">
        <v>2</v>
      </c>
      <c r="N24" s="3"/>
      <c r="O24" s="3"/>
      <c r="P24" s="3">
        <v>12</v>
      </c>
      <c r="Q24" s="3">
        <v>2</v>
      </c>
      <c r="R24" s="10"/>
      <c r="S24" s="10"/>
      <c r="T24" s="3">
        <v>12</v>
      </c>
      <c r="U24" s="3">
        <v>2</v>
      </c>
      <c r="V24" s="3"/>
      <c r="W24" s="3"/>
      <c r="X24" s="3">
        <v>12</v>
      </c>
      <c r="Y24" s="10">
        <v>2</v>
      </c>
      <c r="Z24" s="10"/>
      <c r="AA24" s="3"/>
      <c r="AB24" s="3">
        <v>12</v>
      </c>
      <c r="AC24" s="3">
        <v>2</v>
      </c>
      <c r="AD24" s="3"/>
      <c r="AE24" s="3"/>
      <c r="AF24" s="10">
        <v>12</v>
      </c>
      <c r="AG24" s="22"/>
      <c r="AH24" s="22"/>
      <c r="AI24" s="22"/>
      <c r="AJ24" s="54">
        <f>SUM(E24:AI25)</f>
        <v>154</v>
      </c>
      <c r="AK24" s="33">
        <f>AJ24-$AL18</f>
        <v>2</v>
      </c>
      <c r="AL24" s="50">
        <f t="shared" ref="AL24" si="6">AL10+AK24</f>
        <v>50</v>
      </c>
      <c r="AM24" s="3">
        <f t="shared" si="5"/>
        <v>98</v>
      </c>
      <c r="AN24" s="20" cm="1">
        <f t="array" ref="AN24">SUMPRODUCT((E19:AI19="В")*E24:AI25)</f>
        <v>44</v>
      </c>
      <c r="AO24" s="26" t="s">
        <v>38</v>
      </c>
      <c r="AP24" s="26" t="s">
        <v>38</v>
      </c>
    </row>
    <row r="25" spans="1:42" ht="18" customHeight="1" x14ac:dyDescent="0.2">
      <c r="A25" s="31"/>
      <c r="B25" s="32"/>
      <c r="C25" s="31"/>
      <c r="D25" s="1" t="s">
        <v>26</v>
      </c>
      <c r="E25" s="10">
        <v>6</v>
      </c>
      <c r="F25" s="3"/>
      <c r="G25" s="3"/>
      <c r="H25" s="3">
        <v>2</v>
      </c>
      <c r="I25" s="3">
        <v>6</v>
      </c>
      <c r="J25" s="3"/>
      <c r="K25" s="10"/>
      <c r="L25" s="10">
        <v>2</v>
      </c>
      <c r="M25" s="3">
        <v>6</v>
      </c>
      <c r="N25" s="3"/>
      <c r="O25" s="3"/>
      <c r="P25" s="3">
        <v>2</v>
      </c>
      <c r="Q25" s="3">
        <v>6</v>
      </c>
      <c r="R25" s="10"/>
      <c r="S25" s="10"/>
      <c r="T25" s="3">
        <v>2</v>
      </c>
      <c r="U25" s="3">
        <v>6</v>
      </c>
      <c r="V25" s="3"/>
      <c r="W25" s="3"/>
      <c r="X25" s="3">
        <v>2</v>
      </c>
      <c r="Y25" s="10">
        <v>6</v>
      </c>
      <c r="Z25" s="10"/>
      <c r="AA25" s="3"/>
      <c r="AB25" s="3">
        <v>2</v>
      </c>
      <c r="AC25" s="3">
        <v>6</v>
      </c>
      <c r="AD25" s="3"/>
      <c r="AE25" s="3"/>
      <c r="AF25" s="10">
        <v>2</v>
      </c>
      <c r="AG25" s="22"/>
      <c r="AH25" s="22"/>
      <c r="AI25" s="22"/>
      <c r="AJ25" s="54"/>
      <c r="AK25" s="34"/>
      <c r="AL25" s="51"/>
      <c r="AM25" s="3">
        <f t="shared" si="5"/>
        <v>56</v>
      </c>
      <c r="AN25" s="20" cm="1">
        <f t="array" ref="AN25">SUMPRODUCT((E19:AI19="П")*E24:AI25)</f>
        <v>0</v>
      </c>
      <c r="AO25" s="26" t="s">
        <v>38</v>
      </c>
      <c r="AP25" s="26" t="s">
        <v>38</v>
      </c>
    </row>
    <row r="26" spans="1:42" ht="18" customHeight="1" x14ac:dyDescent="0.2">
      <c r="A26" s="31" t="s">
        <v>15</v>
      </c>
      <c r="B26" s="32" t="s">
        <v>16</v>
      </c>
      <c r="C26" s="31"/>
      <c r="D26" s="1" t="s">
        <v>25</v>
      </c>
      <c r="E26" s="12" t="s">
        <v>7</v>
      </c>
      <c r="F26" s="1" t="s">
        <v>7</v>
      </c>
      <c r="G26" s="1" t="s">
        <v>7</v>
      </c>
      <c r="H26" s="1" t="s">
        <v>7</v>
      </c>
      <c r="I26" s="1" t="s">
        <v>7</v>
      </c>
      <c r="J26" s="1" t="s">
        <v>7</v>
      </c>
      <c r="K26" s="10"/>
      <c r="L26" s="10"/>
      <c r="M26" s="3">
        <v>12</v>
      </c>
      <c r="N26" s="3">
        <v>2</v>
      </c>
      <c r="O26" s="3"/>
      <c r="P26" s="3"/>
      <c r="Q26" s="3">
        <v>12</v>
      </c>
      <c r="R26" s="10">
        <v>2</v>
      </c>
      <c r="S26" s="10"/>
      <c r="T26" s="3"/>
      <c r="U26" s="3">
        <v>12</v>
      </c>
      <c r="V26" s="3">
        <v>2</v>
      </c>
      <c r="W26" s="3"/>
      <c r="X26" s="3"/>
      <c r="Y26" s="10">
        <v>12</v>
      </c>
      <c r="Z26" s="10">
        <v>2</v>
      </c>
      <c r="AA26" s="3"/>
      <c r="AB26" s="3"/>
      <c r="AC26" s="3">
        <v>12</v>
      </c>
      <c r="AD26" s="3">
        <v>2</v>
      </c>
      <c r="AE26" s="3"/>
      <c r="AF26" s="10"/>
      <c r="AG26" s="22"/>
      <c r="AH26" s="22"/>
      <c r="AI26" s="22"/>
      <c r="AJ26" s="54">
        <f>SUM(E26:AI27)</f>
        <v>110</v>
      </c>
      <c r="AK26" s="33">
        <f>AJ26-$AL18</f>
        <v>-42</v>
      </c>
      <c r="AL26" s="50">
        <f t="shared" ref="AL26" si="7">AL12+AK26</f>
        <v>-110</v>
      </c>
      <c r="AM26" s="3">
        <f t="shared" si="5"/>
        <v>70</v>
      </c>
      <c r="AN26" s="20" t="e" cm="1">
        <f t="array" ref="AN26">SUMPRODUCT((E19:AI19="В")*E26:AI27)</f>
        <v>#VALUE!</v>
      </c>
      <c r="AO26" s="26" t="s">
        <v>38</v>
      </c>
      <c r="AP26" s="26" t="s">
        <v>38</v>
      </c>
    </row>
    <row r="27" spans="1:42" ht="18" customHeight="1" x14ac:dyDescent="0.2">
      <c r="A27" s="31"/>
      <c r="B27" s="32"/>
      <c r="C27" s="31"/>
      <c r="D27" s="1" t="s">
        <v>26</v>
      </c>
      <c r="E27" s="12" t="s">
        <v>7</v>
      </c>
      <c r="F27" s="1" t="s">
        <v>7</v>
      </c>
      <c r="G27" s="1" t="s">
        <v>7</v>
      </c>
      <c r="H27" s="1" t="s">
        <v>7</v>
      </c>
      <c r="I27" s="1" t="s">
        <v>7</v>
      </c>
      <c r="J27" s="1" t="s">
        <v>7</v>
      </c>
      <c r="K27" s="10"/>
      <c r="L27" s="10"/>
      <c r="M27" s="3">
        <v>2</v>
      </c>
      <c r="N27" s="3">
        <v>6</v>
      </c>
      <c r="O27" s="3"/>
      <c r="P27" s="3"/>
      <c r="Q27" s="3">
        <v>2</v>
      </c>
      <c r="R27" s="10">
        <v>6</v>
      </c>
      <c r="S27" s="10"/>
      <c r="T27" s="3"/>
      <c r="U27" s="3">
        <v>2</v>
      </c>
      <c r="V27" s="3">
        <v>6</v>
      </c>
      <c r="W27" s="3"/>
      <c r="X27" s="3"/>
      <c r="Y27" s="10">
        <v>2</v>
      </c>
      <c r="Z27" s="10">
        <v>6</v>
      </c>
      <c r="AA27" s="3"/>
      <c r="AB27" s="3"/>
      <c r="AC27" s="3">
        <v>2</v>
      </c>
      <c r="AD27" s="3">
        <v>6</v>
      </c>
      <c r="AE27" s="3"/>
      <c r="AF27" s="10"/>
      <c r="AG27" s="22"/>
      <c r="AH27" s="22"/>
      <c r="AI27" s="22"/>
      <c r="AJ27" s="54"/>
      <c r="AK27" s="34"/>
      <c r="AL27" s="51"/>
      <c r="AM27" s="3">
        <f t="shared" si="5"/>
        <v>40</v>
      </c>
      <c r="AN27" s="20" t="e" cm="1">
        <f t="array" ref="AN27">SUMPRODUCT((E19:AI19="П")*E26:AI27)</f>
        <v>#VALUE!</v>
      </c>
      <c r="AO27" s="26" t="s">
        <v>38</v>
      </c>
      <c r="AP27" s="26" t="s">
        <v>38</v>
      </c>
    </row>
    <row r="28" spans="1:42" ht="18" customHeight="1" x14ac:dyDescent="0.2">
      <c r="A28" s="7"/>
      <c r="B28" s="8"/>
      <c r="C28" s="7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</row>
    <row r="29" spans="1:42" ht="18" customHeight="1" x14ac:dyDescent="0.2"/>
    <row r="30" spans="1:42" ht="18" customHeight="1" x14ac:dyDescent="0.2"/>
    <row r="31" spans="1:42" ht="18" customHeight="1" x14ac:dyDescent="0.2"/>
    <row r="32" spans="1:42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  <row r="139" ht="18" customHeight="1" x14ac:dyDescent="0.2"/>
    <row r="140" ht="18" customHeight="1" x14ac:dyDescent="0.2"/>
    <row r="141" ht="18" customHeight="1" x14ac:dyDescent="0.2"/>
    <row r="142" ht="18" customHeight="1" x14ac:dyDescent="0.2"/>
    <row r="143" ht="18" customHeight="1" x14ac:dyDescent="0.2"/>
    <row r="144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  <row r="155" ht="18" customHeight="1" x14ac:dyDescent="0.2"/>
    <row r="156" ht="18" customHeight="1" x14ac:dyDescent="0.2"/>
    <row r="157" ht="18" customHeight="1" x14ac:dyDescent="0.2"/>
    <row r="158" ht="18" customHeight="1" x14ac:dyDescent="0.2"/>
    <row r="159" ht="18" customHeight="1" x14ac:dyDescent="0.2"/>
    <row r="160" ht="18" customHeight="1" x14ac:dyDescent="0.2"/>
    <row r="161" ht="18" customHeight="1" x14ac:dyDescent="0.2"/>
    <row r="162" ht="18" customHeight="1" x14ac:dyDescent="0.2"/>
    <row r="163" ht="18" customHeight="1" x14ac:dyDescent="0.2"/>
    <row r="164" ht="18" customHeight="1" x14ac:dyDescent="0.2"/>
    <row r="165" ht="18" customHeight="1" x14ac:dyDescent="0.2"/>
    <row r="166" ht="18" customHeight="1" x14ac:dyDescent="0.2"/>
    <row r="167" ht="18" customHeight="1" x14ac:dyDescent="0.2"/>
    <row r="168" ht="18" customHeight="1" x14ac:dyDescent="0.2"/>
    <row r="169" ht="18" customHeight="1" x14ac:dyDescent="0.2"/>
    <row r="170" ht="18" customHeight="1" x14ac:dyDescent="0.2"/>
    <row r="171" ht="18" customHeight="1" x14ac:dyDescent="0.2"/>
    <row r="172" ht="18" customHeight="1" x14ac:dyDescent="0.2"/>
    <row r="173" ht="18" customHeight="1" x14ac:dyDescent="0.2"/>
    <row r="174" ht="18" customHeight="1" x14ac:dyDescent="0.2"/>
    <row r="175" ht="18" customHeight="1" x14ac:dyDescent="0.2"/>
    <row r="176" ht="18" customHeight="1" x14ac:dyDescent="0.2"/>
    <row r="177" ht="18" customHeight="1" x14ac:dyDescent="0.2"/>
    <row r="178" ht="18" customHeight="1" x14ac:dyDescent="0.2"/>
    <row r="179" ht="18" customHeight="1" x14ac:dyDescent="0.2"/>
    <row r="180" ht="18" customHeight="1" x14ac:dyDescent="0.2"/>
    <row r="181" ht="18" customHeight="1" x14ac:dyDescent="0.2"/>
    <row r="182" ht="18" customHeight="1" x14ac:dyDescent="0.2"/>
    <row r="183" ht="18" customHeight="1" x14ac:dyDescent="0.2"/>
    <row r="184" ht="18" customHeight="1" x14ac:dyDescent="0.2"/>
    <row r="185" ht="18" customHeight="1" x14ac:dyDescent="0.2"/>
    <row r="186" ht="18" customHeight="1" x14ac:dyDescent="0.2"/>
    <row r="187" ht="18" customHeight="1" x14ac:dyDescent="0.2"/>
    <row r="188" ht="18" customHeight="1" x14ac:dyDescent="0.2"/>
    <row r="189" ht="18" customHeight="1" x14ac:dyDescent="0.2"/>
    <row r="190" ht="18" customHeight="1" x14ac:dyDescent="0.2"/>
    <row r="191" ht="18" customHeight="1" x14ac:dyDescent="0.2"/>
    <row r="192" ht="18" customHeight="1" x14ac:dyDescent="0.2"/>
    <row r="193" ht="18" customHeight="1" x14ac:dyDescent="0.2"/>
    <row r="194" ht="18" customHeight="1" x14ac:dyDescent="0.2"/>
    <row r="195" ht="18" customHeight="1" x14ac:dyDescent="0.2"/>
    <row r="196" ht="18" customHeight="1" x14ac:dyDescent="0.2"/>
    <row r="197" ht="18" customHeight="1" x14ac:dyDescent="0.2"/>
    <row r="198" ht="18" customHeight="1" x14ac:dyDescent="0.2"/>
    <row r="199" ht="18" customHeight="1" x14ac:dyDescent="0.2"/>
    <row r="200" ht="18" customHeight="1" x14ac:dyDescent="0.2"/>
    <row r="201" ht="18" customHeight="1" x14ac:dyDescent="0.2"/>
    <row r="202" ht="18" customHeight="1" x14ac:dyDescent="0.2"/>
    <row r="203" ht="18" customHeight="1" x14ac:dyDescent="0.2"/>
    <row r="204" ht="18" customHeight="1" x14ac:dyDescent="0.2"/>
    <row r="205" ht="18" customHeight="1" x14ac:dyDescent="0.2"/>
    <row r="206" ht="18" customHeight="1" x14ac:dyDescent="0.2"/>
    <row r="207" ht="18" customHeight="1" x14ac:dyDescent="0.2"/>
    <row r="208" ht="18" customHeight="1" x14ac:dyDescent="0.2"/>
    <row r="209" ht="18" customHeight="1" x14ac:dyDescent="0.2"/>
    <row r="210" ht="18" customHeight="1" x14ac:dyDescent="0.2"/>
    <row r="211" ht="18" customHeight="1" x14ac:dyDescent="0.2"/>
    <row r="212" ht="18" customHeight="1" x14ac:dyDescent="0.2"/>
    <row r="213" ht="18" customHeight="1" x14ac:dyDescent="0.2"/>
    <row r="214" ht="18" customHeight="1" x14ac:dyDescent="0.2"/>
    <row r="215" ht="18" customHeight="1" x14ac:dyDescent="0.2"/>
    <row r="216" ht="18" customHeight="1" x14ac:dyDescent="0.2"/>
    <row r="217" ht="18" customHeight="1" x14ac:dyDescent="0.2"/>
    <row r="218" ht="18" customHeight="1" x14ac:dyDescent="0.2"/>
    <row r="219" ht="18" customHeight="1" x14ac:dyDescent="0.2"/>
    <row r="220" ht="18" customHeight="1" x14ac:dyDescent="0.2"/>
    <row r="221" ht="18" customHeight="1" x14ac:dyDescent="0.2"/>
    <row r="222" ht="18" customHeight="1" x14ac:dyDescent="0.2"/>
    <row r="223" ht="18" customHeight="1" x14ac:dyDescent="0.2"/>
    <row r="224" ht="18" customHeight="1" x14ac:dyDescent="0.2"/>
    <row r="225" ht="18" customHeight="1" x14ac:dyDescent="0.2"/>
    <row r="226" ht="18" customHeight="1" x14ac:dyDescent="0.2"/>
    <row r="227" ht="18" customHeight="1" x14ac:dyDescent="0.2"/>
    <row r="228" ht="18" customHeight="1" x14ac:dyDescent="0.2"/>
    <row r="229" ht="18" customHeight="1" x14ac:dyDescent="0.2"/>
    <row r="230" ht="18" customHeight="1" x14ac:dyDescent="0.2"/>
    <row r="231" ht="18" customHeight="1" x14ac:dyDescent="0.2"/>
    <row r="232" ht="18" customHeight="1" x14ac:dyDescent="0.2"/>
    <row r="233" ht="18" customHeight="1" x14ac:dyDescent="0.2"/>
    <row r="234" ht="18" customHeight="1" x14ac:dyDescent="0.2"/>
    <row r="235" ht="18" customHeight="1" x14ac:dyDescent="0.2"/>
    <row r="236" ht="18" customHeight="1" x14ac:dyDescent="0.2"/>
    <row r="237" ht="18" customHeight="1" x14ac:dyDescent="0.2"/>
    <row r="238" ht="18" customHeight="1" x14ac:dyDescent="0.2"/>
    <row r="239" ht="18" customHeight="1" x14ac:dyDescent="0.2"/>
    <row r="240" ht="18" customHeight="1" x14ac:dyDescent="0.2"/>
    <row r="241" ht="18" customHeight="1" x14ac:dyDescent="0.2"/>
    <row r="242" ht="18" customHeight="1" x14ac:dyDescent="0.2"/>
    <row r="243" ht="18" customHeight="1" x14ac:dyDescent="0.2"/>
    <row r="244" ht="18" customHeight="1" x14ac:dyDescent="0.2"/>
    <row r="245" ht="18" customHeight="1" x14ac:dyDescent="0.2"/>
    <row r="246" ht="18" customHeight="1" x14ac:dyDescent="0.2"/>
    <row r="247" ht="18" customHeight="1" x14ac:dyDescent="0.2"/>
    <row r="248" ht="18" customHeight="1" x14ac:dyDescent="0.2"/>
    <row r="249" ht="18" customHeight="1" x14ac:dyDescent="0.2"/>
    <row r="250" ht="18" customHeight="1" x14ac:dyDescent="0.2"/>
    <row r="251" ht="18" customHeight="1" x14ac:dyDescent="0.2"/>
    <row r="252" ht="18" customHeight="1" x14ac:dyDescent="0.2"/>
    <row r="253" ht="18" customHeight="1" x14ac:dyDescent="0.2"/>
    <row r="254" ht="18" customHeight="1" x14ac:dyDescent="0.2"/>
    <row r="255" ht="18" customHeight="1" x14ac:dyDescent="0.2"/>
    <row r="256" ht="18" customHeight="1" x14ac:dyDescent="0.2"/>
    <row r="257" ht="18" customHeight="1" x14ac:dyDescent="0.2"/>
    <row r="258" ht="18" customHeight="1" x14ac:dyDescent="0.2"/>
    <row r="259" ht="18" customHeight="1" x14ac:dyDescent="0.2"/>
    <row r="260" ht="18" customHeight="1" x14ac:dyDescent="0.2"/>
    <row r="261" ht="18" customHeight="1" x14ac:dyDescent="0.2"/>
    <row r="262" ht="18" customHeight="1" x14ac:dyDescent="0.2"/>
    <row r="263" ht="18" customHeight="1" x14ac:dyDescent="0.2"/>
    <row r="264" ht="18" customHeight="1" x14ac:dyDescent="0.2"/>
    <row r="265" ht="18" customHeight="1" x14ac:dyDescent="0.2"/>
    <row r="266" ht="18" customHeight="1" x14ac:dyDescent="0.2"/>
    <row r="267" ht="18" customHeight="1" x14ac:dyDescent="0.2"/>
    <row r="268" ht="18" customHeight="1" x14ac:dyDescent="0.2"/>
    <row r="269" ht="18" customHeight="1" x14ac:dyDescent="0.2"/>
    <row r="270" ht="18" customHeight="1" x14ac:dyDescent="0.2"/>
    <row r="271" ht="18" customHeight="1" x14ac:dyDescent="0.2"/>
    <row r="272" ht="18" customHeight="1" x14ac:dyDescent="0.2"/>
    <row r="273" ht="18" customHeight="1" x14ac:dyDescent="0.2"/>
    <row r="274" ht="18" customHeight="1" x14ac:dyDescent="0.2"/>
    <row r="275" ht="18" customHeight="1" x14ac:dyDescent="0.2"/>
    <row r="276" ht="18" customHeight="1" x14ac:dyDescent="0.2"/>
    <row r="277" ht="18" customHeight="1" x14ac:dyDescent="0.2"/>
    <row r="278" ht="18" customHeight="1" x14ac:dyDescent="0.2"/>
    <row r="279" ht="18" customHeight="1" x14ac:dyDescent="0.2"/>
    <row r="280" ht="18" customHeight="1" x14ac:dyDescent="0.2"/>
    <row r="281" ht="18" customHeight="1" x14ac:dyDescent="0.2"/>
    <row r="282" ht="18" customHeight="1" x14ac:dyDescent="0.2"/>
    <row r="283" ht="18" customHeight="1" x14ac:dyDescent="0.2"/>
    <row r="284" ht="18" customHeight="1" x14ac:dyDescent="0.2"/>
    <row r="285" ht="18" customHeight="1" x14ac:dyDescent="0.2"/>
    <row r="286" ht="18" customHeight="1" x14ac:dyDescent="0.2"/>
    <row r="287" ht="18" customHeight="1" x14ac:dyDescent="0.2"/>
    <row r="288" ht="18" customHeight="1" x14ac:dyDescent="0.2"/>
    <row r="289" ht="18" customHeight="1" x14ac:dyDescent="0.2"/>
    <row r="290" ht="18" customHeight="1" x14ac:dyDescent="0.2"/>
    <row r="291" ht="18" customHeight="1" x14ac:dyDescent="0.2"/>
    <row r="292" ht="18" customHeight="1" x14ac:dyDescent="0.2"/>
    <row r="293" ht="18" customHeight="1" x14ac:dyDescent="0.2"/>
    <row r="294" ht="18" customHeight="1" x14ac:dyDescent="0.2"/>
    <row r="295" ht="18" customHeight="1" x14ac:dyDescent="0.2"/>
    <row r="296" ht="18" customHeight="1" x14ac:dyDescent="0.2"/>
    <row r="297" ht="18" customHeight="1" x14ac:dyDescent="0.2"/>
    <row r="298" ht="18" customHeight="1" x14ac:dyDescent="0.2"/>
    <row r="299" ht="18" customHeight="1" x14ac:dyDescent="0.2"/>
    <row r="300" ht="18" customHeight="1" x14ac:dyDescent="0.2"/>
    <row r="301" ht="18" customHeight="1" x14ac:dyDescent="0.2"/>
    <row r="302" ht="18" customHeight="1" x14ac:dyDescent="0.2"/>
    <row r="303" ht="18" customHeight="1" x14ac:dyDescent="0.2"/>
    <row r="304" ht="18" customHeight="1" x14ac:dyDescent="0.2"/>
    <row r="305" ht="18" customHeight="1" x14ac:dyDescent="0.2"/>
    <row r="306" ht="18" customHeight="1" x14ac:dyDescent="0.2"/>
    <row r="307" ht="18" customHeight="1" x14ac:dyDescent="0.2"/>
    <row r="308" ht="18" customHeight="1" x14ac:dyDescent="0.2"/>
    <row r="309" ht="18" customHeight="1" x14ac:dyDescent="0.2"/>
    <row r="310" ht="18" customHeight="1" x14ac:dyDescent="0.2"/>
    <row r="311" ht="18" customHeight="1" x14ac:dyDescent="0.2"/>
    <row r="312" ht="18" customHeight="1" x14ac:dyDescent="0.2"/>
    <row r="313" ht="18" customHeight="1" x14ac:dyDescent="0.2"/>
    <row r="314" ht="18" customHeight="1" x14ac:dyDescent="0.2"/>
    <row r="315" ht="18" customHeight="1" x14ac:dyDescent="0.2"/>
    <row r="316" ht="18" customHeight="1" x14ac:dyDescent="0.2"/>
    <row r="317" ht="18" customHeight="1" x14ac:dyDescent="0.2"/>
    <row r="318" ht="18" customHeight="1" x14ac:dyDescent="0.2"/>
    <row r="319" ht="18" customHeight="1" x14ac:dyDescent="0.2"/>
    <row r="320" ht="18" customHeight="1" x14ac:dyDescent="0.2"/>
    <row r="321" ht="18" customHeight="1" x14ac:dyDescent="0.2"/>
    <row r="322" ht="18" customHeight="1" x14ac:dyDescent="0.2"/>
    <row r="323" ht="18" customHeight="1" x14ac:dyDescent="0.2"/>
    <row r="324" ht="18" customHeight="1" x14ac:dyDescent="0.2"/>
    <row r="325" ht="18" customHeight="1" x14ac:dyDescent="0.2"/>
    <row r="326" ht="18" customHeight="1" x14ac:dyDescent="0.2"/>
    <row r="327" ht="18" customHeight="1" x14ac:dyDescent="0.2"/>
    <row r="328" ht="18" customHeight="1" x14ac:dyDescent="0.2"/>
    <row r="329" ht="18" customHeight="1" x14ac:dyDescent="0.2"/>
    <row r="330" ht="18" customHeight="1" x14ac:dyDescent="0.2"/>
    <row r="331" ht="18" customHeight="1" x14ac:dyDescent="0.2"/>
    <row r="332" ht="18" customHeight="1" x14ac:dyDescent="0.2"/>
    <row r="333" ht="18" customHeight="1" x14ac:dyDescent="0.2"/>
    <row r="334" ht="18" customHeight="1" x14ac:dyDescent="0.2"/>
    <row r="335" ht="18" customHeight="1" x14ac:dyDescent="0.2"/>
    <row r="336" ht="18" customHeight="1" x14ac:dyDescent="0.2"/>
    <row r="337" ht="18" customHeight="1" x14ac:dyDescent="0.2"/>
    <row r="338" ht="18" customHeight="1" x14ac:dyDescent="0.2"/>
    <row r="339" ht="18" customHeight="1" x14ac:dyDescent="0.2"/>
    <row r="340" ht="18" customHeight="1" x14ac:dyDescent="0.2"/>
    <row r="341" ht="18" customHeight="1" x14ac:dyDescent="0.2"/>
    <row r="342" ht="18" customHeight="1" x14ac:dyDescent="0.2"/>
    <row r="343" ht="18" customHeight="1" x14ac:dyDescent="0.2"/>
    <row r="344" ht="18" customHeight="1" x14ac:dyDescent="0.2"/>
    <row r="345" ht="18" customHeight="1" x14ac:dyDescent="0.2"/>
    <row r="346" ht="18" customHeight="1" x14ac:dyDescent="0.2"/>
    <row r="347" ht="18" customHeight="1" x14ac:dyDescent="0.2"/>
    <row r="348" ht="18" customHeight="1" x14ac:dyDescent="0.2"/>
    <row r="349" ht="18" customHeight="1" x14ac:dyDescent="0.2"/>
    <row r="350" ht="18" customHeight="1" x14ac:dyDescent="0.2"/>
    <row r="351" ht="18" customHeight="1" x14ac:dyDescent="0.2"/>
    <row r="352" ht="18" customHeight="1" x14ac:dyDescent="0.2"/>
    <row r="353" ht="18" customHeight="1" x14ac:dyDescent="0.2"/>
    <row r="354" ht="18" customHeight="1" x14ac:dyDescent="0.2"/>
    <row r="355" ht="18" customHeight="1" x14ac:dyDescent="0.2"/>
    <row r="356" ht="18" customHeight="1" x14ac:dyDescent="0.2"/>
    <row r="357" ht="18" customHeight="1" x14ac:dyDescent="0.2"/>
    <row r="358" ht="18" customHeight="1" x14ac:dyDescent="0.2"/>
    <row r="359" ht="18" customHeight="1" x14ac:dyDescent="0.2"/>
    <row r="360" ht="18" customHeight="1" x14ac:dyDescent="0.2"/>
    <row r="361" ht="18" customHeight="1" x14ac:dyDescent="0.2"/>
    <row r="362" ht="18" customHeight="1" x14ac:dyDescent="0.2"/>
    <row r="363" ht="18" customHeight="1" x14ac:dyDescent="0.2"/>
    <row r="364" ht="18" customHeight="1" x14ac:dyDescent="0.2"/>
    <row r="365" ht="18" customHeight="1" x14ac:dyDescent="0.2"/>
    <row r="366" ht="18" customHeight="1" x14ac:dyDescent="0.2"/>
    <row r="367" ht="18" customHeight="1" x14ac:dyDescent="0.2"/>
    <row r="368" ht="18" customHeight="1" x14ac:dyDescent="0.2"/>
    <row r="369" ht="18" customHeight="1" x14ac:dyDescent="0.2"/>
    <row r="370" ht="18" customHeight="1" x14ac:dyDescent="0.2"/>
    <row r="371" ht="18" customHeight="1" x14ac:dyDescent="0.2"/>
    <row r="372" ht="18" customHeight="1" x14ac:dyDescent="0.2"/>
    <row r="373" ht="18" customHeight="1" x14ac:dyDescent="0.2"/>
    <row r="374" ht="18" customHeight="1" x14ac:dyDescent="0.2"/>
    <row r="375" ht="18" customHeight="1" x14ac:dyDescent="0.2"/>
    <row r="376" ht="18" customHeight="1" x14ac:dyDescent="0.2"/>
    <row r="377" ht="18" customHeight="1" x14ac:dyDescent="0.2"/>
    <row r="378" ht="18" customHeight="1" x14ac:dyDescent="0.2"/>
    <row r="379" ht="18" customHeight="1" x14ac:dyDescent="0.2"/>
    <row r="380" ht="18" customHeight="1" x14ac:dyDescent="0.2"/>
    <row r="381" ht="18" customHeight="1" x14ac:dyDescent="0.2"/>
    <row r="382" ht="18" customHeight="1" x14ac:dyDescent="0.2"/>
    <row r="383" ht="18" customHeight="1" x14ac:dyDescent="0.2"/>
    <row r="384" ht="18" customHeight="1" x14ac:dyDescent="0.2"/>
    <row r="385" ht="18" customHeight="1" x14ac:dyDescent="0.2"/>
    <row r="386" ht="18" customHeight="1" x14ac:dyDescent="0.2"/>
    <row r="387" ht="18" customHeight="1" x14ac:dyDescent="0.2"/>
    <row r="388" ht="18" customHeight="1" x14ac:dyDescent="0.2"/>
    <row r="389" ht="18" customHeight="1" x14ac:dyDescent="0.2"/>
    <row r="390" ht="18" customHeight="1" x14ac:dyDescent="0.2"/>
    <row r="391" ht="18" customHeight="1" x14ac:dyDescent="0.2"/>
    <row r="392" ht="18" customHeight="1" x14ac:dyDescent="0.2"/>
    <row r="393" ht="18" customHeight="1" x14ac:dyDescent="0.2"/>
    <row r="394" ht="18" customHeight="1" x14ac:dyDescent="0.2"/>
    <row r="395" ht="18" customHeight="1" x14ac:dyDescent="0.2"/>
    <row r="396" ht="18" customHeight="1" x14ac:dyDescent="0.2"/>
    <row r="397" ht="18" customHeight="1" x14ac:dyDescent="0.2"/>
    <row r="398" ht="18" customHeight="1" x14ac:dyDescent="0.2"/>
    <row r="399" ht="18" customHeight="1" x14ac:dyDescent="0.2"/>
    <row r="400" ht="18" customHeight="1" x14ac:dyDescent="0.2"/>
    <row r="401" ht="18" customHeight="1" x14ac:dyDescent="0.2"/>
    <row r="402" ht="18" customHeight="1" x14ac:dyDescent="0.2"/>
    <row r="403" ht="18" customHeight="1" x14ac:dyDescent="0.2"/>
    <row r="404" ht="18" customHeight="1" x14ac:dyDescent="0.2"/>
    <row r="405" ht="18" customHeight="1" x14ac:dyDescent="0.2"/>
    <row r="406" ht="18" customHeight="1" x14ac:dyDescent="0.2"/>
    <row r="407" ht="18" customHeight="1" x14ac:dyDescent="0.2"/>
    <row r="408" ht="18" customHeight="1" x14ac:dyDescent="0.2"/>
    <row r="409" ht="18" customHeight="1" x14ac:dyDescent="0.2"/>
    <row r="410" ht="18" customHeight="1" x14ac:dyDescent="0.2"/>
    <row r="411" ht="18" customHeight="1" x14ac:dyDescent="0.2"/>
    <row r="412" ht="18" customHeight="1" x14ac:dyDescent="0.2"/>
    <row r="413" ht="18" customHeight="1" x14ac:dyDescent="0.2"/>
    <row r="414" ht="18" customHeight="1" x14ac:dyDescent="0.2"/>
    <row r="415" ht="18" customHeight="1" x14ac:dyDescent="0.2"/>
    <row r="416" ht="18" customHeight="1" x14ac:dyDescent="0.2"/>
    <row r="417" ht="18" customHeight="1" x14ac:dyDescent="0.2"/>
    <row r="418" ht="18" customHeight="1" x14ac:dyDescent="0.2"/>
    <row r="419" ht="18" customHeight="1" x14ac:dyDescent="0.2"/>
    <row r="420" ht="18" customHeight="1" x14ac:dyDescent="0.2"/>
    <row r="421" ht="18" customHeight="1" x14ac:dyDescent="0.2"/>
    <row r="422" ht="18" customHeight="1" x14ac:dyDescent="0.2"/>
    <row r="423" ht="18" customHeight="1" x14ac:dyDescent="0.2"/>
    <row r="424" ht="18" customHeight="1" x14ac:dyDescent="0.2"/>
    <row r="425" ht="18" customHeight="1" x14ac:dyDescent="0.2"/>
    <row r="426" ht="18" customHeight="1" x14ac:dyDescent="0.2"/>
    <row r="427" ht="18" customHeight="1" x14ac:dyDescent="0.2"/>
    <row r="428" ht="18" customHeight="1" x14ac:dyDescent="0.2"/>
    <row r="429" ht="18" customHeight="1" x14ac:dyDescent="0.2"/>
    <row r="430" ht="18" customHeight="1" x14ac:dyDescent="0.2"/>
    <row r="431" ht="18" customHeight="1" x14ac:dyDescent="0.2"/>
    <row r="432" ht="18" customHeight="1" x14ac:dyDescent="0.2"/>
    <row r="433" ht="18" customHeight="1" x14ac:dyDescent="0.2"/>
    <row r="434" ht="18" customHeight="1" x14ac:dyDescent="0.2"/>
    <row r="435" ht="18" customHeight="1" x14ac:dyDescent="0.2"/>
    <row r="436" ht="18" customHeight="1" x14ac:dyDescent="0.2"/>
    <row r="437" ht="18" customHeight="1" x14ac:dyDescent="0.2"/>
    <row r="438" ht="18" customHeight="1" x14ac:dyDescent="0.2"/>
    <row r="439" ht="18" customHeight="1" x14ac:dyDescent="0.2"/>
    <row r="440" ht="18" customHeight="1" x14ac:dyDescent="0.2"/>
    <row r="441" ht="18" customHeight="1" x14ac:dyDescent="0.2"/>
    <row r="442" ht="18" customHeight="1" x14ac:dyDescent="0.2"/>
    <row r="443" ht="18" customHeight="1" x14ac:dyDescent="0.2"/>
    <row r="444" ht="18" customHeight="1" x14ac:dyDescent="0.2"/>
    <row r="445" ht="18" customHeight="1" x14ac:dyDescent="0.2"/>
    <row r="446" ht="18" customHeight="1" x14ac:dyDescent="0.2"/>
    <row r="447" ht="18" customHeight="1" x14ac:dyDescent="0.2"/>
    <row r="448" ht="18" customHeight="1" x14ac:dyDescent="0.2"/>
    <row r="449" ht="18" customHeight="1" x14ac:dyDescent="0.2"/>
    <row r="450" ht="18" customHeight="1" x14ac:dyDescent="0.2"/>
    <row r="451" ht="18" customHeight="1" x14ac:dyDescent="0.2"/>
    <row r="452" ht="18" customHeight="1" x14ac:dyDescent="0.2"/>
    <row r="453" ht="18" customHeight="1" x14ac:dyDescent="0.2"/>
    <row r="454" ht="18" customHeight="1" x14ac:dyDescent="0.2"/>
    <row r="455" ht="18" customHeight="1" x14ac:dyDescent="0.2"/>
    <row r="456" ht="18" customHeight="1" x14ac:dyDescent="0.2"/>
    <row r="457" ht="18" customHeight="1" x14ac:dyDescent="0.2"/>
    <row r="458" ht="18" customHeight="1" x14ac:dyDescent="0.2"/>
    <row r="459" ht="18" customHeight="1" x14ac:dyDescent="0.2"/>
    <row r="460" ht="18" customHeight="1" x14ac:dyDescent="0.2"/>
    <row r="461" ht="18" customHeight="1" x14ac:dyDescent="0.2"/>
    <row r="462" ht="18" customHeight="1" x14ac:dyDescent="0.2"/>
    <row r="463" ht="18" customHeight="1" x14ac:dyDescent="0.2"/>
    <row r="464" ht="18" customHeight="1" x14ac:dyDescent="0.2"/>
    <row r="465" ht="18" customHeight="1" x14ac:dyDescent="0.2"/>
    <row r="466" ht="18" customHeight="1" x14ac:dyDescent="0.2"/>
    <row r="467" ht="18" customHeight="1" x14ac:dyDescent="0.2"/>
    <row r="468" ht="18" customHeight="1" x14ac:dyDescent="0.2"/>
    <row r="469" ht="18" customHeight="1" x14ac:dyDescent="0.2"/>
    <row r="470" ht="18" customHeight="1" x14ac:dyDescent="0.2"/>
    <row r="471" ht="18" customHeight="1" x14ac:dyDescent="0.2"/>
    <row r="472" ht="18" customHeight="1" x14ac:dyDescent="0.2"/>
    <row r="473" ht="18" customHeight="1" x14ac:dyDescent="0.2"/>
    <row r="474" ht="18" customHeight="1" x14ac:dyDescent="0.2"/>
    <row r="475" ht="18" customHeight="1" x14ac:dyDescent="0.2"/>
    <row r="476" ht="18" customHeight="1" x14ac:dyDescent="0.2"/>
    <row r="477" ht="18" customHeight="1" x14ac:dyDescent="0.2"/>
    <row r="478" ht="18" customHeight="1" x14ac:dyDescent="0.2"/>
    <row r="479" ht="18" customHeight="1" x14ac:dyDescent="0.2"/>
    <row r="480" ht="18" customHeight="1" x14ac:dyDescent="0.2"/>
    <row r="481" ht="18" customHeight="1" x14ac:dyDescent="0.2"/>
    <row r="482" ht="18" customHeight="1" x14ac:dyDescent="0.2"/>
    <row r="483" ht="18" customHeight="1" x14ac:dyDescent="0.2"/>
    <row r="484" ht="18" customHeight="1" x14ac:dyDescent="0.2"/>
    <row r="485" ht="18" customHeight="1" x14ac:dyDescent="0.2"/>
    <row r="486" ht="18" customHeight="1" x14ac:dyDescent="0.2"/>
    <row r="487" ht="18" customHeight="1" x14ac:dyDescent="0.2"/>
    <row r="488" ht="18" customHeight="1" x14ac:dyDescent="0.2"/>
    <row r="489" ht="18" customHeight="1" x14ac:dyDescent="0.2"/>
    <row r="490" ht="18" customHeight="1" x14ac:dyDescent="0.2"/>
    <row r="491" ht="18" customHeight="1" x14ac:dyDescent="0.2"/>
    <row r="492" ht="18" customHeight="1" x14ac:dyDescent="0.2"/>
    <row r="493" ht="18" customHeight="1" x14ac:dyDescent="0.2"/>
    <row r="494" ht="18" customHeight="1" x14ac:dyDescent="0.2"/>
    <row r="495" ht="18" customHeight="1" x14ac:dyDescent="0.2"/>
    <row r="496" ht="18" customHeight="1" x14ac:dyDescent="0.2"/>
    <row r="497" ht="18" customHeight="1" x14ac:dyDescent="0.2"/>
    <row r="498" ht="18" customHeight="1" x14ac:dyDescent="0.2"/>
    <row r="499" ht="18" customHeight="1" x14ac:dyDescent="0.2"/>
    <row r="500" ht="18" customHeight="1" x14ac:dyDescent="0.2"/>
    <row r="501" ht="18" customHeight="1" x14ac:dyDescent="0.2"/>
    <row r="502" ht="18" customHeight="1" x14ac:dyDescent="0.2"/>
    <row r="503" ht="18" customHeight="1" x14ac:dyDescent="0.2"/>
    <row r="504" ht="18" customHeight="1" x14ac:dyDescent="0.2"/>
    <row r="505" ht="18" customHeight="1" x14ac:dyDescent="0.2"/>
    <row r="506" ht="18" customHeight="1" x14ac:dyDescent="0.2"/>
    <row r="507" ht="18" customHeight="1" x14ac:dyDescent="0.2"/>
    <row r="508" ht="18" customHeight="1" x14ac:dyDescent="0.2"/>
    <row r="509" ht="18" customHeight="1" x14ac:dyDescent="0.2"/>
    <row r="510" ht="18" customHeight="1" x14ac:dyDescent="0.2"/>
    <row r="511" ht="18" customHeight="1" x14ac:dyDescent="0.2"/>
    <row r="512" ht="18" customHeight="1" x14ac:dyDescent="0.2"/>
    <row r="513" ht="18" customHeight="1" x14ac:dyDescent="0.2"/>
    <row r="514" ht="18" customHeight="1" x14ac:dyDescent="0.2"/>
    <row r="515" ht="18" customHeight="1" x14ac:dyDescent="0.2"/>
    <row r="516" ht="18" customHeight="1" x14ac:dyDescent="0.2"/>
    <row r="517" ht="18" customHeight="1" x14ac:dyDescent="0.2"/>
    <row r="518" ht="18" customHeight="1" x14ac:dyDescent="0.2"/>
    <row r="519" ht="18" customHeight="1" x14ac:dyDescent="0.2"/>
    <row r="520" ht="18" customHeight="1" x14ac:dyDescent="0.2"/>
    <row r="521" ht="18" customHeight="1" x14ac:dyDescent="0.2"/>
    <row r="522" ht="18" customHeight="1" x14ac:dyDescent="0.2"/>
    <row r="523" ht="18" customHeight="1" x14ac:dyDescent="0.2"/>
    <row r="524" ht="18" customHeight="1" x14ac:dyDescent="0.2"/>
    <row r="525" ht="18" customHeight="1" x14ac:dyDescent="0.2"/>
    <row r="526" ht="18" customHeight="1" x14ac:dyDescent="0.2"/>
    <row r="527" ht="18" customHeight="1" x14ac:dyDescent="0.2"/>
    <row r="528" ht="18" customHeight="1" x14ac:dyDescent="0.2"/>
    <row r="529" ht="18" customHeight="1" x14ac:dyDescent="0.2"/>
    <row r="530" ht="18" customHeight="1" x14ac:dyDescent="0.2"/>
    <row r="531" ht="18" customHeight="1" x14ac:dyDescent="0.2"/>
    <row r="532" ht="18" customHeight="1" x14ac:dyDescent="0.2"/>
    <row r="533" ht="18" customHeight="1" x14ac:dyDescent="0.2"/>
    <row r="534" ht="18" customHeight="1" x14ac:dyDescent="0.2"/>
    <row r="535" ht="18" customHeight="1" x14ac:dyDescent="0.2"/>
    <row r="536" ht="18" customHeight="1" x14ac:dyDescent="0.2"/>
    <row r="537" ht="18" customHeight="1" x14ac:dyDescent="0.2"/>
    <row r="538" ht="18" customHeight="1" x14ac:dyDescent="0.2"/>
    <row r="539" ht="18" customHeight="1" x14ac:dyDescent="0.2"/>
    <row r="540" ht="18" customHeight="1" x14ac:dyDescent="0.2"/>
    <row r="541" ht="18" customHeight="1" x14ac:dyDescent="0.2"/>
    <row r="542" ht="18" customHeight="1" x14ac:dyDescent="0.2"/>
    <row r="543" ht="18" customHeight="1" x14ac:dyDescent="0.2"/>
    <row r="544" ht="18" customHeight="1" x14ac:dyDescent="0.2"/>
    <row r="545" ht="18" customHeight="1" x14ac:dyDescent="0.2"/>
    <row r="546" ht="18" customHeight="1" x14ac:dyDescent="0.2"/>
    <row r="547" ht="18" customHeight="1" x14ac:dyDescent="0.2"/>
    <row r="548" ht="18" customHeight="1" x14ac:dyDescent="0.2"/>
    <row r="549" ht="18" customHeight="1" x14ac:dyDescent="0.2"/>
    <row r="550" ht="18" customHeight="1" x14ac:dyDescent="0.2"/>
    <row r="551" ht="18" customHeight="1" x14ac:dyDescent="0.2"/>
    <row r="552" ht="18" customHeight="1" x14ac:dyDescent="0.2"/>
    <row r="553" ht="18" customHeight="1" x14ac:dyDescent="0.2"/>
    <row r="554" ht="18" customHeight="1" x14ac:dyDescent="0.2"/>
    <row r="555" ht="18" customHeight="1" x14ac:dyDescent="0.2"/>
    <row r="556" ht="18" customHeight="1" x14ac:dyDescent="0.2"/>
    <row r="557" ht="18" customHeight="1" x14ac:dyDescent="0.2"/>
    <row r="558" ht="18" customHeight="1" x14ac:dyDescent="0.2"/>
    <row r="559" ht="18" customHeight="1" x14ac:dyDescent="0.2"/>
    <row r="560" ht="18" customHeight="1" x14ac:dyDescent="0.2"/>
    <row r="561" ht="18" customHeight="1" x14ac:dyDescent="0.2"/>
    <row r="562" ht="18" customHeight="1" x14ac:dyDescent="0.2"/>
    <row r="563" ht="18" customHeight="1" x14ac:dyDescent="0.2"/>
    <row r="564" ht="18" customHeight="1" x14ac:dyDescent="0.2"/>
    <row r="565" ht="18" customHeight="1" x14ac:dyDescent="0.2"/>
    <row r="566" ht="18" customHeight="1" x14ac:dyDescent="0.2"/>
    <row r="567" ht="18" customHeight="1" x14ac:dyDescent="0.2"/>
    <row r="568" ht="18" customHeight="1" x14ac:dyDescent="0.2"/>
    <row r="569" ht="18" customHeight="1" x14ac:dyDescent="0.2"/>
    <row r="570" ht="18" customHeight="1" x14ac:dyDescent="0.2"/>
    <row r="571" ht="18" customHeight="1" x14ac:dyDescent="0.2"/>
    <row r="572" ht="18" customHeight="1" x14ac:dyDescent="0.2"/>
    <row r="573" ht="18" customHeight="1" x14ac:dyDescent="0.2"/>
    <row r="574" ht="18" customHeight="1" x14ac:dyDescent="0.2"/>
    <row r="575" ht="18" customHeight="1" x14ac:dyDescent="0.2"/>
    <row r="576" ht="18" customHeight="1" x14ac:dyDescent="0.2"/>
    <row r="577" ht="18" customHeight="1" x14ac:dyDescent="0.2"/>
    <row r="578" ht="18" customHeight="1" x14ac:dyDescent="0.2"/>
    <row r="579" ht="18" customHeight="1" x14ac:dyDescent="0.2"/>
    <row r="580" ht="18" customHeight="1" x14ac:dyDescent="0.2"/>
    <row r="581" ht="18" customHeight="1" x14ac:dyDescent="0.2"/>
    <row r="582" ht="18" customHeight="1" x14ac:dyDescent="0.2"/>
    <row r="583" ht="18" customHeight="1" x14ac:dyDescent="0.2"/>
    <row r="584" ht="18" customHeight="1" x14ac:dyDescent="0.2"/>
    <row r="585" ht="18" customHeight="1" x14ac:dyDescent="0.2"/>
    <row r="586" ht="18" customHeight="1" x14ac:dyDescent="0.2"/>
    <row r="587" ht="18" customHeight="1" x14ac:dyDescent="0.2"/>
    <row r="588" ht="18" customHeight="1" x14ac:dyDescent="0.2"/>
    <row r="589" ht="18" customHeight="1" x14ac:dyDescent="0.2"/>
    <row r="590" ht="18" customHeight="1" x14ac:dyDescent="0.2"/>
    <row r="591" ht="18" customHeight="1" x14ac:dyDescent="0.2"/>
    <row r="592" ht="18" customHeight="1" x14ac:dyDescent="0.2"/>
    <row r="593" ht="18" customHeight="1" x14ac:dyDescent="0.2"/>
    <row r="594" ht="18" customHeight="1" x14ac:dyDescent="0.2"/>
    <row r="595" ht="18" customHeight="1" x14ac:dyDescent="0.2"/>
    <row r="596" ht="18" customHeight="1" x14ac:dyDescent="0.2"/>
    <row r="597" ht="18" customHeight="1" x14ac:dyDescent="0.2"/>
    <row r="598" ht="18" customHeight="1" x14ac:dyDescent="0.2"/>
    <row r="599" ht="18" customHeight="1" x14ac:dyDescent="0.2"/>
    <row r="600" ht="18" customHeight="1" x14ac:dyDescent="0.2"/>
    <row r="601" ht="18" customHeight="1" x14ac:dyDescent="0.2"/>
    <row r="602" ht="18" customHeight="1" x14ac:dyDescent="0.2"/>
    <row r="603" ht="18" customHeight="1" x14ac:dyDescent="0.2"/>
    <row r="604" ht="18" customHeight="1" x14ac:dyDescent="0.2"/>
    <row r="605" ht="18" customHeight="1" x14ac:dyDescent="0.2"/>
    <row r="606" ht="18" customHeight="1" x14ac:dyDescent="0.2"/>
    <row r="607" ht="18" customHeight="1" x14ac:dyDescent="0.2"/>
    <row r="608" ht="18" customHeight="1" x14ac:dyDescent="0.2"/>
    <row r="609" ht="18" customHeight="1" x14ac:dyDescent="0.2"/>
    <row r="610" ht="18" customHeight="1" x14ac:dyDescent="0.2"/>
    <row r="611" ht="18" customHeight="1" x14ac:dyDescent="0.2"/>
    <row r="612" ht="18" customHeight="1" x14ac:dyDescent="0.2"/>
    <row r="613" ht="18" customHeight="1" x14ac:dyDescent="0.2"/>
    <row r="614" ht="18" customHeight="1" x14ac:dyDescent="0.2"/>
    <row r="615" ht="18" customHeight="1" x14ac:dyDescent="0.2"/>
    <row r="616" ht="18" customHeight="1" x14ac:dyDescent="0.2"/>
    <row r="617" ht="18" customHeight="1" x14ac:dyDescent="0.2"/>
    <row r="618" ht="18" customHeight="1" x14ac:dyDescent="0.2"/>
    <row r="619" ht="18" customHeight="1" x14ac:dyDescent="0.2"/>
    <row r="620" ht="18" customHeight="1" x14ac:dyDescent="0.2"/>
    <row r="621" ht="18" customHeight="1" x14ac:dyDescent="0.2"/>
    <row r="622" ht="18" customHeight="1" x14ac:dyDescent="0.2"/>
    <row r="623" ht="18" customHeight="1" x14ac:dyDescent="0.2"/>
    <row r="624" ht="18" customHeight="1" x14ac:dyDescent="0.2"/>
    <row r="625" ht="18" customHeight="1" x14ac:dyDescent="0.2"/>
    <row r="626" ht="18" customHeight="1" x14ac:dyDescent="0.2"/>
    <row r="627" ht="18" customHeight="1" x14ac:dyDescent="0.2"/>
    <row r="628" ht="18" customHeight="1" x14ac:dyDescent="0.2"/>
    <row r="629" ht="18" customHeight="1" x14ac:dyDescent="0.2"/>
    <row r="630" ht="18" customHeight="1" x14ac:dyDescent="0.2"/>
    <row r="631" ht="18" customHeight="1" x14ac:dyDescent="0.2"/>
    <row r="632" ht="18" customHeight="1" x14ac:dyDescent="0.2"/>
    <row r="633" ht="18" customHeight="1" x14ac:dyDescent="0.2"/>
    <row r="634" ht="18" customHeight="1" x14ac:dyDescent="0.2"/>
    <row r="635" ht="18" customHeight="1" x14ac:dyDescent="0.2"/>
    <row r="636" ht="18" customHeight="1" x14ac:dyDescent="0.2"/>
    <row r="637" ht="18" customHeight="1" x14ac:dyDescent="0.2"/>
    <row r="638" ht="18" customHeight="1" x14ac:dyDescent="0.2"/>
    <row r="639" ht="18" customHeight="1" x14ac:dyDescent="0.2"/>
    <row r="640" ht="18" customHeight="1" x14ac:dyDescent="0.2"/>
    <row r="641" ht="18" customHeight="1" x14ac:dyDescent="0.2"/>
    <row r="642" ht="18" customHeight="1" x14ac:dyDescent="0.2"/>
    <row r="643" ht="18" customHeight="1" x14ac:dyDescent="0.2"/>
    <row r="644" ht="18" customHeight="1" x14ac:dyDescent="0.2"/>
    <row r="645" ht="18" customHeight="1" x14ac:dyDescent="0.2"/>
    <row r="646" ht="18" customHeight="1" x14ac:dyDescent="0.2"/>
    <row r="647" ht="18" customHeight="1" x14ac:dyDescent="0.2"/>
    <row r="648" ht="18" customHeight="1" x14ac:dyDescent="0.2"/>
    <row r="649" ht="18" customHeight="1" x14ac:dyDescent="0.2"/>
    <row r="650" ht="18" customHeight="1" x14ac:dyDescent="0.2"/>
    <row r="651" ht="18" customHeight="1" x14ac:dyDescent="0.2"/>
    <row r="652" ht="18" customHeight="1" x14ac:dyDescent="0.2"/>
    <row r="653" ht="18" customHeight="1" x14ac:dyDescent="0.2"/>
    <row r="654" ht="18" customHeight="1" x14ac:dyDescent="0.2"/>
    <row r="655" ht="18" customHeight="1" x14ac:dyDescent="0.2"/>
    <row r="656" ht="18" customHeight="1" x14ac:dyDescent="0.2"/>
    <row r="657" ht="18" customHeight="1" x14ac:dyDescent="0.2"/>
    <row r="658" ht="18" customHeight="1" x14ac:dyDescent="0.2"/>
    <row r="659" ht="18" customHeight="1" x14ac:dyDescent="0.2"/>
    <row r="660" ht="18" customHeight="1" x14ac:dyDescent="0.2"/>
    <row r="661" ht="18" customHeight="1" x14ac:dyDescent="0.2"/>
    <row r="662" ht="18" customHeight="1" x14ac:dyDescent="0.2"/>
    <row r="663" ht="18" customHeight="1" x14ac:dyDescent="0.2"/>
    <row r="664" ht="18" customHeight="1" x14ac:dyDescent="0.2"/>
    <row r="665" ht="18" customHeight="1" x14ac:dyDescent="0.2"/>
    <row r="666" ht="18" customHeight="1" x14ac:dyDescent="0.2"/>
    <row r="667" ht="18" customHeight="1" x14ac:dyDescent="0.2"/>
    <row r="668" ht="18" customHeight="1" x14ac:dyDescent="0.2"/>
    <row r="669" ht="18" customHeight="1" x14ac:dyDescent="0.2"/>
    <row r="670" ht="18" customHeight="1" x14ac:dyDescent="0.2"/>
    <row r="671" ht="18" customHeight="1" x14ac:dyDescent="0.2"/>
    <row r="672" ht="18" customHeight="1" x14ac:dyDescent="0.2"/>
    <row r="673" ht="18" customHeight="1" x14ac:dyDescent="0.2"/>
    <row r="674" ht="18" customHeight="1" x14ac:dyDescent="0.2"/>
    <row r="675" ht="18" customHeight="1" x14ac:dyDescent="0.2"/>
    <row r="676" ht="18" customHeight="1" x14ac:dyDescent="0.2"/>
    <row r="677" ht="18" customHeight="1" x14ac:dyDescent="0.2"/>
    <row r="678" ht="18" customHeight="1" x14ac:dyDescent="0.2"/>
    <row r="679" ht="18" customHeight="1" x14ac:dyDescent="0.2"/>
    <row r="680" ht="18" customHeight="1" x14ac:dyDescent="0.2"/>
    <row r="681" ht="18" customHeight="1" x14ac:dyDescent="0.2"/>
    <row r="682" ht="18" customHeight="1" x14ac:dyDescent="0.2"/>
    <row r="683" ht="18" customHeight="1" x14ac:dyDescent="0.2"/>
    <row r="684" ht="18" customHeight="1" x14ac:dyDescent="0.2"/>
    <row r="685" ht="18" customHeight="1" x14ac:dyDescent="0.2"/>
    <row r="686" ht="18" customHeight="1" x14ac:dyDescent="0.2"/>
    <row r="687" ht="18" customHeight="1" x14ac:dyDescent="0.2"/>
    <row r="688" ht="18" customHeight="1" x14ac:dyDescent="0.2"/>
    <row r="689" ht="18" customHeight="1" x14ac:dyDescent="0.2"/>
    <row r="690" ht="18" customHeight="1" x14ac:dyDescent="0.2"/>
    <row r="691" ht="18" customHeight="1" x14ac:dyDescent="0.2"/>
    <row r="692" ht="18" customHeight="1" x14ac:dyDescent="0.2"/>
    <row r="693" ht="18" customHeight="1" x14ac:dyDescent="0.2"/>
    <row r="694" ht="18" customHeight="1" x14ac:dyDescent="0.2"/>
    <row r="695" ht="18" customHeight="1" x14ac:dyDescent="0.2"/>
    <row r="696" ht="18" customHeight="1" x14ac:dyDescent="0.2"/>
    <row r="697" ht="18" customHeight="1" x14ac:dyDescent="0.2"/>
    <row r="698" ht="18" customHeight="1" x14ac:dyDescent="0.2"/>
    <row r="699" ht="18" customHeight="1" x14ac:dyDescent="0.2"/>
    <row r="700" ht="18" customHeight="1" x14ac:dyDescent="0.2"/>
    <row r="701" ht="18" customHeight="1" x14ac:dyDescent="0.2"/>
    <row r="702" ht="18" customHeight="1" x14ac:dyDescent="0.2"/>
    <row r="703" ht="18" customHeight="1" x14ac:dyDescent="0.2"/>
    <row r="704" ht="18" customHeight="1" x14ac:dyDescent="0.2"/>
    <row r="705" ht="18" customHeight="1" x14ac:dyDescent="0.2"/>
    <row r="706" ht="18" customHeight="1" x14ac:dyDescent="0.2"/>
    <row r="707" ht="18" customHeight="1" x14ac:dyDescent="0.2"/>
    <row r="708" ht="18" customHeight="1" x14ac:dyDescent="0.2"/>
    <row r="709" ht="18" customHeight="1" x14ac:dyDescent="0.2"/>
    <row r="710" ht="18" customHeight="1" x14ac:dyDescent="0.2"/>
    <row r="711" ht="18" customHeight="1" x14ac:dyDescent="0.2"/>
    <row r="712" ht="18" customHeight="1" x14ac:dyDescent="0.2"/>
    <row r="713" ht="18" customHeight="1" x14ac:dyDescent="0.2"/>
    <row r="714" ht="18" customHeight="1" x14ac:dyDescent="0.2"/>
    <row r="715" ht="18" customHeight="1" x14ac:dyDescent="0.2"/>
    <row r="716" ht="18" customHeight="1" x14ac:dyDescent="0.2"/>
    <row r="717" ht="18" customHeight="1" x14ac:dyDescent="0.2"/>
    <row r="718" ht="18" customHeight="1" x14ac:dyDescent="0.2"/>
    <row r="719" ht="18" customHeight="1" x14ac:dyDescent="0.2"/>
    <row r="720" ht="18" customHeight="1" x14ac:dyDescent="0.2"/>
    <row r="721" ht="18" customHeight="1" x14ac:dyDescent="0.2"/>
    <row r="722" ht="18" customHeight="1" x14ac:dyDescent="0.2"/>
    <row r="723" ht="18" customHeight="1" x14ac:dyDescent="0.2"/>
    <row r="724" ht="18" customHeight="1" x14ac:dyDescent="0.2"/>
    <row r="725" ht="18" customHeight="1" x14ac:dyDescent="0.2"/>
    <row r="726" ht="18" customHeight="1" x14ac:dyDescent="0.2"/>
    <row r="727" ht="18" customHeight="1" x14ac:dyDescent="0.2"/>
    <row r="728" ht="18" customHeight="1" x14ac:dyDescent="0.2"/>
    <row r="729" ht="18" customHeight="1" x14ac:dyDescent="0.2"/>
    <row r="730" ht="18" customHeight="1" x14ac:dyDescent="0.2"/>
    <row r="731" ht="18" customHeight="1" x14ac:dyDescent="0.2"/>
    <row r="732" ht="18" customHeight="1" x14ac:dyDescent="0.2"/>
    <row r="733" ht="18" customHeight="1" x14ac:dyDescent="0.2"/>
    <row r="734" ht="18" customHeight="1" x14ac:dyDescent="0.2"/>
  </sheetData>
  <mergeCells count="136">
    <mergeCell ref="A20:A21"/>
    <mergeCell ref="B20:B21"/>
    <mergeCell ref="C20:C21"/>
    <mergeCell ref="AJ20:AJ21"/>
    <mergeCell ref="AK20:AK21"/>
    <mergeCell ref="AL20:AL21"/>
    <mergeCell ref="A26:A27"/>
    <mergeCell ref="B26:B27"/>
    <mergeCell ref="C26:C27"/>
    <mergeCell ref="AJ26:AJ27"/>
    <mergeCell ref="AK26:AK27"/>
    <mergeCell ref="AL26:AL27"/>
    <mergeCell ref="A22:A23"/>
    <mergeCell ref="B22:B23"/>
    <mergeCell ref="C22:C23"/>
    <mergeCell ref="AJ22:AJ23"/>
    <mergeCell ref="AK22:AK23"/>
    <mergeCell ref="AL22:AL23"/>
    <mergeCell ref="A24:A25"/>
    <mergeCell ref="B24:B25"/>
    <mergeCell ref="C24:C25"/>
    <mergeCell ref="AJ24:AJ25"/>
    <mergeCell ref="AK24:AK25"/>
    <mergeCell ref="AL24:AL25"/>
    <mergeCell ref="Q16:Q17"/>
    <mergeCell ref="R16:R17"/>
    <mergeCell ref="S16:S17"/>
    <mergeCell ref="T16:T17"/>
    <mergeCell ref="U16:U17"/>
    <mergeCell ref="AO16:AP16"/>
    <mergeCell ref="AJ17:AJ19"/>
    <mergeCell ref="AK17:AL17"/>
    <mergeCell ref="AM17:AM19"/>
    <mergeCell ref="AN17:AN19"/>
    <mergeCell ref="AG16:AG17"/>
    <mergeCell ref="AH16:AH17"/>
    <mergeCell ref="AI16:AI17"/>
    <mergeCell ref="E15:V15"/>
    <mergeCell ref="W15:AI15"/>
    <mergeCell ref="AL8:AL9"/>
    <mergeCell ref="AL10:AL11"/>
    <mergeCell ref="AL12:AL13"/>
    <mergeCell ref="A15:A19"/>
    <mergeCell ref="B15:B19"/>
    <mergeCell ref="C15:C19"/>
    <mergeCell ref="D16:D19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J15:AP15"/>
    <mergeCell ref="AJ16:AN16"/>
    <mergeCell ref="S2:S3"/>
    <mergeCell ref="T2:T3"/>
    <mergeCell ref="U2:U3"/>
    <mergeCell ref="V2:V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AJ2:AN2"/>
    <mergeCell ref="AM3:AM5"/>
    <mergeCell ref="AJ3:AJ5"/>
    <mergeCell ref="AK3:AL3"/>
    <mergeCell ref="AN3:AN5"/>
    <mergeCell ref="AO2:AP2"/>
    <mergeCell ref="AL6:AL7"/>
    <mergeCell ref="V16:V17"/>
    <mergeCell ref="W16:W17"/>
    <mergeCell ref="W1:AI1"/>
    <mergeCell ref="E2:E3"/>
    <mergeCell ref="A6:A7"/>
    <mergeCell ref="B6:B7"/>
    <mergeCell ref="C6:C7"/>
    <mergeCell ref="AJ6:AJ7"/>
    <mergeCell ref="AK6:AK7"/>
    <mergeCell ref="AG2:AG3"/>
    <mergeCell ref="AH2:AH3"/>
    <mergeCell ref="AI2:AI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1:A5"/>
    <mergeCell ref="AJ1:AP1"/>
    <mergeCell ref="A12:A13"/>
    <mergeCell ref="B12:B13"/>
    <mergeCell ref="C12:C13"/>
    <mergeCell ref="AJ12:AJ13"/>
    <mergeCell ref="AK12:AK13"/>
    <mergeCell ref="D2:D5"/>
    <mergeCell ref="AJ8:AJ9"/>
    <mergeCell ref="AK8:AK9"/>
    <mergeCell ref="A10:A11"/>
    <mergeCell ref="B10:B11"/>
    <mergeCell ref="C10:C11"/>
    <mergeCell ref="AJ10:AJ11"/>
    <mergeCell ref="AK10:AK11"/>
    <mergeCell ref="A8:A9"/>
    <mergeCell ref="B8:B9"/>
    <mergeCell ref="C8:C9"/>
    <mergeCell ref="W2:W3"/>
    <mergeCell ref="B1:B5"/>
    <mergeCell ref="C1:C5"/>
    <mergeCell ref="E1:V1"/>
    <mergeCell ref="O2:O3"/>
    <mergeCell ref="P2:P3"/>
    <mergeCell ref="Q2:Q3"/>
    <mergeCell ref="R2:R3"/>
  </mergeCells>
  <phoneticPr fontId="1" type="noConversion"/>
  <pageMargins left="0.25" right="0.25" top="0.75" bottom="0.75" header="0.3" footer="0.3"/>
  <pageSetup paperSize="9" orientation="landscape" horizontalDpi="1200" verticalDpi="1200" r:id="rId1"/>
  <ignoredErrors>
    <ignoredError sqref="AK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ACDA4-4740-4FFF-A53C-030BFA838B5D}">
  <dimension ref="A1:AR733"/>
  <sheetViews>
    <sheetView tabSelected="1" topLeftCell="C1" zoomScale="120" zoomScaleNormal="120" workbookViewId="0">
      <selection activeCell="AK5" sqref="AK5"/>
    </sheetView>
  </sheetViews>
  <sheetFormatPr defaultColWidth="9.140625" defaultRowHeight="11.25" x14ac:dyDescent="0.2"/>
  <cols>
    <col min="1" max="1" width="1.85546875" style="2" customWidth="1"/>
    <col min="2" max="2" width="23.85546875" style="5" customWidth="1"/>
    <col min="3" max="3" width="4" style="2" customWidth="1"/>
    <col min="4" max="4" width="2.7109375" style="6" customWidth="1"/>
    <col min="5" max="5" width="2.7109375" style="6" bestFit="1" customWidth="1"/>
    <col min="6" max="22" width="2.42578125" style="6" customWidth="1"/>
    <col min="23" max="32" width="2.42578125" style="2" customWidth="1"/>
    <col min="33" max="33" width="2.7109375" style="2" bestFit="1" customWidth="1"/>
    <col min="34" max="35" width="2.42578125" style="2" customWidth="1"/>
    <col min="36" max="37" width="4.42578125" style="2" customWidth="1"/>
    <col min="38" max="38" width="4.7109375" style="2" customWidth="1"/>
    <col min="39" max="40" width="4.140625" style="2" customWidth="1"/>
    <col min="41" max="42" width="4" style="2" customWidth="1"/>
    <col min="43" max="43" width="4.5703125" style="2" customWidth="1"/>
    <col min="44" max="44" width="4.85546875" style="2" customWidth="1"/>
    <col min="45" max="16384" width="9.140625" style="2"/>
  </cols>
  <sheetData>
    <row r="1" spans="1:44" ht="18" customHeight="1" x14ac:dyDescent="0.2">
      <c r="A1" s="31" t="s">
        <v>0</v>
      </c>
      <c r="B1" s="32" t="s">
        <v>1</v>
      </c>
      <c r="C1" s="32" t="s">
        <v>2</v>
      </c>
      <c r="D1" s="1"/>
      <c r="E1" s="32" t="s">
        <v>3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 t="s">
        <v>44</v>
      </c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42"/>
      <c r="AJ1" s="47" t="s">
        <v>4</v>
      </c>
      <c r="AK1" s="47"/>
      <c r="AL1" s="47"/>
      <c r="AM1" s="47"/>
      <c r="AN1" s="47"/>
      <c r="AO1" s="47"/>
      <c r="AP1" s="47"/>
      <c r="AQ1" s="47"/>
      <c r="AR1" s="47"/>
    </row>
    <row r="2" spans="1:44" ht="18" customHeight="1" x14ac:dyDescent="0.2">
      <c r="A2" s="31"/>
      <c r="B2" s="32"/>
      <c r="C2" s="32"/>
      <c r="D2" s="35" t="s">
        <v>27</v>
      </c>
      <c r="E2" s="61">
        <f>DATE(2026,MONTH(1&amp;W1),1)</f>
        <v>46023</v>
      </c>
      <c r="F2" s="61">
        <f>E2+1</f>
        <v>46024</v>
      </c>
      <c r="G2" s="61">
        <f t="shared" ref="G2:AF2" si="0">F2+1</f>
        <v>46025</v>
      </c>
      <c r="H2" s="61">
        <f t="shared" si="0"/>
        <v>46026</v>
      </c>
      <c r="I2" s="61">
        <f t="shared" si="0"/>
        <v>46027</v>
      </c>
      <c r="J2" s="61">
        <f t="shared" si="0"/>
        <v>46028</v>
      </c>
      <c r="K2" s="61">
        <f t="shared" si="0"/>
        <v>46029</v>
      </c>
      <c r="L2" s="61">
        <f t="shared" si="0"/>
        <v>46030</v>
      </c>
      <c r="M2" s="61">
        <f t="shared" si="0"/>
        <v>46031</v>
      </c>
      <c r="N2" s="61">
        <f t="shared" si="0"/>
        <v>46032</v>
      </c>
      <c r="O2" s="61">
        <f t="shared" si="0"/>
        <v>46033</v>
      </c>
      <c r="P2" s="61">
        <f t="shared" si="0"/>
        <v>46034</v>
      </c>
      <c r="Q2" s="61">
        <f t="shared" si="0"/>
        <v>46035</v>
      </c>
      <c r="R2" s="61">
        <f t="shared" si="0"/>
        <v>46036</v>
      </c>
      <c r="S2" s="61">
        <f t="shared" si="0"/>
        <v>46037</v>
      </c>
      <c r="T2" s="61">
        <f t="shared" si="0"/>
        <v>46038</v>
      </c>
      <c r="U2" s="61">
        <f t="shared" si="0"/>
        <v>46039</v>
      </c>
      <c r="V2" s="61">
        <f t="shared" si="0"/>
        <v>46040</v>
      </c>
      <c r="W2" s="61">
        <f t="shared" si="0"/>
        <v>46041</v>
      </c>
      <c r="X2" s="61">
        <f t="shared" si="0"/>
        <v>46042</v>
      </c>
      <c r="Y2" s="61">
        <f t="shared" si="0"/>
        <v>46043</v>
      </c>
      <c r="Z2" s="61">
        <f t="shared" si="0"/>
        <v>46044</v>
      </c>
      <c r="AA2" s="61">
        <f t="shared" si="0"/>
        <v>46045</v>
      </c>
      <c r="AB2" s="61">
        <f t="shared" si="0"/>
        <v>46046</v>
      </c>
      <c r="AC2" s="61">
        <f t="shared" si="0"/>
        <v>46047</v>
      </c>
      <c r="AD2" s="61">
        <f t="shared" si="0"/>
        <v>46048</v>
      </c>
      <c r="AE2" s="61">
        <f t="shared" si="0"/>
        <v>46049</v>
      </c>
      <c r="AF2" s="61">
        <f t="shared" si="0"/>
        <v>46050</v>
      </c>
      <c r="AG2" s="61">
        <f>IF(DAY($AF2+COLUMN(A1))&gt;DAY($AF2),$AF2+COLUMN(A1),0)</f>
        <v>46051</v>
      </c>
      <c r="AH2" s="61">
        <f t="shared" ref="AH2:AI2" si="1">IF(DAY($AF2+COLUMN(B1))&gt;DAY($AF2),$AF2+COLUMN(B1),0)</f>
        <v>46052</v>
      </c>
      <c r="AI2" s="61">
        <f t="shared" si="1"/>
        <v>46053</v>
      </c>
      <c r="AJ2" s="64" t="s">
        <v>28</v>
      </c>
      <c r="AK2" s="65"/>
      <c r="AL2" s="65"/>
      <c r="AM2" s="65"/>
      <c r="AN2" s="65"/>
      <c r="AO2" s="65"/>
      <c r="AP2" s="66"/>
      <c r="AQ2" s="49" t="s">
        <v>35</v>
      </c>
      <c r="AR2" s="49"/>
    </row>
    <row r="3" spans="1:44" ht="22.5" customHeight="1" x14ac:dyDescent="0.2">
      <c r="A3" s="31"/>
      <c r="B3" s="32"/>
      <c r="C3" s="32"/>
      <c r="D3" s="36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49" t="s">
        <v>4</v>
      </c>
      <c r="AK3" s="48" t="s">
        <v>34</v>
      </c>
      <c r="AL3" s="48"/>
      <c r="AM3" s="56" t="s">
        <v>41</v>
      </c>
      <c r="AN3" s="56" t="s">
        <v>40</v>
      </c>
      <c r="AO3" s="56" t="s">
        <v>42</v>
      </c>
      <c r="AP3" s="56" t="s">
        <v>43</v>
      </c>
      <c r="AQ3" s="19" t="s">
        <v>7</v>
      </c>
      <c r="AR3" s="19" t="s">
        <v>6</v>
      </c>
    </row>
    <row r="4" spans="1:44" ht="22.5" customHeight="1" x14ac:dyDescent="0.2">
      <c r="A4" s="31"/>
      <c r="B4" s="32"/>
      <c r="C4" s="32"/>
      <c r="D4" s="36"/>
      <c r="E4" s="63">
        <f>E2</f>
        <v>46023</v>
      </c>
      <c r="F4" s="63">
        <f t="shared" ref="F4:AF4" si="2">F2</f>
        <v>46024</v>
      </c>
      <c r="G4" s="63">
        <f t="shared" si="2"/>
        <v>46025</v>
      </c>
      <c r="H4" s="63">
        <f t="shared" si="2"/>
        <v>46026</v>
      </c>
      <c r="I4" s="63">
        <f t="shared" si="2"/>
        <v>46027</v>
      </c>
      <c r="J4" s="63">
        <f t="shared" si="2"/>
        <v>46028</v>
      </c>
      <c r="K4" s="63">
        <f t="shared" si="2"/>
        <v>46029</v>
      </c>
      <c r="L4" s="63">
        <f t="shared" si="2"/>
        <v>46030</v>
      </c>
      <c r="M4" s="63">
        <f t="shared" si="2"/>
        <v>46031</v>
      </c>
      <c r="N4" s="63">
        <f t="shared" si="2"/>
        <v>46032</v>
      </c>
      <c r="O4" s="63">
        <f t="shared" si="2"/>
        <v>46033</v>
      </c>
      <c r="P4" s="63">
        <f t="shared" si="2"/>
        <v>46034</v>
      </c>
      <c r="Q4" s="63">
        <f t="shared" si="2"/>
        <v>46035</v>
      </c>
      <c r="R4" s="63">
        <f t="shared" si="2"/>
        <v>46036</v>
      </c>
      <c r="S4" s="63">
        <f t="shared" si="2"/>
        <v>46037</v>
      </c>
      <c r="T4" s="63">
        <f t="shared" si="2"/>
        <v>46038</v>
      </c>
      <c r="U4" s="63">
        <f t="shared" si="2"/>
        <v>46039</v>
      </c>
      <c r="V4" s="63">
        <f t="shared" si="2"/>
        <v>46040</v>
      </c>
      <c r="W4" s="63">
        <f t="shared" si="2"/>
        <v>46041</v>
      </c>
      <c r="X4" s="63">
        <f t="shared" si="2"/>
        <v>46042</v>
      </c>
      <c r="Y4" s="63">
        <f t="shared" si="2"/>
        <v>46043</v>
      </c>
      <c r="Z4" s="63">
        <f t="shared" si="2"/>
        <v>46044</v>
      </c>
      <c r="AA4" s="63">
        <f t="shared" si="2"/>
        <v>46045</v>
      </c>
      <c r="AB4" s="63">
        <f t="shared" si="2"/>
        <v>46046</v>
      </c>
      <c r="AC4" s="63">
        <f t="shared" si="2"/>
        <v>46047</v>
      </c>
      <c r="AD4" s="63">
        <f t="shared" si="2"/>
        <v>46048</v>
      </c>
      <c r="AE4" s="63">
        <f t="shared" si="2"/>
        <v>46049</v>
      </c>
      <c r="AF4" s="63">
        <f t="shared" si="2"/>
        <v>46050</v>
      </c>
      <c r="AG4" s="63">
        <f>IF(AG2,AG2,"")</f>
        <v>46051</v>
      </c>
      <c r="AH4" s="63">
        <f t="shared" ref="AH4:AI4" si="3">IF(AH2,AH2,"")</f>
        <v>46052</v>
      </c>
      <c r="AI4" s="63">
        <f t="shared" si="3"/>
        <v>46053</v>
      </c>
      <c r="AJ4" s="49"/>
      <c r="AK4" s="24" t="s">
        <v>37</v>
      </c>
      <c r="AL4" s="25">
        <v>120</v>
      </c>
      <c r="AM4" s="57"/>
      <c r="AN4" s="57"/>
      <c r="AO4" s="57"/>
      <c r="AP4" s="57"/>
      <c r="AQ4" s="18" t="s">
        <v>8</v>
      </c>
      <c r="AR4" s="18" t="s">
        <v>8</v>
      </c>
    </row>
    <row r="5" spans="1:44" ht="27.75" thickBot="1" x14ac:dyDescent="0.25">
      <c r="A5" s="58"/>
      <c r="B5" s="35"/>
      <c r="C5" s="35"/>
      <c r="D5" s="36"/>
      <c r="E5" s="28" t="s">
        <v>29</v>
      </c>
      <c r="F5" s="28" t="s">
        <v>29</v>
      </c>
      <c r="G5" s="28" t="s">
        <v>29</v>
      </c>
      <c r="H5" s="28" t="s">
        <v>29</v>
      </c>
      <c r="I5" s="28" t="s">
        <v>29</v>
      </c>
      <c r="J5" s="28" t="s">
        <v>29</v>
      </c>
      <c r="K5" s="28" t="s">
        <v>29</v>
      </c>
      <c r="L5" s="28" t="s">
        <v>29</v>
      </c>
      <c r="M5" s="28" t="s">
        <v>30</v>
      </c>
      <c r="N5" s="28" t="s">
        <v>30</v>
      </c>
      <c r="O5" s="28" t="s">
        <v>30</v>
      </c>
      <c r="P5" s="29" t="s">
        <v>31</v>
      </c>
      <c r="Q5" s="29" t="s">
        <v>31</v>
      </c>
      <c r="R5" s="29" t="s">
        <v>31</v>
      </c>
      <c r="S5" s="29" t="s">
        <v>31</v>
      </c>
      <c r="T5" s="29" t="s">
        <v>31</v>
      </c>
      <c r="U5" s="28" t="s">
        <v>30</v>
      </c>
      <c r="V5" s="28" t="s">
        <v>30</v>
      </c>
      <c r="W5" s="29" t="s">
        <v>31</v>
      </c>
      <c r="X5" s="29" t="s">
        <v>31</v>
      </c>
      <c r="Y5" s="29" t="s">
        <v>31</v>
      </c>
      <c r="Z5" s="29" t="s">
        <v>31</v>
      </c>
      <c r="AA5" s="29" t="s">
        <v>31</v>
      </c>
      <c r="AB5" s="28" t="s">
        <v>30</v>
      </c>
      <c r="AC5" s="28" t="s">
        <v>30</v>
      </c>
      <c r="AD5" s="29" t="s">
        <v>31</v>
      </c>
      <c r="AE5" s="29" t="s">
        <v>31</v>
      </c>
      <c r="AF5" s="29" t="s">
        <v>31</v>
      </c>
      <c r="AG5" s="29" t="s">
        <v>31</v>
      </c>
      <c r="AH5" s="29" t="s">
        <v>31</v>
      </c>
      <c r="AI5" s="67" t="s">
        <v>30</v>
      </c>
      <c r="AJ5" s="68"/>
      <c r="AK5" s="69" t="s">
        <v>8</v>
      </c>
      <c r="AL5" s="60" t="s">
        <v>5</v>
      </c>
      <c r="AM5" s="70"/>
      <c r="AN5" s="60"/>
      <c r="AO5" s="70"/>
      <c r="AP5" s="60"/>
      <c r="AQ5" s="71" t="s">
        <v>5</v>
      </c>
      <c r="AR5" s="71" t="s">
        <v>5</v>
      </c>
    </row>
    <row r="6" spans="1:44" ht="21.75" customHeight="1" thickBot="1" x14ac:dyDescent="0.25">
      <c r="A6" s="77" t="s">
        <v>9</v>
      </c>
      <c r="B6" s="78" t="s">
        <v>45</v>
      </c>
      <c r="C6" s="78"/>
      <c r="D6" s="79" t="s">
        <v>25</v>
      </c>
      <c r="E6" s="80">
        <v>12</v>
      </c>
      <c r="F6" s="80">
        <v>2</v>
      </c>
      <c r="G6" s="80"/>
      <c r="H6" s="80"/>
      <c r="I6" s="80">
        <v>12</v>
      </c>
      <c r="J6" s="80">
        <v>2</v>
      </c>
      <c r="K6" s="80"/>
      <c r="L6" s="80"/>
      <c r="M6" s="81">
        <v>12</v>
      </c>
      <c r="N6" s="82">
        <v>2</v>
      </c>
      <c r="O6" s="82"/>
      <c r="P6" s="79"/>
      <c r="Q6" s="79">
        <v>12</v>
      </c>
      <c r="R6" s="83">
        <v>2</v>
      </c>
      <c r="S6" s="83"/>
      <c r="T6" s="79"/>
      <c r="U6" s="81">
        <v>12</v>
      </c>
      <c r="V6" s="82">
        <v>2</v>
      </c>
      <c r="W6" s="83" t="s">
        <v>6</v>
      </c>
      <c r="X6" s="79" t="s">
        <v>6</v>
      </c>
      <c r="Y6" s="79" t="s">
        <v>6</v>
      </c>
      <c r="Z6" s="83" t="s">
        <v>6</v>
      </c>
      <c r="AA6" s="83" t="s">
        <v>6</v>
      </c>
      <c r="AB6" s="81" t="s">
        <v>6</v>
      </c>
      <c r="AC6" s="81" t="s">
        <v>6</v>
      </c>
      <c r="AD6" s="83" t="s">
        <v>6</v>
      </c>
      <c r="AE6" s="83" t="s">
        <v>6</v>
      </c>
      <c r="AF6" s="79" t="s">
        <v>6</v>
      </c>
      <c r="AG6" s="79" t="s">
        <v>6</v>
      </c>
      <c r="AH6" s="83" t="s">
        <v>6</v>
      </c>
      <c r="AI6" s="82" t="s">
        <v>6</v>
      </c>
      <c r="AJ6" s="78">
        <f>SUM(AM6:AN6)</f>
        <v>110</v>
      </c>
      <c r="AK6" s="84">
        <f>AJ6-AL4</f>
        <v>-10</v>
      </c>
      <c r="AL6" s="84">
        <f>AK6</f>
        <v>-10</v>
      </c>
      <c r="AM6" s="79">
        <f>SUM(E6:AI6)</f>
        <v>70</v>
      </c>
      <c r="AN6" s="79" cm="1">
        <f t="array" ref="AN6">SUMPRODUCT((E6:AI6={12;2})*{2;6})</f>
        <v>40</v>
      </c>
      <c r="AO6" s="85">
        <f>SUM(COUNTIFS(E6:AI6,12,E$5:AI$5,"В")*14,COUNTIFS(E6:AI6,2,E$5:AI$5,"В")*8)</f>
        <v>44</v>
      </c>
      <c r="AP6" s="85">
        <f>SUM(COUNTIFS(E6:AI6,12,E$5:AI$5,"П")*14,COUNTIFS(E6:AI6,2,E$5:AI$5,"П")*8)</f>
        <v>44</v>
      </c>
      <c r="AQ6" s="86">
        <f>COUNTIFS($E6:$AI6,AQ$3,$E$5:$AI$5,"&lt;&gt;П")</f>
        <v>0</v>
      </c>
      <c r="AR6" s="87">
        <f>COUNTIFS($E6:$AI6,AR$3,$E$5:$AI$5,"&lt;&gt;П")</f>
        <v>13</v>
      </c>
    </row>
    <row r="7" spans="1:44" ht="18" customHeight="1" x14ac:dyDescent="0.2">
      <c r="A7" s="59" t="s">
        <v>11</v>
      </c>
      <c r="B7" s="37" t="s">
        <v>12</v>
      </c>
      <c r="C7" s="59"/>
      <c r="D7" s="14" t="s">
        <v>25</v>
      </c>
      <c r="E7" s="30"/>
      <c r="F7" s="30">
        <v>12</v>
      </c>
      <c r="G7" s="30">
        <v>2</v>
      </c>
      <c r="H7" s="30"/>
      <c r="I7" s="30"/>
      <c r="J7" s="30">
        <v>12</v>
      </c>
      <c r="K7" s="30">
        <v>2</v>
      </c>
      <c r="L7" s="30"/>
      <c r="M7" s="72"/>
      <c r="N7" s="72">
        <v>12</v>
      </c>
      <c r="O7" s="73">
        <v>2</v>
      </c>
      <c r="P7" s="74"/>
      <c r="Q7" s="14"/>
      <c r="R7" s="14">
        <v>12</v>
      </c>
      <c r="S7" s="74">
        <v>2</v>
      </c>
      <c r="T7" s="74"/>
      <c r="U7" s="72"/>
      <c r="V7" s="72">
        <v>12</v>
      </c>
      <c r="W7" s="74">
        <v>2</v>
      </c>
      <c r="X7" s="74"/>
      <c r="Y7" s="14"/>
      <c r="Z7" s="14">
        <v>12</v>
      </c>
      <c r="AA7" s="74">
        <v>2</v>
      </c>
      <c r="AB7" s="73"/>
      <c r="AC7" s="72"/>
      <c r="AD7" s="14">
        <v>12</v>
      </c>
      <c r="AE7" s="74">
        <v>2</v>
      </c>
      <c r="AF7" s="74"/>
      <c r="AG7" s="14"/>
      <c r="AH7" s="14">
        <v>12</v>
      </c>
      <c r="AI7" s="73">
        <v>2</v>
      </c>
      <c r="AJ7" s="37">
        <f>SUM(E7:AI8)</f>
        <v>176</v>
      </c>
      <c r="AK7" s="33">
        <f>AJ7-$AL4</f>
        <v>56</v>
      </c>
      <c r="AL7" s="75">
        <f t="shared" ref="AL7" si="4">AK7</f>
        <v>56</v>
      </c>
      <c r="AM7" s="14">
        <f t="shared" ref="AM7:AM12" si="5">SUM(E7:AI7)</f>
        <v>112</v>
      </c>
      <c r="AN7" s="14"/>
      <c r="AO7" s="27" cm="1">
        <f t="array" ref="AO7">SUMPRODUCT((E5:AI5="В")*E7:AI8)</f>
        <v>44</v>
      </c>
      <c r="AP7" s="27"/>
      <c r="AQ7" s="76" t="s">
        <v>38</v>
      </c>
      <c r="AR7" s="76" t="s">
        <v>38</v>
      </c>
    </row>
    <row r="8" spans="1:44" ht="18" customHeight="1" x14ac:dyDescent="0.2">
      <c r="A8" s="31"/>
      <c r="B8" s="32"/>
      <c r="C8" s="31"/>
      <c r="D8" s="1" t="s">
        <v>26</v>
      </c>
      <c r="E8" s="15"/>
      <c r="F8" s="15">
        <v>2</v>
      </c>
      <c r="G8" s="15">
        <v>6</v>
      </c>
      <c r="H8" s="15"/>
      <c r="I8" s="15"/>
      <c r="J8" s="15">
        <v>2</v>
      </c>
      <c r="K8" s="15">
        <v>6</v>
      </c>
      <c r="L8" s="15"/>
      <c r="M8" s="12"/>
      <c r="N8" s="12">
        <v>2</v>
      </c>
      <c r="O8" s="11">
        <v>6</v>
      </c>
      <c r="P8" s="4"/>
      <c r="Q8" s="1"/>
      <c r="R8" s="1">
        <v>2</v>
      </c>
      <c r="S8" s="4">
        <v>6</v>
      </c>
      <c r="T8" s="4"/>
      <c r="U8" s="12"/>
      <c r="V8" s="12">
        <v>2</v>
      </c>
      <c r="W8" s="4">
        <v>6</v>
      </c>
      <c r="X8" s="4"/>
      <c r="Y8" s="1"/>
      <c r="Z8" s="1">
        <v>2</v>
      </c>
      <c r="AA8" s="4">
        <v>6</v>
      </c>
      <c r="AB8" s="11"/>
      <c r="AC8" s="12"/>
      <c r="AD8" s="1">
        <v>2</v>
      </c>
      <c r="AE8" s="4">
        <v>6</v>
      </c>
      <c r="AF8" s="4"/>
      <c r="AG8" s="1"/>
      <c r="AH8" s="1">
        <v>2</v>
      </c>
      <c r="AI8" s="11">
        <v>6</v>
      </c>
      <c r="AJ8" s="32"/>
      <c r="AK8" s="34"/>
      <c r="AL8" s="51"/>
      <c r="AM8" s="1">
        <f t="shared" si="5"/>
        <v>64</v>
      </c>
      <c r="AN8" s="1"/>
      <c r="AO8" s="20" cm="1">
        <f t="array" ref="AO8">SUMPRODUCT((E5:AI5="П")*E7:AI8)</f>
        <v>44</v>
      </c>
      <c r="AP8" s="20"/>
      <c r="AQ8" s="26" t="s">
        <v>38</v>
      </c>
      <c r="AR8" s="26" t="s">
        <v>38</v>
      </c>
    </row>
    <row r="9" spans="1:44" ht="18" customHeight="1" x14ac:dyDescent="0.2">
      <c r="A9" s="31" t="s">
        <v>13</v>
      </c>
      <c r="B9" s="32" t="s">
        <v>14</v>
      </c>
      <c r="C9" s="31"/>
      <c r="D9" s="1" t="s">
        <v>25</v>
      </c>
      <c r="E9" s="15"/>
      <c r="F9" s="15"/>
      <c r="G9" s="15">
        <v>12</v>
      </c>
      <c r="H9" s="15">
        <v>2</v>
      </c>
      <c r="I9" s="15"/>
      <c r="J9" s="15"/>
      <c r="K9" s="15">
        <v>12</v>
      </c>
      <c r="L9" s="15">
        <v>2</v>
      </c>
      <c r="M9" s="11"/>
      <c r="N9" s="12"/>
      <c r="O9" s="12">
        <v>12</v>
      </c>
      <c r="P9" s="4">
        <v>2</v>
      </c>
      <c r="Q9" s="4"/>
      <c r="R9" s="1"/>
      <c r="S9" s="1">
        <v>12</v>
      </c>
      <c r="T9" s="4">
        <v>2</v>
      </c>
      <c r="U9" s="11"/>
      <c r="V9" s="12"/>
      <c r="W9" s="1">
        <v>12</v>
      </c>
      <c r="X9" s="4">
        <v>2</v>
      </c>
      <c r="Y9" s="4"/>
      <c r="Z9" s="1"/>
      <c r="AA9" s="1">
        <v>12</v>
      </c>
      <c r="AB9" s="11">
        <v>2</v>
      </c>
      <c r="AC9" s="11"/>
      <c r="AD9" s="1"/>
      <c r="AE9" s="1">
        <v>12</v>
      </c>
      <c r="AF9" s="4">
        <v>2</v>
      </c>
      <c r="AG9" s="4"/>
      <c r="AH9" s="1"/>
      <c r="AI9" s="12">
        <v>12</v>
      </c>
      <c r="AJ9" s="32">
        <f>SUM(E9:AI10)</f>
        <v>168</v>
      </c>
      <c r="AK9" s="33">
        <f>AJ9-$AL4</f>
        <v>48</v>
      </c>
      <c r="AL9" s="50">
        <f t="shared" ref="AL9" si="6">AK9</f>
        <v>48</v>
      </c>
      <c r="AM9" s="1">
        <f t="shared" si="5"/>
        <v>110</v>
      </c>
      <c r="AN9" s="1"/>
      <c r="AO9" s="20" cm="1">
        <f t="array" ref="AO9">SUMPRODUCT((E5:AI5="В")*E9:AI10)</f>
        <v>36</v>
      </c>
      <c r="AP9" s="20"/>
      <c r="AQ9" s="26" t="s">
        <v>38</v>
      </c>
      <c r="AR9" s="26" t="s">
        <v>38</v>
      </c>
    </row>
    <row r="10" spans="1:44" ht="18" customHeight="1" x14ac:dyDescent="0.2">
      <c r="A10" s="31"/>
      <c r="B10" s="32"/>
      <c r="C10" s="31"/>
      <c r="D10" s="1" t="s">
        <v>26</v>
      </c>
      <c r="E10" s="15"/>
      <c r="F10" s="15"/>
      <c r="G10" s="15">
        <v>2</v>
      </c>
      <c r="H10" s="15">
        <v>6</v>
      </c>
      <c r="I10" s="15"/>
      <c r="J10" s="15"/>
      <c r="K10" s="15">
        <v>2</v>
      </c>
      <c r="L10" s="15">
        <v>6</v>
      </c>
      <c r="M10" s="11"/>
      <c r="N10" s="12"/>
      <c r="O10" s="12">
        <v>2</v>
      </c>
      <c r="P10" s="4">
        <v>6</v>
      </c>
      <c r="Q10" s="4"/>
      <c r="R10" s="1"/>
      <c r="S10" s="1">
        <v>2</v>
      </c>
      <c r="T10" s="4">
        <v>6</v>
      </c>
      <c r="U10" s="11"/>
      <c r="V10" s="12"/>
      <c r="W10" s="1">
        <v>2</v>
      </c>
      <c r="X10" s="4">
        <v>6</v>
      </c>
      <c r="Y10" s="4"/>
      <c r="Z10" s="1"/>
      <c r="AA10" s="1">
        <v>2</v>
      </c>
      <c r="AB10" s="11">
        <v>6</v>
      </c>
      <c r="AC10" s="11"/>
      <c r="AD10" s="1"/>
      <c r="AE10" s="1">
        <v>2</v>
      </c>
      <c r="AF10" s="4">
        <v>6</v>
      </c>
      <c r="AG10" s="4"/>
      <c r="AH10" s="1"/>
      <c r="AI10" s="12">
        <v>2</v>
      </c>
      <c r="AJ10" s="32"/>
      <c r="AK10" s="34"/>
      <c r="AL10" s="51"/>
      <c r="AM10" s="1">
        <f t="shared" si="5"/>
        <v>58</v>
      </c>
      <c r="AN10" s="1"/>
      <c r="AO10" s="20" cm="1">
        <f t="array" ref="AO10">SUMPRODUCT((E5:AI5="П")*E9:AI10)</f>
        <v>44</v>
      </c>
      <c r="AP10" s="20"/>
      <c r="AQ10" s="26" t="s">
        <v>38</v>
      </c>
      <c r="AR10" s="26" t="s">
        <v>38</v>
      </c>
    </row>
    <row r="11" spans="1:44" ht="18" customHeight="1" x14ac:dyDescent="0.2">
      <c r="A11" s="31" t="s">
        <v>15</v>
      </c>
      <c r="B11" s="32" t="s">
        <v>16</v>
      </c>
      <c r="C11" s="31"/>
      <c r="D11" s="1" t="s">
        <v>25</v>
      </c>
      <c r="E11" s="15">
        <v>2</v>
      </c>
      <c r="F11" s="15"/>
      <c r="G11" s="15"/>
      <c r="H11" s="15">
        <v>12</v>
      </c>
      <c r="I11" s="15">
        <v>2</v>
      </c>
      <c r="J11" s="15"/>
      <c r="K11" s="15"/>
      <c r="L11" s="15">
        <v>12</v>
      </c>
      <c r="M11" s="11">
        <v>2</v>
      </c>
      <c r="N11" s="11"/>
      <c r="O11" s="12"/>
      <c r="P11" s="1" t="s">
        <v>7</v>
      </c>
      <c r="Q11" s="4" t="s">
        <v>7</v>
      </c>
      <c r="R11" s="4" t="s">
        <v>7</v>
      </c>
      <c r="S11" s="1" t="s">
        <v>7</v>
      </c>
      <c r="T11" s="1" t="s">
        <v>7</v>
      </c>
      <c r="U11" s="11" t="s">
        <v>7</v>
      </c>
      <c r="V11" s="11" t="s">
        <v>7</v>
      </c>
      <c r="W11" s="1" t="s">
        <v>7</v>
      </c>
      <c r="X11" s="1" t="s">
        <v>7</v>
      </c>
      <c r="Y11" s="4" t="s">
        <v>7</v>
      </c>
      <c r="Z11" s="4" t="s">
        <v>7</v>
      </c>
      <c r="AA11" s="1" t="s">
        <v>7</v>
      </c>
      <c r="AB11" s="12" t="s">
        <v>7</v>
      </c>
      <c r="AC11" s="11" t="s">
        <v>7</v>
      </c>
      <c r="AD11" s="4" t="s">
        <v>7</v>
      </c>
      <c r="AE11" s="1" t="s">
        <v>7</v>
      </c>
      <c r="AF11" s="1" t="s">
        <v>7</v>
      </c>
      <c r="AG11" s="4" t="s">
        <v>7</v>
      </c>
      <c r="AH11" s="4" t="s">
        <v>7</v>
      </c>
      <c r="AI11" s="12" t="s">
        <v>7</v>
      </c>
      <c r="AJ11" s="32">
        <f>SUM(E11:AI12)</f>
        <v>52</v>
      </c>
      <c r="AK11" s="33">
        <f>AJ11-$AL4</f>
        <v>-68</v>
      </c>
      <c r="AL11" s="50">
        <f t="shared" ref="AL11" si="7">AK11</f>
        <v>-68</v>
      </c>
      <c r="AM11" s="1">
        <f t="shared" si="5"/>
        <v>30</v>
      </c>
      <c r="AN11" s="1"/>
      <c r="AO11" s="20" t="e" cm="1">
        <f t="array" ref="AO11">SUMPRODUCT((E5:AI5="В")*E11:AI12)</f>
        <v>#VALUE!</v>
      </c>
      <c r="AP11" s="20"/>
      <c r="AQ11" s="26" t="s">
        <v>38</v>
      </c>
      <c r="AR11" s="26" t="s">
        <v>38</v>
      </c>
    </row>
    <row r="12" spans="1:44" ht="18" customHeight="1" x14ac:dyDescent="0.2">
      <c r="A12" s="31"/>
      <c r="B12" s="32"/>
      <c r="C12" s="31"/>
      <c r="D12" s="1" t="s">
        <v>26</v>
      </c>
      <c r="E12" s="15">
        <v>6</v>
      </c>
      <c r="F12" s="15"/>
      <c r="G12" s="15"/>
      <c r="H12" s="15">
        <v>2</v>
      </c>
      <c r="I12" s="15">
        <v>6</v>
      </c>
      <c r="J12" s="15"/>
      <c r="K12" s="15"/>
      <c r="L12" s="15">
        <v>2</v>
      </c>
      <c r="M12" s="11">
        <v>6</v>
      </c>
      <c r="N12" s="11"/>
      <c r="O12" s="12"/>
      <c r="P12" s="1" t="s">
        <v>7</v>
      </c>
      <c r="Q12" s="4" t="s">
        <v>7</v>
      </c>
      <c r="R12" s="4" t="s">
        <v>7</v>
      </c>
      <c r="S12" s="1" t="s">
        <v>7</v>
      </c>
      <c r="T12" s="1" t="s">
        <v>7</v>
      </c>
      <c r="U12" s="11" t="s">
        <v>7</v>
      </c>
      <c r="V12" s="11" t="s">
        <v>7</v>
      </c>
      <c r="W12" s="1" t="s">
        <v>7</v>
      </c>
      <c r="X12" s="1" t="s">
        <v>7</v>
      </c>
      <c r="Y12" s="4" t="s">
        <v>7</v>
      </c>
      <c r="Z12" s="4" t="s">
        <v>7</v>
      </c>
      <c r="AA12" s="1" t="s">
        <v>7</v>
      </c>
      <c r="AB12" s="12" t="s">
        <v>7</v>
      </c>
      <c r="AC12" s="11" t="s">
        <v>7</v>
      </c>
      <c r="AD12" s="4" t="s">
        <v>7</v>
      </c>
      <c r="AE12" s="1" t="s">
        <v>7</v>
      </c>
      <c r="AF12" s="1" t="s">
        <v>7</v>
      </c>
      <c r="AG12" s="4" t="s">
        <v>7</v>
      </c>
      <c r="AH12" s="4" t="s">
        <v>7</v>
      </c>
      <c r="AI12" s="12" t="s">
        <v>7</v>
      </c>
      <c r="AJ12" s="32"/>
      <c r="AK12" s="34"/>
      <c r="AL12" s="51"/>
      <c r="AM12" s="1">
        <f t="shared" si="5"/>
        <v>22</v>
      </c>
      <c r="AN12" s="1"/>
      <c r="AO12" s="20" t="e" cm="1">
        <f t="array" ref="AO12">SUMPRODUCT((E5:AI5="П")*E11:AI12)</f>
        <v>#VALUE!</v>
      </c>
      <c r="AP12" s="20"/>
      <c r="AQ12" s="26" t="s">
        <v>38</v>
      </c>
      <c r="AR12" s="26" t="s">
        <v>38</v>
      </c>
    </row>
    <row r="13" spans="1:44" ht="18" customHeight="1" x14ac:dyDescent="0.2">
      <c r="A13" s="7"/>
      <c r="B13" s="8"/>
      <c r="C13" s="7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1:44" ht="18" customHeight="1" x14ac:dyDescent="0.2">
      <c r="A14" s="31" t="s">
        <v>0</v>
      </c>
      <c r="B14" s="32" t="s">
        <v>1</v>
      </c>
      <c r="C14" s="32" t="s">
        <v>2</v>
      </c>
      <c r="D14" s="1"/>
      <c r="E14" s="32" t="s">
        <v>3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 t="s">
        <v>32</v>
      </c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42"/>
      <c r="AJ14" s="47" t="s">
        <v>4</v>
      </c>
      <c r="AK14" s="47"/>
      <c r="AL14" s="47"/>
      <c r="AM14" s="47"/>
      <c r="AN14" s="47"/>
      <c r="AO14" s="47"/>
      <c r="AP14" s="47"/>
      <c r="AQ14" s="47"/>
      <c r="AR14" s="47"/>
    </row>
    <row r="15" spans="1:44" ht="18" customHeight="1" x14ac:dyDescent="0.2">
      <c r="A15" s="31"/>
      <c r="B15" s="32"/>
      <c r="C15" s="32"/>
      <c r="D15" s="35" t="s">
        <v>27</v>
      </c>
      <c r="E15" s="40">
        <v>1</v>
      </c>
      <c r="F15" s="38">
        <v>2</v>
      </c>
      <c r="G15" s="38">
        <v>3</v>
      </c>
      <c r="H15" s="38">
        <v>4</v>
      </c>
      <c r="I15" s="38">
        <v>5</v>
      </c>
      <c r="J15" s="38">
        <v>6</v>
      </c>
      <c r="K15" s="40">
        <v>7</v>
      </c>
      <c r="L15" s="40">
        <v>8</v>
      </c>
      <c r="M15" s="38">
        <v>9</v>
      </c>
      <c r="N15" s="38">
        <v>10</v>
      </c>
      <c r="O15" s="38">
        <v>11</v>
      </c>
      <c r="P15" s="38">
        <v>12</v>
      </c>
      <c r="Q15" s="38">
        <v>13</v>
      </c>
      <c r="R15" s="40">
        <v>14</v>
      </c>
      <c r="S15" s="40">
        <v>15</v>
      </c>
      <c r="T15" s="38">
        <v>16</v>
      </c>
      <c r="U15" s="38">
        <v>17</v>
      </c>
      <c r="V15" s="38">
        <v>18</v>
      </c>
      <c r="W15" s="38">
        <v>19</v>
      </c>
      <c r="X15" s="38">
        <v>20</v>
      </c>
      <c r="Y15" s="40">
        <v>21</v>
      </c>
      <c r="Z15" s="40">
        <v>22</v>
      </c>
      <c r="AA15" s="38">
        <v>23</v>
      </c>
      <c r="AB15" s="38">
        <v>24</v>
      </c>
      <c r="AC15" s="38">
        <v>25</v>
      </c>
      <c r="AD15" s="38">
        <v>26</v>
      </c>
      <c r="AE15" s="38">
        <v>27</v>
      </c>
      <c r="AF15" s="40">
        <v>28</v>
      </c>
      <c r="AG15" s="52"/>
      <c r="AH15" s="52"/>
      <c r="AI15" s="52"/>
      <c r="AJ15" s="48" t="s">
        <v>28</v>
      </c>
      <c r="AK15" s="48"/>
      <c r="AL15" s="48"/>
      <c r="AM15" s="48"/>
      <c r="AN15" s="48"/>
      <c r="AO15" s="48"/>
      <c r="AP15" s="21"/>
      <c r="AQ15" s="49" t="s">
        <v>35</v>
      </c>
      <c r="AR15" s="49"/>
    </row>
    <row r="16" spans="1:44" ht="18" customHeight="1" x14ac:dyDescent="0.2">
      <c r="A16" s="31"/>
      <c r="B16" s="32"/>
      <c r="C16" s="32"/>
      <c r="D16" s="36"/>
      <c r="E16" s="41"/>
      <c r="F16" s="39"/>
      <c r="G16" s="39"/>
      <c r="H16" s="39"/>
      <c r="I16" s="39"/>
      <c r="J16" s="39"/>
      <c r="K16" s="41"/>
      <c r="L16" s="41"/>
      <c r="M16" s="39"/>
      <c r="N16" s="39"/>
      <c r="O16" s="39"/>
      <c r="P16" s="39"/>
      <c r="Q16" s="39"/>
      <c r="R16" s="41"/>
      <c r="S16" s="41"/>
      <c r="T16" s="39"/>
      <c r="U16" s="39"/>
      <c r="V16" s="39"/>
      <c r="W16" s="39"/>
      <c r="X16" s="39"/>
      <c r="Y16" s="41"/>
      <c r="Z16" s="41"/>
      <c r="AA16" s="39"/>
      <c r="AB16" s="39"/>
      <c r="AC16" s="39"/>
      <c r="AD16" s="39"/>
      <c r="AE16" s="39"/>
      <c r="AF16" s="41"/>
      <c r="AG16" s="53"/>
      <c r="AH16" s="53"/>
      <c r="AI16" s="53"/>
      <c r="AJ16" s="49" t="s">
        <v>4</v>
      </c>
      <c r="AK16" s="48" t="s">
        <v>34</v>
      </c>
      <c r="AL16" s="48"/>
      <c r="AM16" s="48" t="s">
        <v>33</v>
      </c>
      <c r="AN16" s="21"/>
      <c r="AO16" s="48" t="s">
        <v>36</v>
      </c>
      <c r="AP16" s="21"/>
      <c r="AQ16" s="19" t="s">
        <v>7</v>
      </c>
      <c r="AR16" s="19" t="s">
        <v>6</v>
      </c>
    </row>
    <row r="17" spans="1:44" ht="22.5" customHeight="1" x14ac:dyDescent="0.2">
      <c r="A17" s="31"/>
      <c r="B17" s="32"/>
      <c r="C17" s="32"/>
      <c r="D17" s="36"/>
      <c r="E17" s="10" t="s">
        <v>21</v>
      </c>
      <c r="F17" s="3" t="s">
        <v>22</v>
      </c>
      <c r="G17" s="3" t="s">
        <v>23</v>
      </c>
      <c r="H17" s="3" t="s">
        <v>24</v>
      </c>
      <c r="I17" s="3" t="s">
        <v>18</v>
      </c>
      <c r="J17" s="3" t="s">
        <v>19</v>
      </c>
      <c r="K17" s="10" t="s">
        <v>20</v>
      </c>
      <c r="L17" s="10" t="s">
        <v>21</v>
      </c>
      <c r="M17" s="3" t="s">
        <v>22</v>
      </c>
      <c r="N17" s="3" t="s">
        <v>23</v>
      </c>
      <c r="O17" s="3" t="s">
        <v>24</v>
      </c>
      <c r="P17" s="3" t="s">
        <v>18</v>
      </c>
      <c r="Q17" s="3" t="s">
        <v>19</v>
      </c>
      <c r="R17" s="10" t="s">
        <v>20</v>
      </c>
      <c r="S17" s="10" t="s">
        <v>21</v>
      </c>
      <c r="T17" s="3" t="s">
        <v>22</v>
      </c>
      <c r="U17" s="3" t="s">
        <v>23</v>
      </c>
      <c r="V17" s="3" t="s">
        <v>24</v>
      </c>
      <c r="W17" s="3" t="s">
        <v>18</v>
      </c>
      <c r="X17" s="3" t="s">
        <v>19</v>
      </c>
      <c r="Y17" s="10" t="s">
        <v>20</v>
      </c>
      <c r="Z17" s="10" t="s">
        <v>21</v>
      </c>
      <c r="AA17" s="3" t="s">
        <v>22</v>
      </c>
      <c r="AB17" s="3" t="s">
        <v>23</v>
      </c>
      <c r="AC17" s="3" t="s">
        <v>24</v>
      </c>
      <c r="AD17" s="3" t="s">
        <v>18</v>
      </c>
      <c r="AE17" s="3" t="s">
        <v>19</v>
      </c>
      <c r="AF17" s="10" t="s">
        <v>20</v>
      </c>
      <c r="AG17" s="22"/>
      <c r="AH17" s="22"/>
      <c r="AI17" s="22"/>
      <c r="AJ17" s="49"/>
      <c r="AK17" s="24" t="s">
        <v>37</v>
      </c>
      <c r="AL17" s="25">
        <v>152</v>
      </c>
      <c r="AM17" s="48"/>
      <c r="AN17" s="21"/>
      <c r="AO17" s="48"/>
      <c r="AP17" s="21"/>
      <c r="AQ17" s="18" t="s">
        <v>8</v>
      </c>
      <c r="AR17" s="18" t="s">
        <v>8</v>
      </c>
    </row>
    <row r="18" spans="1:44" ht="29.25" customHeight="1" x14ac:dyDescent="0.2">
      <c r="A18" s="31"/>
      <c r="B18" s="32"/>
      <c r="C18" s="32"/>
      <c r="D18" s="37"/>
      <c r="E18" s="10" t="s">
        <v>30</v>
      </c>
      <c r="F18" s="3" t="s">
        <v>31</v>
      </c>
      <c r="G18" s="3" t="s">
        <v>31</v>
      </c>
      <c r="H18" s="3" t="s">
        <v>31</v>
      </c>
      <c r="I18" s="3" t="s">
        <v>31</v>
      </c>
      <c r="J18" s="3" t="s">
        <v>31</v>
      </c>
      <c r="K18" s="10" t="s">
        <v>30</v>
      </c>
      <c r="L18" s="10" t="s">
        <v>30</v>
      </c>
      <c r="M18" s="3" t="s">
        <v>31</v>
      </c>
      <c r="N18" s="3" t="s">
        <v>31</v>
      </c>
      <c r="O18" s="3" t="s">
        <v>31</v>
      </c>
      <c r="P18" s="3" t="s">
        <v>31</v>
      </c>
      <c r="Q18" s="3" t="s">
        <v>31</v>
      </c>
      <c r="R18" s="10" t="s">
        <v>30</v>
      </c>
      <c r="S18" s="10" t="s">
        <v>30</v>
      </c>
      <c r="T18" s="3" t="s">
        <v>31</v>
      </c>
      <c r="U18" s="3" t="s">
        <v>31</v>
      </c>
      <c r="V18" s="3" t="s">
        <v>31</v>
      </c>
      <c r="W18" s="3" t="s">
        <v>31</v>
      </c>
      <c r="X18" s="3" t="s">
        <v>31</v>
      </c>
      <c r="Y18" s="10" t="s">
        <v>30</v>
      </c>
      <c r="Z18" s="10" t="s">
        <v>30</v>
      </c>
      <c r="AA18" s="3" t="s">
        <v>31</v>
      </c>
      <c r="AB18" s="3" t="s">
        <v>31</v>
      </c>
      <c r="AC18" s="3" t="s">
        <v>31</v>
      </c>
      <c r="AD18" s="3" t="s">
        <v>31</v>
      </c>
      <c r="AE18" s="3" t="s">
        <v>31</v>
      </c>
      <c r="AF18" s="10" t="s">
        <v>30</v>
      </c>
      <c r="AG18" s="22"/>
      <c r="AH18" s="22"/>
      <c r="AI18" s="22"/>
      <c r="AJ18" s="49"/>
      <c r="AK18" s="23" t="s">
        <v>8</v>
      </c>
      <c r="AL18" s="21" t="s">
        <v>5</v>
      </c>
      <c r="AM18" s="48"/>
      <c r="AN18" s="21"/>
      <c r="AO18" s="48"/>
      <c r="AP18" s="21"/>
      <c r="AQ18" s="19" t="s">
        <v>5</v>
      </c>
      <c r="AR18" s="19" t="s">
        <v>5</v>
      </c>
    </row>
    <row r="19" spans="1:44" ht="18" customHeight="1" x14ac:dyDescent="0.2">
      <c r="A19" s="31" t="s">
        <v>9</v>
      </c>
      <c r="B19" s="32" t="s">
        <v>10</v>
      </c>
      <c r="C19" s="31"/>
      <c r="D19" s="1" t="s">
        <v>25</v>
      </c>
      <c r="E19" s="12" t="s">
        <v>6</v>
      </c>
      <c r="F19" s="1" t="s">
        <v>6</v>
      </c>
      <c r="G19" s="1" t="s">
        <v>6</v>
      </c>
      <c r="H19" s="1" t="s">
        <v>6</v>
      </c>
      <c r="I19" s="1" t="s">
        <v>6</v>
      </c>
      <c r="J19" s="1" t="s">
        <v>6</v>
      </c>
      <c r="K19" s="12" t="s">
        <v>6</v>
      </c>
      <c r="L19" s="12" t="s">
        <v>6</v>
      </c>
      <c r="M19" s="1" t="s">
        <v>6</v>
      </c>
      <c r="N19" s="1" t="s">
        <v>6</v>
      </c>
      <c r="O19" s="1" t="s">
        <v>6</v>
      </c>
      <c r="P19" s="1" t="s">
        <v>6</v>
      </c>
      <c r="Q19" s="1" t="s">
        <v>6</v>
      </c>
      <c r="R19" s="12" t="s">
        <v>6</v>
      </c>
      <c r="S19" s="12" t="s">
        <v>6</v>
      </c>
      <c r="T19" s="1" t="s">
        <v>6</v>
      </c>
      <c r="U19" s="3"/>
      <c r="V19" s="3">
        <v>12</v>
      </c>
      <c r="W19" s="3">
        <v>2</v>
      </c>
      <c r="X19" s="3"/>
      <c r="Y19" s="10"/>
      <c r="Z19" s="10">
        <v>12</v>
      </c>
      <c r="AA19" s="3">
        <v>2</v>
      </c>
      <c r="AB19" s="3"/>
      <c r="AC19" s="3"/>
      <c r="AD19" s="3">
        <v>12</v>
      </c>
      <c r="AE19" s="3">
        <v>2</v>
      </c>
      <c r="AF19" s="10"/>
      <c r="AG19" s="22"/>
      <c r="AH19" s="22"/>
      <c r="AI19" s="22"/>
      <c r="AJ19" s="39">
        <f>SUM(E19:AI20)</f>
        <v>66</v>
      </c>
      <c r="AK19" s="33">
        <f>AJ19-$AL17</f>
        <v>-86</v>
      </c>
      <c r="AL19" s="50">
        <f>AL6+AK19</f>
        <v>-96</v>
      </c>
      <c r="AM19" s="13">
        <f>SUM(E19:AI19)</f>
        <v>42</v>
      </c>
      <c r="AN19" s="13"/>
      <c r="AO19" s="27" t="e" cm="1">
        <f t="array" ref="AO19">SUMPRODUCT((E18:AI18="В")*E19:AI20)</f>
        <v>#VALUE!</v>
      </c>
      <c r="AP19" s="27"/>
      <c r="AQ19" s="26" t="s">
        <v>38</v>
      </c>
      <c r="AR19" s="26" t="s">
        <v>38</v>
      </c>
    </row>
    <row r="20" spans="1:44" ht="18" customHeight="1" x14ac:dyDescent="0.2">
      <c r="A20" s="31"/>
      <c r="B20" s="32"/>
      <c r="C20" s="31"/>
      <c r="D20" s="1" t="s">
        <v>26</v>
      </c>
      <c r="E20" s="12" t="s">
        <v>6</v>
      </c>
      <c r="F20" s="1" t="s">
        <v>6</v>
      </c>
      <c r="G20" s="1" t="s">
        <v>6</v>
      </c>
      <c r="H20" s="1" t="s">
        <v>6</v>
      </c>
      <c r="I20" s="1" t="s">
        <v>6</v>
      </c>
      <c r="J20" s="1" t="s">
        <v>6</v>
      </c>
      <c r="K20" s="12" t="s">
        <v>6</v>
      </c>
      <c r="L20" s="12" t="s">
        <v>6</v>
      </c>
      <c r="M20" s="1" t="s">
        <v>6</v>
      </c>
      <c r="N20" s="1" t="s">
        <v>6</v>
      </c>
      <c r="O20" s="1" t="s">
        <v>6</v>
      </c>
      <c r="P20" s="1" t="s">
        <v>6</v>
      </c>
      <c r="Q20" s="1" t="s">
        <v>6</v>
      </c>
      <c r="R20" s="12" t="s">
        <v>6</v>
      </c>
      <c r="S20" s="12" t="s">
        <v>6</v>
      </c>
      <c r="T20" s="1" t="s">
        <v>6</v>
      </c>
      <c r="U20" s="3"/>
      <c r="V20" s="3">
        <v>2</v>
      </c>
      <c r="W20" s="3">
        <v>6</v>
      </c>
      <c r="X20" s="3"/>
      <c r="Y20" s="10"/>
      <c r="Z20" s="10">
        <v>2</v>
      </c>
      <c r="AA20" s="3">
        <v>6</v>
      </c>
      <c r="AB20" s="3"/>
      <c r="AC20" s="3"/>
      <c r="AD20" s="3">
        <v>2</v>
      </c>
      <c r="AE20" s="3">
        <v>6</v>
      </c>
      <c r="AF20" s="10"/>
      <c r="AG20" s="22"/>
      <c r="AH20" s="22"/>
      <c r="AI20" s="22"/>
      <c r="AJ20" s="54"/>
      <c r="AK20" s="34"/>
      <c r="AL20" s="51"/>
      <c r="AM20" s="3">
        <f>SUM(E20:AI20)</f>
        <v>24</v>
      </c>
      <c r="AN20" s="3"/>
      <c r="AO20" s="20" t="e" cm="1">
        <f t="array" ref="AO20">SUMPRODUCT((E18:AI18="П")*E19:AI20)</f>
        <v>#VALUE!</v>
      </c>
      <c r="AP20" s="20"/>
      <c r="AQ20" s="26" t="s">
        <v>38</v>
      </c>
      <c r="AR20" s="26" t="s">
        <v>38</v>
      </c>
    </row>
    <row r="21" spans="1:44" ht="18" customHeight="1" x14ac:dyDescent="0.2">
      <c r="A21" s="31" t="s">
        <v>11</v>
      </c>
      <c r="B21" s="32" t="s">
        <v>12</v>
      </c>
      <c r="C21" s="31"/>
      <c r="D21" s="1" t="s">
        <v>25</v>
      </c>
      <c r="E21" s="10"/>
      <c r="F21" s="3"/>
      <c r="G21" s="3">
        <v>12</v>
      </c>
      <c r="H21" s="3">
        <v>2</v>
      </c>
      <c r="I21" s="3"/>
      <c r="J21" s="3"/>
      <c r="K21" s="10">
        <v>12</v>
      </c>
      <c r="L21" s="10">
        <v>2</v>
      </c>
      <c r="M21" s="3"/>
      <c r="N21" s="3"/>
      <c r="O21" s="3">
        <v>12</v>
      </c>
      <c r="P21" s="3">
        <v>2</v>
      </c>
      <c r="Q21" s="3"/>
      <c r="R21" s="10"/>
      <c r="S21" s="10">
        <v>12</v>
      </c>
      <c r="T21" s="3">
        <v>2</v>
      </c>
      <c r="U21" s="3"/>
      <c r="V21" s="3"/>
      <c r="W21" s="3">
        <v>12</v>
      </c>
      <c r="X21" s="3">
        <v>2</v>
      </c>
      <c r="Y21" s="10"/>
      <c r="Z21" s="10"/>
      <c r="AA21" s="3">
        <v>12</v>
      </c>
      <c r="AB21" s="3">
        <v>2</v>
      </c>
      <c r="AC21" s="3"/>
      <c r="AD21" s="3"/>
      <c r="AE21" s="3">
        <v>12</v>
      </c>
      <c r="AF21" s="10">
        <v>2</v>
      </c>
      <c r="AG21" s="22"/>
      <c r="AH21" s="22"/>
      <c r="AI21" s="22"/>
      <c r="AJ21" s="54">
        <f>SUM(E21:AI22)</f>
        <v>154</v>
      </c>
      <c r="AK21" s="33">
        <f>AJ21-$AL17</f>
        <v>2</v>
      </c>
      <c r="AL21" s="50">
        <f t="shared" ref="AL21" si="8">AL7+AK21</f>
        <v>58</v>
      </c>
      <c r="AM21" s="3">
        <f t="shared" ref="AM21:AM26" si="9">SUM(E21:AI21)</f>
        <v>98</v>
      </c>
      <c r="AN21" s="3"/>
      <c r="AO21" s="20" cm="1">
        <f t="array" ref="AO21">SUMPRODUCT((E18:AI18="В")*E21:AI22)</f>
        <v>44</v>
      </c>
      <c r="AP21" s="20"/>
      <c r="AQ21" s="26" t="s">
        <v>38</v>
      </c>
      <c r="AR21" s="26" t="s">
        <v>38</v>
      </c>
    </row>
    <row r="22" spans="1:44" ht="18" customHeight="1" x14ac:dyDescent="0.2">
      <c r="A22" s="31"/>
      <c r="B22" s="32"/>
      <c r="C22" s="31"/>
      <c r="D22" s="1" t="s">
        <v>26</v>
      </c>
      <c r="E22" s="10"/>
      <c r="F22" s="3"/>
      <c r="G22" s="3">
        <v>2</v>
      </c>
      <c r="H22" s="3">
        <v>6</v>
      </c>
      <c r="I22" s="3"/>
      <c r="J22" s="3"/>
      <c r="K22" s="10">
        <v>2</v>
      </c>
      <c r="L22" s="10">
        <v>6</v>
      </c>
      <c r="M22" s="3"/>
      <c r="N22" s="3"/>
      <c r="O22" s="3">
        <v>2</v>
      </c>
      <c r="P22" s="3">
        <v>6</v>
      </c>
      <c r="Q22" s="3"/>
      <c r="R22" s="10"/>
      <c r="S22" s="10">
        <v>2</v>
      </c>
      <c r="T22" s="3">
        <v>6</v>
      </c>
      <c r="U22" s="3"/>
      <c r="V22" s="3"/>
      <c r="W22" s="3">
        <v>2</v>
      </c>
      <c r="X22" s="3">
        <v>6</v>
      </c>
      <c r="Y22" s="10"/>
      <c r="Z22" s="10"/>
      <c r="AA22" s="3">
        <v>2</v>
      </c>
      <c r="AB22" s="3">
        <v>6</v>
      </c>
      <c r="AC22" s="3"/>
      <c r="AD22" s="3"/>
      <c r="AE22" s="3">
        <v>2</v>
      </c>
      <c r="AF22" s="10">
        <v>6</v>
      </c>
      <c r="AG22" s="22"/>
      <c r="AH22" s="22"/>
      <c r="AI22" s="22"/>
      <c r="AJ22" s="54"/>
      <c r="AK22" s="34"/>
      <c r="AL22" s="51"/>
      <c r="AM22" s="3">
        <f t="shared" si="9"/>
        <v>56</v>
      </c>
      <c r="AN22" s="3"/>
      <c r="AO22" s="20" cm="1">
        <f t="array" ref="AO22">SUMPRODUCT((E18:AI18="П")*E21:AI22)</f>
        <v>0</v>
      </c>
      <c r="AP22" s="20"/>
      <c r="AQ22" s="26" t="s">
        <v>38</v>
      </c>
      <c r="AR22" s="26" t="s">
        <v>38</v>
      </c>
    </row>
    <row r="23" spans="1:44" ht="18" customHeight="1" x14ac:dyDescent="0.2">
      <c r="A23" s="31" t="s">
        <v>13</v>
      </c>
      <c r="B23" s="32" t="s">
        <v>14</v>
      </c>
      <c r="C23" s="31"/>
      <c r="D23" s="1" t="s">
        <v>25</v>
      </c>
      <c r="E23" s="10">
        <v>2</v>
      </c>
      <c r="F23" s="3"/>
      <c r="G23" s="3"/>
      <c r="H23" s="3">
        <v>12</v>
      </c>
      <c r="I23" s="3">
        <v>2</v>
      </c>
      <c r="J23" s="3"/>
      <c r="K23" s="10"/>
      <c r="L23" s="10">
        <v>12</v>
      </c>
      <c r="M23" s="3">
        <v>2</v>
      </c>
      <c r="N23" s="3"/>
      <c r="O23" s="3"/>
      <c r="P23" s="3">
        <v>12</v>
      </c>
      <c r="Q23" s="3">
        <v>2</v>
      </c>
      <c r="R23" s="10"/>
      <c r="S23" s="10"/>
      <c r="T23" s="3">
        <v>12</v>
      </c>
      <c r="U23" s="3">
        <v>2</v>
      </c>
      <c r="V23" s="3"/>
      <c r="W23" s="3"/>
      <c r="X23" s="3">
        <v>12</v>
      </c>
      <c r="Y23" s="10">
        <v>2</v>
      </c>
      <c r="Z23" s="10"/>
      <c r="AA23" s="3"/>
      <c r="AB23" s="3">
        <v>12</v>
      </c>
      <c r="AC23" s="3">
        <v>2</v>
      </c>
      <c r="AD23" s="3"/>
      <c r="AE23" s="3"/>
      <c r="AF23" s="10">
        <v>12</v>
      </c>
      <c r="AG23" s="22"/>
      <c r="AH23" s="22"/>
      <c r="AI23" s="22"/>
      <c r="AJ23" s="54">
        <f>SUM(E23:AI24)</f>
        <v>154</v>
      </c>
      <c r="AK23" s="33">
        <f>AJ23-$AL17</f>
        <v>2</v>
      </c>
      <c r="AL23" s="50">
        <f t="shared" ref="AL23" si="10">AL9+AK23</f>
        <v>50</v>
      </c>
      <c r="AM23" s="3">
        <f t="shared" si="9"/>
        <v>98</v>
      </c>
      <c r="AN23" s="3"/>
      <c r="AO23" s="20" cm="1">
        <f t="array" ref="AO23">SUMPRODUCT((E18:AI18="В")*E23:AI24)</f>
        <v>44</v>
      </c>
      <c r="AP23" s="20"/>
      <c r="AQ23" s="26" t="s">
        <v>38</v>
      </c>
      <c r="AR23" s="26" t="s">
        <v>38</v>
      </c>
    </row>
    <row r="24" spans="1:44" ht="18" customHeight="1" x14ac:dyDescent="0.2">
      <c r="A24" s="31"/>
      <c r="B24" s="32"/>
      <c r="C24" s="31"/>
      <c r="D24" s="1" t="s">
        <v>26</v>
      </c>
      <c r="E24" s="10">
        <v>6</v>
      </c>
      <c r="F24" s="3"/>
      <c r="G24" s="3"/>
      <c r="H24" s="3">
        <v>2</v>
      </c>
      <c r="I24" s="3">
        <v>6</v>
      </c>
      <c r="J24" s="3"/>
      <c r="K24" s="10"/>
      <c r="L24" s="10">
        <v>2</v>
      </c>
      <c r="M24" s="3">
        <v>6</v>
      </c>
      <c r="N24" s="3"/>
      <c r="O24" s="3"/>
      <c r="P24" s="3">
        <v>2</v>
      </c>
      <c r="Q24" s="3">
        <v>6</v>
      </c>
      <c r="R24" s="10"/>
      <c r="S24" s="10"/>
      <c r="T24" s="3">
        <v>2</v>
      </c>
      <c r="U24" s="3">
        <v>6</v>
      </c>
      <c r="V24" s="3"/>
      <c r="W24" s="3"/>
      <c r="X24" s="3">
        <v>2</v>
      </c>
      <c r="Y24" s="10">
        <v>6</v>
      </c>
      <c r="Z24" s="10"/>
      <c r="AA24" s="3"/>
      <c r="AB24" s="3">
        <v>2</v>
      </c>
      <c r="AC24" s="3">
        <v>6</v>
      </c>
      <c r="AD24" s="3"/>
      <c r="AE24" s="3"/>
      <c r="AF24" s="10">
        <v>2</v>
      </c>
      <c r="AG24" s="22"/>
      <c r="AH24" s="22"/>
      <c r="AI24" s="22"/>
      <c r="AJ24" s="54"/>
      <c r="AK24" s="34"/>
      <c r="AL24" s="51"/>
      <c r="AM24" s="3">
        <f t="shared" si="9"/>
        <v>56</v>
      </c>
      <c r="AN24" s="3"/>
      <c r="AO24" s="20" cm="1">
        <f t="array" ref="AO24">SUMPRODUCT((E18:AI18="П")*E23:AI24)</f>
        <v>0</v>
      </c>
      <c r="AP24" s="20"/>
      <c r="AQ24" s="26" t="s">
        <v>38</v>
      </c>
      <c r="AR24" s="26" t="s">
        <v>38</v>
      </c>
    </row>
    <row r="25" spans="1:44" ht="18" customHeight="1" x14ac:dyDescent="0.2">
      <c r="A25" s="31" t="s">
        <v>15</v>
      </c>
      <c r="B25" s="32" t="s">
        <v>16</v>
      </c>
      <c r="C25" s="31"/>
      <c r="D25" s="1" t="s">
        <v>25</v>
      </c>
      <c r="E25" s="12" t="s">
        <v>7</v>
      </c>
      <c r="F25" s="1" t="s">
        <v>7</v>
      </c>
      <c r="G25" s="1" t="s">
        <v>7</v>
      </c>
      <c r="H25" s="1" t="s">
        <v>7</v>
      </c>
      <c r="I25" s="1" t="s">
        <v>7</v>
      </c>
      <c r="J25" s="1" t="s">
        <v>7</v>
      </c>
      <c r="K25" s="10"/>
      <c r="L25" s="10"/>
      <c r="M25" s="3">
        <v>12</v>
      </c>
      <c r="N25" s="3">
        <v>2</v>
      </c>
      <c r="O25" s="3"/>
      <c r="P25" s="3"/>
      <c r="Q25" s="3">
        <v>12</v>
      </c>
      <c r="R25" s="10">
        <v>2</v>
      </c>
      <c r="S25" s="10"/>
      <c r="T25" s="3"/>
      <c r="U25" s="3">
        <v>12</v>
      </c>
      <c r="V25" s="3">
        <v>2</v>
      </c>
      <c r="W25" s="3"/>
      <c r="X25" s="3"/>
      <c r="Y25" s="10">
        <v>12</v>
      </c>
      <c r="Z25" s="10">
        <v>2</v>
      </c>
      <c r="AA25" s="3"/>
      <c r="AB25" s="3"/>
      <c r="AC25" s="3">
        <v>12</v>
      </c>
      <c r="AD25" s="3">
        <v>2</v>
      </c>
      <c r="AE25" s="3"/>
      <c r="AF25" s="10"/>
      <c r="AG25" s="22"/>
      <c r="AH25" s="22"/>
      <c r="AI25" s="22"/>
      <c r="AJ25" s="54">
        <f>SUM(E25:AI26)</f>
        <v>110</v>
      </c>
      <c r="AK25" s="33">
        <f>AJ25-$AL17</f>
        <v>-42</v>
      </c>
      <c r="AL25" s="50">
        <f t="shared" ref="AL25" si="11">AL11+AK25</f>
        <v>-110</v>
      </c>
      <c r="AM25" s="3">
        <f t="shared" si="9"/>
        <v>70</v>
      </c>
      <c r="AN25" s="3"/>
      <c r="AO25" s="20" t="e" cm="1">
        <f t="array" ref="AO25">SUMPRODUCT((E18:AI18="В")*E25:AI26)</f>
        <v>#VALUE!</v>
      </c>
      <c r="AP25" s="20"/>
      <c r="AQ25" s="26" t="s">
        <v>38</v>
      </c>
      <c r="AR25" s="26" t="s">
        <v>38</v>
      </c>
    </row>
    <row r="26" spans="1:44" ht="18" customHeight="1" x14ac:dyDescent="0.2">
      <c r="A26" s="31"/>
      <c r="B26" s="32"/>
      <c r="C26" s="31"/>
      <c r="D26" s="1" t="s">
        <v>26</v>
      </c>
      <c r="E26" s="12" t="s">
        <v>7</v>
      </c>
      <c r="F26" s="1" t="s">
        <v>7</v>
      </c>
      <c r="G26" s="1" t="s">
        <v>7</v>
      </c>
      <c r="H26" s="1" t="s">
        <v>7</v>
      </c>
      <c r="I26" s="1" t="s">
        <v>7</v>
      </c>
      <c r="J26" s="1" t="s">
        <v>7</v>
      </c>
      <c r="K26" s="10"/>
      <c r="L26" s="10"/>
      <c r="M26" s="3">
        <v>2</v>
      </c>
      <c r="N26" s="3">
        <v>6</v>
      </c>
      <c r="O26" s="3"/>
      <c r="P26" s="3"/>
      <c r="Q26" s="3">
        <v>2</v>
      </c>
      <c r="R26" s="10">
        <v>6</v>
      </c>
      <c r="S26" s="10"/>
      <c r="T26" s="3"/>
      <c r="U26" s="3">
        <v>2</v>
      </c>
      <c r="V26" s="3">
        <v>6</v>
      </c>
      <c r="W26" s="3"/>
      <c r="X26" s="3"/>
      <c r="Y26" s="10">
        <v>2</v>
      </c>
      <c r="Z26" s="10">
        <v>6</v>
      </c>
      <c r="AA26" s="3"/>
      <c r="AB26" s="3"/>
      <c r="AC26" s="3">
        <v>2</v>
      </c>
      <c r="AD26" s="3">
        <v>6</v>
      </c>
      <c r="AE26" s="3"/>
      <c r="AF26" s="10"/>
      <c r="AG26" s="22"/>
      <c r="AH26" s="22"/>
      <c r="AI26" s="22"/>
      <c r="AJ26" s="54"/>
      <c r="AK26" s="34"/>
      <c r="AL26" s="51"/>
      <c r="AM26" s="3">
        <f t="shared" si="9"/>
        <v>40</v>
      </c>
      <c r="AN26" s="3"/>
      <c r="AO26" s="20" t="e" cm="1">
        <f t="array" ref="AO26">SUMPRODUCT((E18:AI18="П")*E25:AI26)</f>
        <v>#VALUE!</v>
      </c>
      <c r="AP26" s="20"/>
      <c r="AQ26" s="26" t="s">
        <v>38</v>
      </c>
      <c r="AR26" s="26" t="s">
        <v>38</v>
      </c>
    </row>
    <row r="27" spans="1:44" ht="18" customHeight="1" x14ac:dyDescent="0.2">
      <c r="A27" s="7"/>
      <c r="B27" s="8"/>
      <c r="C27" s="7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1:44" ht="18" customHeight="1" x14ac:dyDescent="0.2"/>
    <row r="29" spans="1:44" ht="18" customHeight="1" x14ac:dyDescent="0.2"/>
    <row r="30" spans="1:44" ht="18" customHeight="1" x14ac:dyDescent="0.2"/>
    <row r="31" spans="1:44" ht="18" customHeight="1" x14ac:dyDescent="0.2"/>
    <row r="32" spans="1:44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  <row r="139" ht="18" customHeight="1" x14ac:dyDescent="0.2"/>
    <row r="140" ht="18" customHeight="1" x14ac:dyDescent="0.2"/>
    <row r="141" ht="18" customHeight="1" x14ac:dyDescent="0.2"/>
    <row r="142" ht="18" customHeight="1" x14ac:dyDescent="0.2"/>
    <row r="143" ht="18" customHeight="1" x14ac:dyDescent="0.2"/>
    <row r="144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  <row r="155" ht="18" customHeight="1" x14ac:dyDescent="0.2"/>
    <row r="156" ht="18" customHeight="1" x14ac:dyDescent="0.2"/>
    <row r="157" ht="18" customHeight="1" x14ac:dyDescent="0.2"/>
    <row r="158" ht="18" customHeight="1" x14ac:dyDescent="0.2"/>
    <row r="159" ht="18" customHeight="1" x14ac:dyDescent="0.2"/>
    <row r="160" ht="18" customHeight="1" x14ac:dyDescent="0.2"/>
    <row r="161" ht="18" customHeight="1" x14ac:dyDescent="0.2"/>
    <row r="162" ht="18" customHeight="1" x14ac:dyDescent="0.2"/>
    <row r="163" ht="18" customHeight="1" x14ac:dyDescent="0.2"/>
    <row r="164" ht="18" customHeight="1" x14ac:dyDescent="0.2"/>
    <row r="165" ht="18" customHeight="1" x14ac:dyDescent="0.2"/>
    <row r="166" ht="18" customHeight="1" x14ac:dyDescent="0.2"/>
    <row r="167" ht="18" customHeight="1" x14ac:dyDescent="0.2"/>
    <row r="168" ht="18" customHeight="1" x14ac:dyDescent="0.2"/>
    <row r="169" ht="18" customHeight="1" x14ac:dyDescent="0.2"/>
    <row r="170" ht="18" customHeight="1" x14ac:dyDescent="0.2"/>
    <row r="171" ht="18" customHeight="1" x14ac:dyDescent="0.2"/>
    <row r="172" ht="18" customHeight="1" x14ac:dyDescent="0.2"/>
    <row r="173" ht="18" customHeight="1" x14ac:dyDescent="0.2"/>
    <row r="174" ht="18" customHeight="1" x14ac:dyDescent="0.2"/>
    <row r="175" ht="18" customHeight="1" x14ac:dyDescent="0.2"/>
    <row r="176" ht="18" customHeight="1" x14ac:dyDescent="0.2"/>
    <row r="177" ht="18" customHeight="1" x14ac:dyDescent="0.2"/>
    <row r="178" ht="18" customHeight="1" x14ac:dyDescent="0.2"/>
    <row r="179" ht="18" customHeight="1" x14ac:dyDescent="0.2"/>
    <row r="180" ht="18" customHeight="1" x14ac:dyDescent="0.2"/>
    <row r="181" ht="18" customHeight="1" x14ac:dyDescent="0.2"/>
    <row r="182" ht="18" customHeight="1" x14ac:dyDescent="0.2"/>
    <row r="183" ht="18" customHeight="1" x14ac:dyDescent="0.2"/>
    <row r="184" ht="18" customHeight="1" x14ac:dyDescent="0.2"/>
    <row r="185" ht="18" customHeight="1" x14ac:dyDescent="0.2"/>
    <row r="186" ht="18" customHeight="1" x14ac:dyDescent="0.2"/>
    <row r="187" ht="18" customHeight="1" x14ac:dyDescent="0.2"/>
    <row r="188" ht="18" customHeight="1" x14ac:dyDescent="0.2"/>
    <row r="189" ht="18" customHeight="1" x14ac:dyDescent="0.2"/>
    <row r="190" ht="18" customHeight="1" x14ac:dyDescent="0.2"/>
    <row r="191" ht="18" customHeight="1" x14ac:dyDescent="0.2"/>
    <row r="192" ht="18" customHeight="1" x14ac:dyDescent="0.2"/>
    <row r="193" ht="18" customHeight="1" x14ac:dyDescent="0.2"/>
    <row r="194" ht="18" customHeight="1" x14ac:dyDescent="0.2"/>
    <row r="195" ht="18" customHeight="1" x14ac:dyDescent="0.2"/>
    <row r="196" ht="18" customHeight="1" x14ac:dyDescent="0.2"/>
    <row r="197" ht="18" customHeight="1" x14ac:dyDescent="0.2"/>
    <row r="198" ht="18" customHeight="1" x14ac:dyDescent="0.2"/>
    <row r="199" ht="18" customHeight="1" x14ac:dyDescent="0.2"/>
    <row r="200" ht="18" customHeight="1" x14ac:dyDescent="0.2"/>
    <row r="201" ht="18" customHeight="1" x14ac:dyDescent="0.2"/>
    <row r="202" ht="18" customHeight="1" x14ac:dyDescent="0.2"/>
    <row r="203" ht="18" customHeight="1" x14ac:dyDescent="0.2"/>
    <row r="204" ht="18" customHeight="1" x14ac:dyDescent="0.2"/>
    <row r="205" ht="18" customHeight="1" x14ac:dyDescent="0.2"/>
    <row r="206" ht="18" customHeight="1" x14ac:dyDescent="0.2"/>
    <row r="207" ht="18" customHeight="1" x14ac:dyDescent="0.2"/>
    <row r="208" ht="18" customHeight="1" x14ac:dyDescent="0.2"/>
    <row r="209" ht="18" customHeight="1" x14ac:dyDescent="0.2"/>
    <row r="210" ht="18" customHeight="1" x14ac:dyDescent="0.2"/>
    <row r="211" ht="18" customHeight="1" x14ac:dyDescent="0.2"/>
    <row r="212" ht="18" customHeight="1" x14ac:dyDescent="0.2"/>
    <row r="213" ht="18" customHeight="1" x14ac:dyDescent="0.2"/>
    <row r="214" ht="18" customHeight="1" x14ac:dyDescent="0.2"/>
    <row r="215" ht="18" customHeight="1" x14ac:dyDescent="0.2"/>
    <row r="216" ht="18" customHeight="1" x14ac:dyDescent="0.2"/>
    <row r="217" ht="18" customHeight="1" x14ac:dyDescent="0.2"/>
    <row r="218" ht="18" customHeight="1" x14ac:dyDescent="0.2"/>
    <row r="219" ht="18" customHeight="1" x14ac:dyDescent="0.2"/>
    <row r="220" ht="18" customHeight="1" x14ac:dyDescent="0.2"/>
    <row r="221" ht="18" customHeight="1" x14ac:dyDescent="0.2"/>
    <row r="222" ht="18" customHeight="1" x14ac:dyDescent="0.2"/>
    <row r="223" ht="18" customHeight="1" x14ac:dyDescent="0.2"/>
    <row r="224" ht="18" customHeight="1" x14ac:dyDescent="0.2"/>
    <row r="225" ht="18" customHeight="1" x14ac:dyDescent="0.2"/>
    <row r="226" ht="18" customHeight="1" x14ac:dyDescent="0.2"/>
    <row r="227" ht="18" customHeight="1" x14ac:dyDescent="0.2"/>
    <row r="228" ht="18" customHeight="1" x14ac:dyDescent="0.2"/>
    <row r="229" ht="18" customHeight="1" x14ac:dyDescent="0.2"/>
    <row r="230" ht="18" customHeight="1" x14ac:dyDescent="0.2"/>
    <row r="231" ht="18" customHeight="1" x14ac:dyDescent="0.2"/>
    <row r="232" ht="18" customHeight="1" x14ac:dyDescent="0.2"/>
    <row r="233" ht="18" customHeight="1" x14ac:dyDescent="0.2"/>
    <row r="234" ht="18" customHeight="1" x14ac:dyDescent="0.2"/>
    <row r="235" ht="18" customHeight="1" x14ac:dyDescent="0.2"/>
    <row r="236" ht="18" customHeight="1" x14ac:dyDescent="0.2"/>
    <row r="237" ht="18" customHeight="1" x14ac:dyDescent="0.2"/>
    <row r="238" ht="18" customHeight="1" x14ac:dyDescent="0.2"/>
    <row r="239" ht="18" customHeight="1" x14ac:dyDescent="0.2"/>
    <row r="240" ht="18" customHeight="1" x14ac:dyDescent="0.2"/>
    <row r="241" ht="18" customHeight="1" x14ac:dyDescent="0.2"/>
    <row r="242" ht="18" customHeight="1" x14ac:dyDescent="0.2"/>
    <row r="243" ht="18" customHeight="1" x14ac:dyDescent="0.2"/>
    <row r="244" ht="18" customHeight="1" x14ac:dyDescent="0.2"/>
    <row r="245" ht="18" customHeight="1" x14ac:dyDescent="0.2"/>
    <row r="246" ht="18" customHeight="1" x14ac:dyDescent="0.2"/>
    <row r="247" ht="18" customHeight="1" x14ac:dyDescent="0.2"/>
    <row r="248" ht="18" customHeight="1" x14ac:dyDescent="0.2"/>
    <row r="249" ht="18" customHeight="1" x14ac:dyDescent="0.2"/>
    <row r="250" ht="18" customHeight="1" x14ac:dyDescent="0.2"/>
    <row r="251" ht="18" customHeight="1" x14ac:dyDescent="0.2"/>
    <row r="252" ht="18" customHeight="1" x14ac:dyDescent="0.2"/>
    <row r="253" ht="18" customHeight="1" x14ac:dyDescent="0.2"/>
    <row r="254" ht="18" customHeight="1" x14ac:dyDescent="0.2"/>
    <row r="255" ht="18" customHeight="1" x14ac:dyDescent="0.2"/>
    <row r="256" ht="18" customHeight="1" x14ac:dyDescent="0.2"/>
    <row r="257" ht="18" customHeight="1" x14ac:dyDescent="0.2"/>
    <row r="258" ht="18" customHeight="1" x14ac:dyDescent="0.2"/>
    <row r="259" ht="18" customHeight="1" x14ac:dyDescent="0.2"/>
    <row r="260" ht="18" customHeight="1" x14ac:dyDescent="0.2"/>
    <row r="261" ht="18" customHeight="1" x14ac:dyDescent="0.2"/>
    <row r="262" ht="18" customHeight="1" x14ac:dyDescent="0.2"/>
    <row r="263" ht="18" customHeight="1" x14ac:dyDescent="0.2"/>
    <row r="264" ht="18" customHeight="1" x14ac:dyDescent="0.2"/>
    <row r="265" ht="18" customHeight="1" x14ac:dyDescent="0.2"/>
    <row r="266" ht="18" customHeight="1" x14ac:dyDescent="0.2"/>
    <row r="267" ht="18" customHeight="1" x14ac:dyDescent="0.2"/>
    <row r="268" ht="18" customHeight="1" x14ac:dyDescent="0.2"/>
    <row r="269" ht="18" customHeight="1" x14ac:dyDescent="0.2"/>
    <row r="270" ht="18" customHeight="1" x14ac:dyDescent="0.2"/>
    <row r="271" ht="18" customHeight="1" x14ac:dyDescent="0.2"/>
    <row r="272" ht="18" customHeight="1" x14ac:dyDescent="0.2"/>
    <row r="273" ht="18" customHeight="1" x14ac:dyDescent="0.2"/>
    <row r="274" ht="18" customHeight="1" x14ac:dyDescent="0.2"/>
    <row r="275" ht="18" customHeight="1" x14ac:dyDescent="0.2"/>
    <row r="276" ht="18" customHeight="1" x14ac:dyDescent="0.2"/>
    <row r="277" ht="18" customHeight="1" x14ac:dyDescent="0.2"/>
    <row r="278" ht="18" customHeight="1" x14ac:dyDescent="0.2"/>
    <row r="279" ht="18" customHeight="1" x14ac:dyDescent="0.2"/>
    <row r="280" ht="18" customHeight="1" x14ac:dyDescent="0.2"/>
    <row r="281" ht="18" customHeight="1" x14ac:dyDescent="0.2"/>
    <row r="282" ht="18" customHeight="1" x14ac:dyDescent="0.2"/>
    <row r="283" ht="18" customHeight="1" x14ac:dyDescent="0.2"/>
    <row r="284" ht="18" customHeight="1" x14ac:dyDescent="0.2"/>
    <row r="285" ht="18" customHeight="1" x14ac:dyDescent="0.2"/>
    <row r="286" ht="18" customHeight="1" x14ac:dyDescent="0.2"/>
    <row r="287" ht="18" customHeight="1" x14ac:dyDescent="0.2"/>
    <row r="288" ht="18" customHeight="1" x14ac:dyDescent="0.2"/>
    <row r="289" ht="18" customHeight="1" x14ac:dyDescent="0.2"/>
    <row r="290" ht="18" customHeight="1" x14ac:dyDescent="0.2"/>
    <row r="291" ht="18" customHeight="1" x14ac:dyDescent="0.2"/>
    <row r="292" ht="18" customHeight="1" x14ac:dyDescent="0.2"/>
    <row r="293" ht="18" customHeight="1" x14ac:dyDescent="0.2"/>
    <row r="294" ht="18" customHeight="1" x14ac:dyDescent="0.2"/>
    <row r="295" ht="18" customHeight="1" x14ac:dyDescent="0.2"/>
    <row r="296" ht="18" customHeight="1" x14ac:dyDescent="0.2"/>
    <row r="297" ht="18" customHeight="1" x14ac:dyDescent="0.2"/>
    <row r="298" ht="18" customHeight="1" x14ac:dyDescent="0.2"/>
    <row r="299" ht="18" customHeight="1" x14ac:dyDescent="0.2"/>
    <row r="300" ht="18" customHeight="1" x14ac:dyDescent="0.2"/>
    <row r="301" ht="18" customHeight="1" x14ac:dyDescent="0.2"/>
    <row r="302" ht="18" customHeight="1" x14ac:dyDescent="0.2"/>
    <row r="303" ht="18" customHeight="1" x14ac:dyDescent="0.2"/>
    <row r="304" ht="18" customHeight="1" x14ac:dyDescent="0.2"/>
    <row r="305" ht="18" customHeight="1" x14ac:dyDescent="0.2"/>
    <row r="306" ht="18" customHeight="1" x14ac:dyDescent="0.2"/>
    <row r="307" ht="18" customHeight="1" x14ac:dyDescent="0.2"/>
    <row r="308" ht="18" customHeight="1" x14ac:dyDescent="0.2"/>
    <row r="309" ht="18" customHeight="1" x14ac:dyDescent="0.2"/>
    <row r="310" ht="18" customHeight="1" x14ac:dyDescent="0.2"/>
    <row r="311" ht="18" customHeight="1" x14ac:dyDescent="0.2"/>
    <row r="312" ht="18" customHeight="1" x14ac:dyDescent="0.2"/>
    <row r="313" ht="18" customHeight="1" x14ac:dyDescent="0.2"/>
    <row r="314" ht="18" customHeight="1" x14ac:dyDescent="0.2"/>
    <row r="315" ht="18" customHeight="1" x14ac:dyDescent="0.2"/>
    <row r="316" ht="18" customHeight="1" x14ac:dyDescent="0.2"/>
    <row r="317" ht="18" customHeight="1" x14ac:dyDescent="0.2"/>
    <row r="318" ht="18" customHeight="1" x14ac:dyDescent="0.2"/>
    <row r="319" ht="18" customHeight="1" x14ac:dyDescent="0.2"/>
    <row r="320" ht="18" customHeight="1" x14ac:dyDescent="0.2"/>
    <row r="321" ht="18" customHeight="1" x14ac:dyDescent="0.2"/>
    <row r="322" ht="18" customHeight="1" x14ac:dyDescent="0.2"/>
    <row r="323" ht="18" customHeight="1" x14ac:dyDescent="0.2"/>
    <row r="324" ht="18" customHeight="1" x14ac:dyDescent="0.2"/>
    <row r="325" ht="18" customHeight="1" x14ac:dyDescent="0.2"/>
    <row r="326" ht="18" customHeight="1" x14ac:dyDescent="0.2"/>
    <row r="327" ht="18" customHeight="1" x14ac:dyDescent="0.2"/>
    <row r="328" ht="18" customHeight="1" x14ac:dyDescent="0.2"/>
    <row r="329" ht="18" customHeight="1" x14ac:dyDescent="0.2"/>
    <row r="330" ht="18" customHeight="1" x14ac:dyDescent="0.2"/>
    <row r="331" ht="18" customHeight="1" x14ac:dyDescent="0.2"/>
    <row r="332" ht="18" customHeight="1" x14ac:dyDescent="0.2"/>
    <row r="333" ht="18" customHeight="1" x14ac:dyDescent="0.2"/>
    <row r="334" ht="18" customHeight="1" x14ac:dyDescent="0.2"/>
    <row r="335" ht="18" customHeight="1" x14ac:dyDescent="0.2"/>
    <row r="336" ht="18" customHeight="1" x14ac:dyDescent="0.2"/>
    <row r="337" ht="18" customHeight="1" x14ac:dyDescent="0.2"/>
    <row r="338" ht="18" customHeight="1" x14ac:dyDescent="0.2"/>
    <row r="339" ht="18" customHeight="1" x14ac:dyDescent="0.2"/>
    <row r="340" ht="18" customHeight="1" x14ac:dyDescent="0.2"/>
    <row r="341" ht="18" customHeight="1" x14ac:dyDescent="0.2"/>
    <row r="342" ht="18" customHeight="1" x14ac:dyDescent="0.2"/>
    <row r="343" ht="18" customHeight="1" x14ac:dyDescent="0.2"/>
    <row r="344" ht="18" customHeight="1" x14ac:dyDescent="0.2"/>
    <row r="345" ht="18" customHeight="1" x14ac:dyDescent="0.2"/>
    <row r="346" ht="18" customHeight="1" x14ac:dyDescent="0.2"/>
    <row r="347" ht="18" customHeight="1" x14ac:dyDescent="0.2"/>
    <row r="348" ht="18" customHeight="1" x14ac:dyDescent="0.2"/>
    <row r="349" ht="18" customHeight="1" x14ac:dyDescent="0.2"/>
    <row r="350" ht="18" customHeight="1" x14ac:dyDescent="0.2"/>
    <row r="351" ht="18" customHeight="1" x14ac:dyDescent="0.2"/>
    <row r="352" ht="18" customHeight="1" x14ac:dyDescent="0.2"/>
    <row r="353" ht="18" customHeight="1" x14ac:dyDescent="0.2"/>
    <row r="354" ht="18" customHeight="1" x14ac:dyDescent="0.2"/>
    <row r="355" ht="18" customHeight="1" x14ac:dyDescent="0.2"/>
    <row r="356" ht="18" customHeight="1" x14ac:dyDescent="0.2"/>
    <row r="357" ht="18" customHeight="1" x14ac:dyDescent="0.2"/>
    <row r="358" ht="18" customHeight="1" x14ac:dyDescent="0.2"/>
    <row r="359" ht="18" customHeight="1" x14ac:dyDescent="0.2"/>
    <row r="360" ht="18" customHeight="1" x14ac:dyDescent="0.2"/>
    <row r="361" ht="18" customHeight="1" x14ac:dyDescent="0.2"/>
    <row r="362" ht="18" customHeight="1" x14ac:dyDescent="0.2"/>
    <row r="363" ht="18" customHeight="1" x14ac:dyDescent="0.2"/>
    <row r="364" ht="18" customHeight="1" x14ac:dyDescent="0.2"/>
    <row r="365" ht="18" customHeight="1" x14ac:dyDescent="0.2"/>
    <row r="366" ht="18" customHeight="1" x14ac:dyDescent="0.2"/>
    <row r="367" ht="18" customHeight="1" x14ac:dyDescent="0.2"/>
    <row r="368" ht="18" customHeight="1" x14ac:dyDescent="0.2"/>
    <row r="369" ht="18" customHeight="1" x14ac:dyDescent="0.2"/>
    <row r="370" ht="18" customHeight="1" x14ac:dyDescent="0.2"/>
    <row r="371" ht="18" customHeight="1" x14ac:dyDescent="0.2"/>
    <row r="372" ht="18" customHeight="1" x14ac:dyDescent="0.2"/>
    <row r="373" ht="18" customHeight="1" x14ac:dyDescent="0.2"/>
    <row r="374" ht="18" customHeight="1" x14ac:dyDescent="0.2"/>
    <row r="375" ht="18" customHeight="1" x14ac:dyDescent="0.2"/>
    <row r="376" ht="18" customHeight="1" x14ac:dyDescent="0.2"/>
    <row r="377" ht="18" customHeight="1" x14ac:dyDescent="0.2"/>
    <row r="378" ht="18" customHeight="1" x14ac:dyDescent="0.2"/>
    <row r="379" ht="18" customHeight="1" x14ac:dyDescent="0.2"/>
    <row r="380" ht="18" customHeight="1" x14ac:dyDescent="0.2"/>
    <row r="381" ht="18" customHeight="1" x14ac:dyDescent="0.2"/>
    <row r="382" ht="18" customHeight="1" x14ac:dyDescent="0.2"/>
    <row r="383" ht="18" customHeight="1" x14ac:dyDescent="0.2"/>
    <row r="384" ht="18" customHeight="1" x14ac:dyDescent="0.2"/>
    <row r="385" ht="18" customHeight="1" x14ac:dyDescent="0.2"/>
    <row r="386" ht="18" customHeight="1" x14ac:dyDescent="0.2"/>
    <row r="387" ht="18" customHeight="1" x14ac:dyDescent="0.2"/>
    <row r="388" ht="18" customHeight="1" x14ac:dyDescent="0.2"/>
    <row r="389" ht="18" customHeight="1" x14ac:dyDescent="0.2"/>
    <row r="390" ht="18" customHeight="1" x14ac:dyDescent="0.2"/>
    <row r="391" ht="18" customHeight="1" x14ac:dyDescent="0.2"/>
    <row r="392" ht="18" customHeight="1" x14ac:dyDescent="0.2"/>
    <row r="393" ht="18" customHeight="1" x14ac:dyDescent="0.2"/>
    <row r="394" ht="18" customHeight="1" x14ac:dyDescent="0.2"/>
    <row r="395" ht="18" customHeight="1" x14ac:dyDescent="0.2"/>
    <row r="396" ht="18" customHeight="1" x14ac:dyDescent="0.2"/>
    <row r="397" ht="18" customHeight="1" x14ac:dyDescent="0.2"/>
    <row r="398" ht="18" customHeight="1" x14ac:dyDescent="0.2"/>
    <row r="399" ht="18" customHeight="1" x14ac:dyDescent="0.2"/>
    <row r="400" ht="18" customHeight="1" x14ac:dyDescent="0.2"/>
    <row r="401" ht="18" customHeight="1" x14ac:dyDescent="0.2"/>
    <row r="402" ht="18" customHeight="1" x14ac:dyDescent="0.2"/>
    <row r="403" ht="18" customHeight="1" x14ac:dyDescent="0.2"/>
    <row r="404" ht="18" customHeight="1" x14ac:dyDescent="0.2"/>
    <row r="405" ht="18" customHeight="1" x14ac:dyDescent="0.2"/>
    <row r="406" ht="18" customHeight="1" x14ac:dyDescent="0.2"/>
    <row r="407" ht="18" customHeight="1" x14ac:dyDescent="0.2"/>
    <row r="408" ht="18" customHeight="1" x14ac:dyDescent="0.2"/>
    <row r="409" ht="18" customHeight="1" x14ac:dyDescent="0.2"/>
    <row r="410" ht="18" customHeight="1" x14ac:dyDescent="0.2"/>
    <row r="411" ht="18" customHeight="1" x14ac:dyDescent="0.2"/>
    <row r="412" ht="18" customHeight="1" x14ac:dyDescent="0.2"/>
    <row r="413" ht="18" customHeight="1" x14ac:dyDescent="0.2"/>
    <row r="414" ht="18" customHeight="1" x14ac:dyDescent="0.2"/>
    <row r="415" ht="18" customHeight="1" x14ac:dyDescent="0.2"/>
    <row r="416" ht="18" customHeight="1" x14ac:dyDescent="0.2"/>
    <row r="417" ht="18" customHeight="1" x14ac:dyDescent="0.2"/>
    <row r="418" ht="18" customHeight="1" x14ac:dyDescent="0.2"/>
    <row r="419" ht="18" customHeight="1" x14ac:dyDescent="0.2"/>
    <row r="420" ht="18" customHeight="1" x14ac:dyDescent="0.2"/>
    <row r="421" ht="18" customHeight="1" x14ac:dyDescent="0.2"/>
    <row r="422" ht="18" customHeight="1" x14ac:dyDescent="0.2"/>
    <row r="423" ht="18" customHeight="1" x14ac:dyDescent="0.2"/>
    <row r="424" ht="18" customHeight="1" x14ac:dyDescent="0.2"/>
    <row r="425" ht="18" customHeight="1" x14ac:dyDescent="0.2"/>
    <row r="426" ht="18" customHeight="1" x14ac:dyDescent="0.2"/>
    <row r="427" ht="18" customHeight="1" x14ac:dyDescent="0.2"/>
    <row r="428" ht="18" customHeight="1" x14ac:dyDescent="0.2"/>
    <row r="429" ht="18" customHeight="1" x14ac:dyDescent="0.2"/>
    <row r="430" ht="18" customHeight="1" x14ac:dyDescent="0.2"/>
    <row r="431" ht="18" customHeight="1" x14ac:dyDescent="0.2"/>
    <row r="432" ht="18" customHeight="1" x14ac:dyDescent="0.2"/>
    <row r="433" ht="18" customHeight="1" x14ac:dyDescent="0.2"/>
    <row r="434" ht="18" customHeight="1" x14ac:dyDescent="0.2"/>
    <row r="435" ht="18" customHeight="1" x14ac:dyDescent="0.2"/>
    <row r="436" ht="18" customHeight="1" x14ac:dyDescent="0.2"/>
    <row r="437" ht="18" customHeight="1" x14ac:dyDescent="0.2"/>
    <row r="438" ht="18" customHeight="1" x14ac:dyDescent="0.2"/>
    <row r="439" ht="18" customHeight="1" x14ac:dyDescent="0.2"/>
    <row r="440" ht="18" customHeight="1" x14ac:dyDescent="0.2"/>
    <row r="441" ht="18" customHeight="1" x14ac:dyDescent="0.2"/>
    <row r="442" ht="18" customHeight="1" x14ac:dyDescent="0.2"/>
    <row r="443" ht="18" customHeight="1" x14ac:dyDescent="0.2"/>
    <row r="444" ht="18" customHeight="1" x14ac:dyDescent="0.2"/>
    <row r="445" ht="18" customHeight="1" x14ac:dyDescent="0.2"/>
    <row r="446" ht="18" customHeight="1" x14ac:dyDescent="0.2"/>
    <row r="447" ht="18" customHeight="1" x14ac:dyDescent="0.2"/>
    <row r="448" ht="18" customHeight="1" x14ac:dyDescent="0.2"/>
    <row r="449" ht="18" customHeight="1" x14ac:dyDescent="0.2"/>
    <row r="450" ht="18" customHeight="1" x14ac:dyDescent="0.2"/>
    <row r="451" ht="18" customHeight="1" x14ac:dyDescent="0.2"/>
    <row r="452" ht="18" customHeight="1" x14ac:dyDescent="0.2"/>
    <row r="453" ht="18" customHeight="1" x14ac:dyDescent="0.2"/>
    <row r="454" ht="18" customHeight="1" x14ac:dyDescent="0.2"/>
    <row r="455" ht="18" customHeight="1" x14ac:dyDescent="0.2"/>
    <row r="456" ht="18" customHeight="1" x14ac:dyDescent="0.2"/>
    <row r="457" ht="18" customHeight="1" x14ac:dyDescent="0.2"/>
    <row r="458" ht="18" customHeight="1" x14ac:dyDescent="0.2"/>
    <row r="459" ht="18" customHeight="1" x14ac:dyDescent="0.2"/>
    <row r="460" ht="18" customHeight="1" x14ac:dyDescent="0.2"/>
    <row r="461" ht="18" customHeight="1" x14ac:dyDescent="0.2"/>
    <row r="462" ht="18" customHeight="1" x14ac:dyDescent="0.2"/>
    <row r="463" ht="18" customHeight="1" x14ac:dyDescent="0.2"/>
    <row r="464" ht="18" customHeight="1" x14ac:dyDescent="0.2"/>
    <row r="465" ht="18" customHeight="1" x14ac:dyDescent="0.2"/>
    <row r="466" ht="18" customHeight="1" x14ac:dyDescent="0.2"/>
    <row r="467" ht="18" customHeight="1" x14ac:dyDescent="0.2"/>
    <row r="468" ht="18" customHeight="1" x14ac:dyDescent="0.2"/>
    <row r="469" ht="18" customHeight="1" x14ac:dyDescent="0.2"/>
    <row r="470" ht="18" customHeight="1" x14ac:dyDescent="0.2"/>
    <row r="471" ht="18" customHeight="1" x14ac:dyDescent="0.2"/>
    <row r="472" ht="18" customHeight="1" x14ac:dyDescent="0.2"/>
    <row r="473" ht="18" customHeight="1" x14ac:dyDescent="0.2"/>
    <row r="474" ht="18" customHeight="1" x14ac:dyDescent="0.2"/>
    <row r="475" ht="18" customHeight="1" x14ac:dyDescent="0.2"/>
    <row r="476" ht="18" customHeight="1" x14ac:dyDescent="0.2"/>
    <row r="477" ht="18" customHeight="1" x14ac:dyDescent="0.2"/>
    <row r="478" ht="18" customHeight="1" x14ac:dyDescent="0.2"/>
    <row r="479" ht="18" customHeight="1" x14ac:dyDescent="0.2"/>
    <row r="480" ht="18" customHeight="1" x14ac:dyDescent="0.2"/>
    <row r="481" ht="18" customHeight="1" x14ac:dyDescent="0.2"/>
    <row r="482" ht="18" customHeight="1" x14ac:dyDescent="0.2"/>
    <row r="483" ht="18" customHeight="1" x14ac:dyDescent="0.2"/>
    <row r="484" ht="18" customHeight="1" x14ac:dyDescent="0.2"/>
    <row r="485" ht="18" customHeight="1" x14ac:dyDescent="0.2"/>
    <row r="486" ht="18" customHeight="1" x14ac:dyDescent="0.2"/>
    <row r="487" ht="18" customHeight="1" x14ac:dyDescent="0.2"/>
    <row r="488" ht="18" customHeight="1" x14ac:dyDescent="0.2"/>
    <row r="489" ht="18" customHeight="1" x14ac:dyDescent="0.2"/>
    <row r="490" ht="18" customHeight="1" x14ac:dyDescent="0.2"/>
    <row r="491" ht="18" customHeight="1" x14ac:dyDescent="0.2"/>
    <row r="492" ht="18" customHeight="1" x14ac:dyDescent="0.2"/>
    <row r="493" ht="18" customHeight="1" x14ac:dyDescent="0.2"/>
    <row r="494" ht="18" customHeight="1" x14ac:dyDescent="0.2"/>
    <row r="495" ht="18" customHeight="1" x14ac:dyDescent="0.2"/>
    <row r="496" ht="18" customHeight="1" x14ac:dyDescent="0.2"/>
    <row r="497" ht="18" customHeight="1" x14ac:dyDescent="0.2"/>
    <row r="498" ht="18" customHeight="1" x14ac:dyDescent="0.2"/>
    <row r="499" ht="18" customHeight="1" x14ac:dyDescent="0.2"/>
    <row r="500" ht="18" customHeight="1" x14ac:dyDescent="0.2"/>
    <row r="501" ht="18" customHeight="1" x14ac:dyDescent="0.2"/>
    <row r="502" ht="18" customHeight="1" x14ac:dyDescent="0.2"/>
    <row r="503" ht="18" customHeight="1" x14ac:dyDescent="0.2"/>
    <row r="504" ht="18" customHeight="1" x14ac:dyDescent="0.2"/>
    <row r="505" ht="18" customHeight="1" x14ac:dyDescent="0.2"/>
    <row r="506" ht="18" customHeight="1" x14ac:dyDescent="0.2"/>
    <row r="507" ht="18" customHeight="1" x14ac:dyDescent="0.2"/>
    <row r="508" ht="18" customHeight="1" x14ac:dyDescent="0.2"/>
    <row r="509" ht="18" customHeight="1" x14ac:dyDescent="0.2"/>
    <row r="510" ht="18" customHeight="1" x14ac:dyDescent="0.2"/>
    <row r="511" ht="18" customHeight="1" x14ac:dyDescent="0.2"/>
    <row r="512" ht="18" customHeight="1" x14ac:dyDescent="0.2"/>
    <row r="513" ht="18" customHeight="1" x14ac:dyDescent="0.2"/>
    <row r="514" ht="18" customHeight="1" x14ac:dyDescent="0.2"/>
    <row r="515" ht="18" customHeight="1" x14ac:dyDescent="0.2"/>
    <row r="516" ht="18" customHeight="1" x14ac:dyDescent="0.2"/>
    <row r="517" ht="18" customHeight="1" x14ac:dyDescent="0.2"/>
    <row r="518" ht="18" customHeight="1" x14ac:dyDescent="0.2"/>
    <row r="519" ht="18" customHeight="1" x14ac:dyDescent="0.2"/>
    <row r="520" ht="18" customHeight="1" x14ac:dyDescent="0.2"/>
    <row r="521" ht="18" customHeight="1" x14ac:dyDescent="0.2"/>
    <row r="522" ht="18" customHeight="1" x14ac:dyDescent="0.2"/>
    <row r="523" ht="18" customHeight="1" x14ac:dyDescent="0.2"/>
    <row r="524" ht="18" customHeight="1" x14ac:dyDescent="0.2"/>
    <row r="525" ht="18" customHeight="1" x14ac:dyDescent="0.2"/>
    <row r="526" ht="18" customHeight="1" x14ac:dyDescent="0.2"/>
    <row r="527" ht="18" customHeight="1" x14ac:dyDescent="0.2"/>
    <row r="528" ht="18" customHeight="1" x14ac:dyDescent="0.2"/>
    <row r="529" ht="18" customHeight="1" x14ac:dyDescent="0.2"/>
    <row r="530" ht="18" customHeight="1" x14ac:dyDescent="0.2"/>
    <row r="531" ht="18" customHeight="1" x14ac:dyDescent="0.2"/>
    <row r="532" ht="18" customHeight="1" x14ac:dyDescent="0.2"/>
    <row r="533" ht="18" customHeight="1" x14ac:dyDescent="0.2"/>
    <row r="534" ht="18" customHeight="1" x14ac:dyDescent="0.2"/>
    <row r="535" ht="18" customHeight="1" x14ac:dyDescent="0.2"/>
    <row r="536" ht="18" customHeight="1" x14ac:dyDescent="0.2"/>
    <row r="537" ht="18" customHeight="1" x14ac:dyDescent="0.2"/>
    <row r="538" ht="18" customHeight="1" x14ac:dyDescent="0.2"/>
    <row r="539" ht="18" customHeight="1" x14ac:dyDescent="0.2"/>
    <row r="540" ht="18" customHeight="1" x14ac:dyDescent="0.2"/>
    <row r="541" ht="18" customHeight="1" x14ac:dyDescent="0.2"/>
    <row r="542" ht="18" customHeight="1" x14ac:dyDescent="0.2"/>
    <row r="543" ht="18" customHeight="1" x14ac:dyDescent="0.2"/>
    <row r="544" ht="18" customHeight="1" x14ac:dyDescent="0.2"/>
    <row r="545" ht="18" customHeight="1" x14ac:dyDescent="0.2"/>
    <row r="546" ht="18" customHeight="1" x14ac:dyDescent="0.2"/>
    <row r="547" ht="18" customHeight="1" x14ac:dyDescent="0.2"/>
    <row r="548" ht="18" customHeight="1" x14ac:dyDescent="0.2"/>
    <row r="549" ht="18" customHeight="1" x14ac:dyDescent="0.2"/>
    <row r="550" ht="18" customHeight="1" x14ac:dyDescent="0.2"/>
    <row r="551" ht="18" customHeight="1" x14ac:dyDescent="0.2"/>
    <row r="552" ht="18" customHeight="1" x14ac:dyDescent="0.2"/>
    <row r="553" ht="18" customHeight="1" x14ac:dyDescent="0.2"/>
    <row r="554" ht="18" customHeight="1" x14ac:dyDescent="0.2"/>
    <row r="555" ht="18" customHeight="1" x14ac:dyDescent="0.2"/>
    <row r="556" ht="18" customHeight="1" x14ac:dyDescent="0.2"/>
    <row r="557" ht="18" customHeight="1" x14ac:dyDescent="0.2"/>
    <row r="558" ht="18" customHeight="1" x14ac:dyDescent="0.2"/>
    <row r="559" ht="18" customHeight="1" x14ac:dyDescent="0.2"/>
    <row r="560" ht="18" customHeight="1" x14ac:dyDescent="0.2"/>
    <row r="561" ht="18" customHeight="1" x14ac:dyDescent="0.2"/>
    <row r="562" ht="18" customHeight="1" x14ac:dyDescent="0.2"/>
    <row r="563" ht="18" customHeight="1" x14ac:dyDescent="0.2"/>
    <row r="564" ht="18" customHeight="1" x14ac:dyDescent="0.2"/>
    <row r="565" ht="18" customHeight="1" x14ac:dyDescent="0.2"/>
    <row r="566" ht="18" customHeight="1" x14ac:dyDescent="0.2"/>
    <row r="567" ht="18" customHeight="1" x14ac:dyDescent="0.2"/>
    <row r="568" ht="18" customHeight="1" x14ac:dyDescent="0.2"/>
    <row r="569" ht="18" customHeight="1" x14ac:dyDescent="0.2"/>
    <row r="570" ht="18" customHeight="1" x14ac:dyDescent="0.2"/>
    <row r="571" ht="18" customHeight="1" x14ac:dyDescent="0.2"/>
    <row r="572" ht="18" customHeight="1" x14ac:dyDescent="0.2"/>
    <row r="573" ht="18" customHeight="1" x14ac:dyDescent="0.2"/>
    <row r="574" ht="18" customHeight="1" x14ac:dyDescent="0.2"/>
    <row r="575" ht="18" customHeight="1" x14ac:dyDescent="0.2"/>
    <row r="576" ht="18" customHeight="1" x14ac:dyDescent="0.2"/>
    <row r="577" ht="18" customHeight="1" x14ac:dyDescent="0.2"/>
    <row r="578" ht="18" customHeight="1" x14ac:dyDescent="0.2"/>
    <row r="579" ht="18" customHeight="1" x14ac:dyDescent="0.2"/>
    <row r="580" ht="18" customHeight="1" x14ac:dyDescent="0.2"/>
    <row r="581" ht="18" customHeight="1" x14ac:dyDescent="0.2"/>
    <row r="582" ht="18" customHeight="1" x14ac:dyDescent="0.2"/>
    <row r="583" ht="18" customHeight="1" x14ac:dyDescent="0.2"/>
    <row r="584" ht="18" customHeight="1" x14ac:dyDescent="0.2"/>
    <row r="585" ht="18" customHeight="1" x14ac:dyDescent="0.2"/>
    <row r="586" ht="18" customHeight="1" x14ac:dyDescent="0.2"/>
    <row r="587" ht="18" customHeight="1" x14ac:dyDescent="0.2"/>
    <row r="588" ht="18" customHeight="1" x14ac:dyDescent="0.2"/>
    <row r="589" ht="18" customHeight="1" x14ac:dyDescent="0.2"/>
    <row r="590" ht="18" customHeight="1" x14ac:dyDescent="0.2"/>
    <row r="591" ht="18" customHeight="1" x14ac:dyDescent="0.2"/>
    <row r="592" ht="18" customHeight="1" x14ac:dyDescent="0.2"/>
    <row r="593" ht="18" customHeight="1" x14ac:dyDescent="0.2"/>
    <row r="594" ht="18" customHeight="1" x14ac:dyDescent="0.2"/>
    <row r="595" ht="18" customHeight="1" x14ac:dyDescent="0.2"/>
    <row r="596" ht="18" customHeight="1" x14ac:dyDescent="0.2"/>
    <row r="597" ht="18" customHeight="1" x14ac:dyDescent="0.2"/>
    <row r="598" ht="18" customHeight="1" x14ac:dyDescent="0.2"/>
    <row r="599" ht="18" customHeight="1" x14ac:dyDescent="0.2"/>
    <row r="600" ht="18" customHeight="1" x14ac:dyDescent="0.2"/>
    <row r="601" ht="18" customHeight="1" x14ac:dyDescent="0.2"/>
    <row r="602" ht="18" customHeight="1" x14ac:dyDescent="0.2"/>
    <row r="603" ht="18" customHeight="1" x14ac:dyDescent="0.2"/>
    <row r="604" ht="18" customHeight="1" x14ac:dyDescent="0.2"/>
    <row r="605" ht="18" customHeight="1" x14ac:dyDescent="0.2"/>
    <row r="606" ht="18" customHeight="1" x14ac:dyDescent="0.2"/>
    <row r="607" ht="18" customHeight="1" x14ac:dyDescent="0.2"/>
    <row r="608" ht="18" customHeight="1" x14ac:dyDescent="0.2"/>
    <row r="609" ht="18" customHeight="1" x14ac:dyDescent="0.2"/>
    <row r="610" ht="18" customHeight="1" x14ac:dyDescent="0.2"/>
    <row r="611" ht="18" customHeight="1" x14ac:dyDescent="0.2"/>
    <row r="612" ht="18" customHeight="1" x14ac:dyDescent="0.2"/>
    <row r="613" ht="18" customHeight="1" x14ac:dyDescent="0.2"/>
    <row r="614" ht="18" customHeight="1" x14ac:dyDescent="0.2"/>
    <row r="615" ht="18" customHeight="1" x14ac:dyDescent="0.2"/>
    <row r="616" ht="18" customHeight="1" x14ac:dyDescent="0.2"/>
    <row r="617" ht="18" customHeight="1" x14ac:dyDescent="0.2"/>
    <row r="618" ht="18" customHeight="1" x14ac:dyDescent="0.2"/>
    <row r="619" ht="18" customHeight="1" x14ac:dyDescent="0.2"/>
    <row r="620" ht="18" customHeight="1" x14ac:dyDescent="0.2"/>
    <row r="621" ht="18" customHeight="1" x14ac:dyDescent="0.2"/>
    <row r="622" ht="18" customHeight="1" x14ac:dyDescent="0.2"/>
    <row r="623" ht="18" customHeight="1" x14ac:dyDescent="0.2"/>
    <row r="624" ht="18" customHeight="1" x14ac:dyDescent="0.2"/>
    <row r="625" ht="18" customHeight="1" x14ac:dyDescent="0.2"/>
    <row r="626" ht="18" customHeight="1" x14ac:dyDescent="0.2"/>
    <row r="627" ht="18" customHeight="1" x14ac:dyDescent="0.2"/>
    <row r="628" ht="18" customHeight="1" x14ac:dyDescent="0.2"/>
    <row r="629" ht="18" customHeight="1" x14ac:dyDescent="0.2"/>
    <row r="630" ht="18" customHeight="1" x14ac:dyDescent="0.2"/>
    <row r="631" ht="18" customHeight="1" x14ac:dyDescent="0.2"/>
    <row r="632" ht="18" customHeight="1" x14ac:dyDescent="0.2"/>
    <row r="633" ht="18" customHeight="1" x14ac:dyDescent="0.2"/>
    <row r="634" ht="18" customHeight="1" x14ac:dyDescent="0.2"/>
    <row r="635" ht="18" customHeight="1" x14ac:dyDescent="0.2"/>
    <row r="636" ht="18" customHeight="1" x14ac:dyDescent="0.2"/>
    <row r="637" ht="18" customHeight="1" x14ac:dyDescent="0.2"/>
    <row r="638" ht="18" customHeight="1" x14ac:dyDescent="0.2"/>
    <row r="639" ht="18" customHeight="1" x14ac:dyDescent="0.2"/>
    <row r="640" ht="18" customHeight="1" x14ac:dyDescent="0.2"/>
    <row r="641" ht="18" customHeight="1" x14ac:dyDescent="0.2"/>
    <row r="642" ht="18" customHeight="1" x14ac:dyDescent="0.2"/>
    <row r="643" ht="18" customHeight="1" x14ac:dyDescent="0.2"/>
    <row r="644" ht="18" customHeight="1" x14ac:dyDescent="0.2"/>
    <row r="645" ht="18" customHeight="1" x14ac:dyDescent="0.2"/>
    <row r="646" ht="18" customHeight="1" x14ac:dyDescent="0.2"/>
    <row r="647" ht="18" customHeight="1" x14ac:dyDescent="0.2"/>
    <row r="648" ht="18" customHeight="1" x14ac:dyDescent="0.2"/>
    <row r="649" ht="18" customHeight="1" x14ac:dyDescent="0.2"/>
    <row r="650" ht="18" customHeight="1" x14ac:dyDescent="0.2"/>
    <row r="651" ht="18" customHeight="1" x14ac:dyDescent="0.2"/>
    <row r="652" ht="18" customHeight="1" x14ac:dyDescent="0.2"/>
    <row r="653" ht="18" customHeight="1" x14ac:dyDescent="0.2"/>
    <row r="654" ht="18" customHeight="1" x14ac:dyDescent="0.2"/>
    <row r="655" ht="18" customHeight="1" x14ac:dyDescent="0.2"/>
    <row r="656" ht="18" customHeight="1" x14ac:dyDescent="0.2"/>
    <row r="657" ht="18" customHeight="1" x14ac:dyDescent="0.2"/>
    <row r="658" ht="18" customHeight="1" x14ac:dyDescent="0.2"/>
    <row r="659" ht="18" customHeight="1" x14ac:dyDescent="0.2"/>
    <row r="660" ht="18" customHeight="1" x14ac:dyDescent="0.2"/>
    <row r="661" ht="18" customHeight="1" x14ac:dyDescent="0.2"/>
    <row r="662" ht="18" customHeight="1" x14ac:dyDescent="0.2"/>
    <row r="663" ht="18" customHeight="1" x14ac:dyDescent="0.2"/>
    <row r="664" ht="18" customHeight="1" x14ac:dyDescent="0.2"/>
    <row r="665" ht="18" customHeight="1" x14ac:dyDescent="0.2"/>
    <row r="666" ht="18" customHeight="1" x14ac:dyDescent="0.2"/>
    <row r="667" ht="18" customHeight="1" x14ac:dyDescent="0.2"/>
    <row r="668" ht="18" customHeight="1" x14ac:dyDescent="0.2"/>
    <row r="669" ht="18" customHeight="1" x14ac:dyDescent="0.2"/>
    <row r="670" ht="18" customHeight="1" x14ac:dyDescent="0.2"/>
    <row r="671" ht="18" customHeight="1" x14ac:dyDescent="0.2"/>
    <row r="672" ht="18" customHeight="1" x14ac:dyDescent="0.2"/>
    <row r="673" ht="18" customHeight="1" x14ac:dyDescent="0.2"/>
    <row r="674" ht="18" customHeight="1" x14ac:dyDescent="0.2"/>
    <row r="675" ht="18" customHeight="1" x14ac:dyDescent="0.2"/>
    <row r="676" ht="18" customHeight="1" x14ac:dyDescent="0.2"/>
    <row r="677" ht="18" customHeight="1" x14ac:dyDescent="0.2"/>
    <row r="678" ht="18" customHeight="1" x14ac:dyDescent="0.2"/>
    <row r="679" ht="18" customHeight="1" x14ac:dyDescent="0.2"/>
    <row r="680" ht="18" customHeight="1" x14ac:dyDescent="0.2"/>
    <row r="681" ht="18" customHeight="1" x14ac:dyDescent="0.2"/>
    <row r="682" ht="18" customHeight="1" x14ac:dyDescent="0.2"/>
    <row r="683" ht="18" customHeight="1" x14ac:dyDescent="0.2"/>
    <row r="684" ht="18" customHeight="1" x14ac:dyDescent="0.2"/>
    <row r="685" ht="18" customHeight="1" x14ac:dyDescent="0.2"/>
    <row r="686" ht="18" customHeight="1" x14ac:dyDescent="0.2"/>
    <row r="687" ht="18" customHeight="1" x14ac:dyDescent="0.2"/>
    <row r="688" ht="18" customHeight="1" x14ac:dyDescent="0.2"/>
    <row r="689" ht="18" customHeight="1" x14ac:dyDescent="0.2"/>
    <row r="690" ht="18" customHeight="1" x14ac:dyDescent="0.2"/>
    <row r="691" ht="18" customHeight="1" x14ac:dyDescent="0.2"/>
    <row r="692" ht="18" customHeight="1" x14ac:dyDescent="0.2"/>
    <row r="693" ht="18" customHeight="1" x14ac:dyDescent="0.2"/>
    <row r="694" ht="18" customHeight="1" x14ac:dyDescent="0.2"/>
    <row r="695" ht="18" customHeight="1" x14ac:dyDescent="0.2"/>
    <row r="696" ht="18" customHeight="1" x14ac:dyDescent="0.2"/>
    <row r="697" ht="18" customHeight="1" x14ac:dyDescent="0.2"/>
    <row r="698" ht="18" customHeight="1" x14ac:dyDescent="0.2"/>
    <row r="699" ht="18" customHeight="1" x14ac:dyDescent="0.2"/>
    <row r="700" ht="18" customHeight="1" x14ac:dyDescent="0.2"/>
    <row r="701" ht="18" customHeight="1" x14ac:dyDescent="0.2"/>
    <row r="702" ht="18" customHeight="1" x14ac:dyDescent="0.2"/>
    <row r="703" ht="18" customHeight="1" x14ac:dyDescent="0.2"/>
    <row r="704" ht="18" customHeight="1" x14ac:dyDescent="0.2"/>
    <row r="705" ht="18" customHeight="1" x14ac:dyDescent="0.2"/>
    <row r="706" ht="18" customHeight="1" x14ac:dyDescent="0.2"/>
    <row r="707" ht="18" customHeight="1" x14ac:dyDescent="0.2"/>
    <row r="708" ht="18" customHeight="1" x14ac:dyDescent="0.2"/>
    <row r="709" ht="18" customHeight="1" x14ac:dyDescent="0.2"/>
    <row r="710" ht="18" customHeight="1" x14ac:dyDescent="0.2"/>
    <row r="711" ht="18" customHeight="1" x14ac:dyDescent="0.2"/>
    <row r="712" ht="18" customHeight="1" x14ac:dyDescent="0.2"/>
    <row r="713" ht="18" customHeight="1" x14ac:dyDescent="0.2"/>
    <row r="714" ht="18" customHeight="1" x14ac:dyDescent="0.2"/>
    <row r="715" ht="18" customHeight="1" x14ac:dyDescent="0.2"/>
    <row r="716" ht="18" customHeight="1" x14ac:dyDescent="0.2"/>
    <row r="717" ht="18" customHeight="1" x14ac:dyDescent="0.2"/>
    <row r="718" ht="18" customHeight="1" x14ac:dyDescent="0.2"/>
    <row r="719" ht="18" customHeight="1" x14ac:dyDescent="0.2"/>
    <row r="720" ht="18" customHeight="1" x14ac:dyDescent="0.2"/>
    <row r="721" ht="18" customHeight="1" x14ac:dyDescent="0.2"/>
    <row r="722" ht="18" customHeight="1" x14ac:dyDescent="0.2"/>
    <row r="723" ht="18" customHeight="1" x14ac:dyDescent="0.2"/>
    <row r="724" ht="18" customHeight="1" x14ac:dyDescent="0.2"/>
    <row r="725" ht="18" customHeight="1" x14ac:dyDescent="0.2"/>
    <row r="726" ht="18" customHeight="1" x14ac:dyDescent="0.2"/>
    <row r="727" ht="18" customHeight="1" x14ac:dyDescent="0.2"/>
    <row r="728" ht="18" customHeight="1" x14ac:dyDescent="0.2"/>
    <row r="729" ht="18" customHeight="1" x14ac:dyDescent="0.2"/>
    <row r="730" ht="18" customHeight="1" x14ac:dyDescent="0.2"/>
    <row r="731" ht="18" customHeight="1" x14ac:dyDescent="0.2"/>
    <row r="732" ht="18" customHeight="1" x14ac:dyDescent="0.2"/>
    <row r="733" ht="18" customHeight="1" x14ac:dyDescent="0.2"/>
  </sheetData>
  <mergeCells count="132">
    <mergeCell ref="AN3:AN4"/>
    <mergeCell ref="AM3:AM4"/>
    <mergeCell ref="AP3:AP4"/>
    <mergeCell ref="AO3:AO4"/>
    <mergeCell ref="AJ2:AP2"/>
    <mergeCell ref="A25:A26"/>
    <mergeCell ref="B25:B26"/>
    <mergeCell ref="C25:C26"/>
    <mergeCell ref="AJ25:AJ26"/>
    <mergeCell ref="AK25:AK26"/>
    <mergeCell ref="AL25:AL26"/>
    <mergeCell ref="A23:A24"/>
    <mergeCell ref="B23:B24"/>
    <mergeCell ref="C23:C24"/>
    <mergeCell ref="AJ23:AJ24"/>
    <mergeCell ref="AK23:AK24"/>
    <mergeCell ref="AL23:AL24"/>
    <mergeCell ref="A21:A22"/>
    <mergeCell ref="B21:B22"/>
    <mergeCell ref="C21:C22"/>
    <mergeCell ref="AJ21:AJ22"/>
    <mergeCell ref="AK21:AK22"/>
    <mergeCell ref="AL21:AL22"/>
    <mergeCell ref="A19:A20"/>
    <mergeCell ref="B19:B20"/>
    <mergeCell ref="C19:C20"/>
    <mergeCell ref="AJ19:AJ20"/>
    <mergeCell ref="AK19:AK20"/>
    <mergeCell ref="AL19:AL20"/>
    <mergeCell ref="AF15:AF16"/>
    <mergeCell ref="AG15:AG16"/>
    <mergeCell ref="AH15:AH16"/>
    <mergeCell ref="AI15:AI16"/>
    <mergeCell ref="AJ15:AO15"/>
    <mergeCell ref="AQ15:AR15"/>
    <mergeCell ref="AJ16:AJ18"/>
    <mergeCell ref="AK16:AL16"/>
    <mergeCell ref="AM16:AM18"/>
    <mergeCell ref="AO16:AO18"/>
    <mergeCell ref="Z15:Z16"/>
    <mergeCell ref="AA15:AA16"/>
    <mergeCell ref="AB15:AB16"/>
    <mergeCell ref="AC15:AC16"/>
    <mergeCell ref="AD15:AD16"/>
    <mergeCell ref="AE15:AE16"/>
    <mergeCell ref="T15:T16"/>
    <mergeCell ref="U15:U16"/>
    <mergeCell ref="V15:V16"/>
    <mergeCell ref="W15:W16"/>
    <mergeCell ref="X15:X16"/>
    <mergeCell ref="Y15:Y16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A14:A18"/>
    <mergeCell ref="B14:B18"/>
    <mergeCell ref="C14:C18"/>
    <mergeCell ref="E14:V14"/>
    <mergeCell ref="W14:AI14"/>
    <mergeCell ref="AJ14:AR14"/>
    <mergeCell ref="D15:D18"/>
    <mergeCell ref="E15:E16"/>
    <mergeCell ref="F15:F16"/>
    <mergeCell ref="G15:G16"/>
    <mergeCell ref="A11:A12"/>
    <mergeCell ref="B11:B12"/>
    <mergeCell ref="C11:C12"/>
    <mergeCell ref="AJ11:AJ12"/>
    <mergeCell ref="AK11:AK12"/>
    <mergeCell ref="AL11:AL12"/>
    <mergeCell ref="A9:A10"/>
    <mergeCell ref="B9:B10"/>
    <mergeCell ref="C9:C10"/>
    <mergeCell ref="AJ9:AJ10"/>
    <mergeCell ref="AK9:AK10"/>
    <mergeCell ref="AL9:AL10"/>
    <mergeCell ref="A7:A8"/>
    <mergeCell ref="B7:B8"/>
    <mergeCell ref="C7:C8"/>
    <mergeCell ref="AJ7:AJ8"/>
    <mergeCell ref="AK7:AK8"/>
    <mergeCell ref="AL7:AL8"/>
    <mergeCell ref="AF2:AF3"/>
    <mergeCell ref="AG2:AG3"/>
    <mergeCell ref="AH2:AH3"/>
    <mergeCell ref="AI2:AI3"/>
    <mergeCell ref="AQ2:AR2"/>
    <mergeCell ref="AJ3:AJ5"/>
    <mergeCell ref="AK3:AL3"/>
    <mergeCell ref="Z2:Z3"/>
    <mergeCell ref="AA2:AA3"/>
    <mergeCell ref="AB2:AB3"/>
    <mergeCell ref="AC2:AC3"/>
    <mergeCell ref="AD2:AD3"/>
    <mergeCell ref="AE2:AE3"/>
    <mergeCell ref="T2:T3"/>
    <mergeCell ref="U2:U3"/>
    <mergeCell ref="V2:V3"/>
    <mergeCell ref="W2:W3"/>
    <mergeCell ref="X2:X3"/>
    <mergeCell ref="Y2:Y3"/>
    <mergeCell ref="N2:N3"/>
    <mergeCell ref="O2:O3"/>
    <mergeCell ref="P2:P3"/>
    <mergeCell ref="Q2:Q3"/>
    <mergeCell ref="R2:R3"/>
    <mergeCell ref="S2:S3"/>
    <mergeCell ref="H2:H3"/>
    <mergeCell ref="I2:I3"/>
    <mergeCell ref="J2:J3"/>
    <mergeCell ref="K2:K3"/>
    <mergeCell ref="L2:L3"/>
    <mergeCell ref="M2:M3"/>
    <mergeCell ref="A1:A5"/>
    <mergeCell ref="B1:B5"/>
    <mergeCell ref="C1:C5"/>
    <mergeCell ref="E1:V1"/>
    <mergeCell ref="W1:AI1"/>
    <mergeCell ref="AJ1:AR1"/>
    <mergeCell ref="D2:D5"/>
    <mergeCell ref="E2:E3"/>
    <mergeCell ref="F2:F3"/>
    <mergeCell ref="G2:G3"/>
  </mergeCells>
  <conditionalFormatting sqref="E2:AI12">
    <cfRule type="expression" dxfId="1" priority="1">
      <formula>E$5="В"</formula>
    </cfRule>
    <cfRule type="expression" dxfId="0" priority="2">
      <formula>E$5="П"</formula>
    </cfRule>
  </conditionalFormatting>
  <pageMargins left="0.25" right="0.25" top="0.75" bottom="0.75" header="0.3" footer="0.3"/>
  <pageSetup paperSize="9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963C6-55CA-49BD-B53F-8CF8D159041B}">
  <dimension ref="A1:H2"/>
  <sheetViews>
    <sheetView workbookViewId="0">
      <selection activeCell="H2" sqref="H2"/>
    </sheetView>
  </sheetViews>
  <sheetFormatPr defaultRowHeight="15" x14ac:dyDescent="0.25"/>
  <sheetData>
    <row r="1" spans="1:8" x14ac:dyDescent="0.25">
      <c r="H1" s="55" t="s">
        <v>39</v>
      </c>
    </row>
    <row r="2" spans="1:8" x14ac:dyDescent="0.25">
      <c r="A2">
        <v>12</v>
      </c>
      <c r="B2">
        <v>2</v>
      </c>
      <c r="H2" s="55" cm="1">
        <f t="array" ref="H2">SUMPRODUCT((A2:G2={12;2})*{2;6})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2026</vt:lpstr>
      <vt:lpstr>2026 (2)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Мельников</dc:creator>
  <cp:lastModifiedBy>Михаил</cp:lastModifiedBy>
  <cp:revision>1</cp:revision>
  <dcterms:created xsi:type="dcterms:W3CDTF">2025-10-02T01:28:05Z</dcterms:created>
  <dcterms:modified xsi:type="dcterms:W3CDTF">2025-10-30T03:53:25Z</dcterms:modified>
</cp:coreProperties>
</file>