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ija\Downloads\"/>
    </mc:Choice>
  </mc:AlternateContent>
  <bookViews>
    <workbookView xWindow="0" yWindow="0" windowWidth="20490" windowHeight="7605" activeTab="2"/>
  </bookViews>
  <sheets>
    <sheet name="Лист1" sheetId="1" r:id="rId1"/>
    <sheet name="Лист3" sheetId="3" r:id="rId2"/>
    <sheet name="Лист2" sheetId="2" r:id="rId3"/>
  </sheets>
  <definedNames>
    <definedName name="_xlnm._FilterDatabase" localSheetId="0" hidden="1">Лист1!$A$1:$AL$71</definedName>
    <definedName name="_xlnm._FilterDatabase" localSheetId="1" hidden="1">Лист3!$A$1:$AL$71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 s="1"/>
  <c r="C4" i="2" s="1"/>
  <c r="C5" i="2" l="1"/>
  <c r="A2" i="2"/>
  <c r="C6" i="2" l="1"/>
  <c r="C7" i="2" s="1"/>
  <c r="A3" i="2"/>
  <c r="C8" i="2" l="1"/>
  <c r="A4" i="2"/>
  <c r="A5" i="2" s="1"/>
  <c r="C9" i="2" l="1"/>
  <c r="C10" i="2" s="1"/>
  <c r="C11" i="2" s="1"/>
  <c r="A6" i="2"/>
  <c r="A7" i="2" s="1"/>
  <c r="C12" i="2" l="1"/>
  <c r="C13" i="2" s="1"/>
  <c r="C14" i="2" s="1"/>
  <c r="C15" i="2" s="1"/>
  <c r="C16" i="2" s="1"/>
  <c r="A8" i="2"/>
  <c r="A9" i="2" s="1"/>
  <c r="A10" i="2" l="1"/>
  <c r="A12" i="2" l="1"/>
  <c r="A11" i="2"/>
  <c r="A13" i="2" l="1"/>
  <c r="A14" i="2" l="1"/>
  <c r="A16" i="2" l="1"/>
  <c r="A15" i="2"/>
  <c r="C17" i="2" l="1"/>
  <c r="C18" i="2" s="1"/>
  <c r="A17" i="2" l="1"/>
  <c r="C19" i="2"/>
  <c r="A18" i="2"/>
  <c r="C20" i="2" l="1"/>
  <c r="A20" i="2" s="1"/>
  <c r="A19" i="2"/>
</calcChain>
</file>

<file path=xl/sharedStrings.xml><?xml version="1.0" encoding="utf-8"?>
<sst xmlns="http://schemas.openxmlformats.org/spreadsheetml/2006/main" count="834" uniqueCount="66">
  <si>
    <t>мес</t>
  </si>
  <si>
    <t>год</t>
  </si>
  <si>
    <t>изд</t>
  </si>
  <si>
    <t>партия</t>
  </si>
  <si>
    <t>коэф</t>
  </si>
  <si>
    <t>Ф. И. О.</t>
  </si>
  <si>
    <t>р/р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</si>
  <si>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</si>
  <si>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</si>
  <si>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</si>
  <si>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</si>
  <si>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</si>
  <si>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</si>
  <si>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</si>
  <si>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</si>
  <si>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</si>
  <si>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</si>
  <si>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</si>
  <si>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</si>
  <si>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</si>
  <si>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</si>
  <si>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</si>
  <si>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</si>
  <si>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</si>
  <si>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</si>
  <si>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</si>
  <si>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</si>
  <si>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</si>
  <si>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</si>
  <si>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</si>
  <si>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</si>
  <si>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</si>
  <si>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</si>
  <si>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</si>
  <si>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</si>
  <si>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</si>
  <si>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</si>
  <si>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</si>
  <si>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ноябрь</t>
  </si>
  <si>
    <t>1,5</t>
  </si>
  <si>
    <t>72-25</t>
  </si>
  <si>
    <t>71-25</t>
  </si>
  <si>
    <t>1,4</t>
  </si>
  <si>
    <t>70-25</t>
  </si>
  <si>
    <t>3/33</t>
  </si>
  <si>
    <t>80-A</t>
  </si>
  <si>
    <t>3/5</t>
  </si>
  <si>
    <t>3/4</t>
  </si>
  <si>
    <t>3/6</t>
  </si>
  <si>
    <t>1-25</t>
  </si>
  <si>
    <t>2-25</t>
  </si>
  <si>
    <t>3-25</t>
  </si>
  <si>
    <t>3/1</t>
  </si>
  <si>
    <t>3/2</t>
  </si>
  <si>
    <t>4/а</t>
  </si>
  <si>
    <t>работник 1</t>
  </si>
  <si>
    <t>работник 2</t>
  </si>
  <si>
    <t>работник 3</t>
  </si>
  <si>
    <t>работник 4</t>
  </si>
  <si>
    <t>работник 5</t>
  </si>
  <si>
    <t>работник 6</t>
  </si>
  <si>
    <t>работник 7</t>
  </si>
  <si>
    <t>работник 8</t>
  </si>
  <si>
    <t>3/3</t>
  </si>
  <si>
    <t>работник 10</t>
  </si>
  <si>
    <t>работник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</si>
</sst>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i/>
      <sz val="10"/>
      <color theme="1" tint="4.9989318521683403E-2"/>
      <name val="Arial"/>
      <family val="2"/>
      <charset val="204"/>
    </font>
    <font>
      <b/>
      <i/>
      <sz val="8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B05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0"/>
      <color rgb="FF000000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8" fillId="5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8" fillId="4" borderId="4" xfId="0" applyFont="1" applyFill="1" applyBorder="1"/>
    <xf numFmtId="16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0" fontId="0" fillId="8" borderId="0" xfId="0" applyFill="1"/>
    <xf numFmtId="0" fontId="0" fillId="0" borderId="0" xfId="0" applyAlignment="1"/>
    <xf numFmtId="0" fontId="0" fillId="9" borderId="0" xfId="0" applyFill="1" applyAlignme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18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71"/>
  <sheetViews>
    <sheetView workbookViewId="0">
      <selection activeCell="D10" sqref="D10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55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55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55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55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55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55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55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56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55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55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56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55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55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55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55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56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58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55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55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12" t="s">
        <v>57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56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55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56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56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58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58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56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55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56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55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12" t="s">
        <v>56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17" priority="7">
      <formula>WEEKDAY(V$2,2)&gt;5</formula>
    </cfRule>
    <cfRule type="expression" dxfId="16" priority="8">
      <formula>WEEKDAY(#REF!,2)&gt;5</formula>
    </cfRule>
    <cfRule type="expression" dxfId="15" priority="9">
      <formula>WEEKDAY(#REF!,2)&gt;5</formula>
    </cfRule>
  </conditionalFormatting>
  <conditionalFormatting sqref="W65 T17:W17 H17:R17 H2:V16">
    <cfRule type="expression" dxfId="14" priority="4">
      <formula>WEEKDAY(H$2,2)&gt;5</formula>
    </cfRule>
    <cfRule type="expression" dxfId="13" priority="5">
      <formula>WEEKDAY(#REF!,2)&gt;5</formula>
    </cfRule>
    <cfRule type="expression" dxfId="12" priority="6">
      <formula>WEEKDAY(#REF!,2)&gt;5</formula>
    </cfRule>
  </conditionalFormatting>
  <conditionalFormatting sqref="W64:AH64 W49:AL63 AD48:AK48 H30:X30 H24:U24 S17 H18:V23 H25:V29 H31:V71">
    <cfRule type="expression" dxfId="11" priority="1">
      <formula>WEEKDAY(H$2,2)&gt;5</formula>
    </cfRule>
    <cfRule type="expression" dxfId="10" priority="2">
      <formula>WEEKDAY(#REF!,2)&gt;5</formula>
    </cfRule>
    <cfRule type="expression" dxfId="9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opLeftCell="A53" workbookViewId="0">
      <selection activeCell="F72" sqref="F72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58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58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57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56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58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58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58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59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58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61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59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58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64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65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65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65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64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61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60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37" t="s">
        <v>60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62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65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60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65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64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64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62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60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62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58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37" t="s">
        <v>55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8" priority="7">
      <formula>WEEKDAY(V$2,2)&gt;5</formula>
    </cfRule>
    <cfRule type="expression" dxfId="7" priority="8">
      <formula>WEEKDAY(#REF!,2)&gt;5</formula>
    </cfRule>
    <cfRule type="expression" dxfId="6" priority="9">
      <formula>WEEKDAY(#REF!,2)&gt;5</formula>
    </cfRule>
  </conditionalFormatting>
  <conditionalFormatting sqref="W65 T17:W17 H17:R17 H2:V16">
    <cfRule type="expression" dxfId="5" priority="4">
      <formula>WEEKDAY(H$2,2)&gt;5</formula>
    </cfRule>
    <cfRule type="expression" dxfId="4" priority="5">
      <formula>WEEKDAY(#REF!,2)&gt;5</formula>
    </cfRule>
    <cfRule type="expression" dxfId="3" priority="6">
      <formula>WEEKDAY(#REF!,2)&gt;5</formula>
    </cfRule>
  </conditionalFormatting>
  <conditionalFormatting sqref="W64:AH64 W49:AL63 AD48:AK48 H30:X30 H24:U24 S17 H18:V23 H25:V29 H31:V71">
    <cfRule type="expression" dxfId="2" priority="1">
      <formula>WEEKDAY(H$2,2)&gt;5</formula>
    </cfRule>
    <cfRule type="expression" dxfId="1" priority="2">
      <formula>WEEKDAY(#REF!,2)&gt;5</formula>
    </cfRule>
    <cfRule type="expression" dxfId="0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20"/>
  <sheetViews>
    <sheetView tabSelected="1" workbookViewId="0">
      <selection activeCell="K13" sqref="K13"/>
    </sheetView>
  </sheetViews>
  <sheetFormatPr defaultRowHeight="15" x14ac:dyDescent="0.25"/>
  <cols>
    <col min="2" max="2" width="9.140625" style="49"/>
    <col min="3" max="3" width="16.7109375" customWidth="1"/>
    <col min="4" max="4" width="9.140625" style="54"/>
    <col min="7" max="8" width="9.140625" style="49"/>
  </cols>
  <sheetData>
    <row r="1" spans="1:13" x14ac:dyDescent="0.25">
      <c r="B1" s="49" t="s">
        <v>4</v>
      </c>
      <c r="D1" s="49" t="s">
        <v>6</v>
      </c>
      <c r="G1" s="3" t="s">
        <v>2</v>
      </c>
      <c r="H1" s="4" t="s">
        <v>3</v>
      </c>
      <c r="L1">
        <v>1</v>
      </c>
      <c r="M1" t="s">
        <v>49</v>
      </c>
    </row>
    <row r="2" spans="1:13" x14ac:dyDescent="0.25">
      <c r="A2" s="53">
        <f>IF(C2="","",MAX($A$1:A1)+1)</f>
        <v>1</v>
      </c>
      <c r="B2" s="56"/>
      <c r="C2" s="53" t="str">
        <f>IFERROR(IFERROR(INDEX(Лист1!F$2:F$71,MATCH(1,INDEX((COUNTIF(C$1:C1,Лист1!$F$2:$F$71)=0)*(Лист1!$F$2:$F$71&lt;&gt;"")*(Лист1!$C$2:$C$71=$G$2)*(Лист1!$D$2:$D$71=$H$2),0),0)),INDEX(Лист3!F$2:F$71,MATCH(1,INDEX((COUNTIF(C$1:C1,Лист3!$F$2:$F$71)=0)*(Лист3!$F$2:$F$71&lt;&gt;"")*(Лист3!$C$2:$C$71=$G$2)*(Лист3!$D$2:$D$71=$H$2),0),0))),"")</f>
        <v>работник 1</v>
      </c>
      <c r="D2" s="55"/>
      <c r="G2" s="50">
        <v>1</v>
      </c>
      <c r="H2" s="51" t="s">
        <v>51</v>
      </c>
      <c r="L2">
        <v>80</v>
      </c>
      <c r="M2" t="s">
        <v>50</v>
      </c>
    </row>
    <row r="3" spans="1:13" x14ac:dyDescent="0.25">
      <c r="A3" s="53">
        <f>IF(C3="","",MAX($A$1:A2)+1)</f>
        <v>2</v>
      </c>
      <c r="B3" s="56"/>
      <c r="C3" s="53" t="str">
        <f>IFERROR(IFERROR(INDEX(Лист1!F$2:F$71,MATCH(1,INDEX((COUNTIF(C$1:C2,Лист1!$F$2:$F$71)=0)*(Лист1!$F$2:$F$71&lt;&gt;"")*(Лист1!$C$2:$C$71=$G$2)*(Лист1!$D$2:$D$71=$H$2),0),0)),INDEX(Лист3!F$2:F$71,MATCH(1,INDEX((COUNTIF(C$1:C2,Лист3!$F$2:$F$71)=0)*(Лист3!$F$2:$F$71&lt;&gt;"")*(Лист3!$C$2:$C$71=$G$2)*(Лист3!$D$2:$D$71=$H$2),0),0))),"")</f>
        <v>работник 2</v>
      </c>
      <c r="D3" s="55"/>
      <c r="G3" s="50"/>
      <c r="H3" s="51"/>
      <c r="L3" s="57" t="s">
        <v>45</v>
      </c>
      <c r="M3" t="s">
        <v>51</v>
      </c>
    </row>
    <row r="4" spans="1:13" x14ac:dyDescent="0.25">
      <c r="A4" s="53">
        <f>IF(C4="","",MAX($A$1:A3)+1)</f>
        <v>3</v>
      </c>
      <c r="B4" s="56"/>
      <c r="C4" s="53" t="str">
        <f>IFERROR(IFERROR(INDEX(Лист1!F$2:F$71,MATCH(1,INDEX((COUNTIF(C$1:C3,Лист1!$F$2:$F$71)=0)*(Лист1!$F$2:$F$71&lt;&gt;"")*(Лист1!$C$2:$C$71=$G$2)*(Лист1!$D$2:$D$71=$H$2),0),0)),INDEX(Лист3!F$2:F$71,MATCH(1,INDEX((COUNTIF(C$1:C3,Лист3!$F$2:$F$71)=0)*(Лист3!$F$2:$F$71&lt;&gt;"")*(Лист3!$C$2:$C$71=$G$2)*(Лист3!$D$2:$D$71=$H$2),0),0))),"")</f>
        <v>работник 3</v>
      </c>
      <c r="D4" s="55"/>
      <c r="H4" s="51"/>
      <c r="M4" t="s">
        <v>43</v>
      </c>
    </row>
    <row r="5" spans="1:13" x14ac:dyDescent="0.25">
      <c r="A5" s="53">
        <f>IF(C5="","",MAX($A$1:A4)+1)</f>
        <v>4</v>
      </c>
      <c r="B5" s="56"/>
      <c r="C5" s="53" t="str">
        <f>IFERROR(IFERROR(INDEX(Лист1!F$2:F$71,MATCH(1,INDEX((COUNTIF(C$1:C4,Лист1!$F$2:$F$71)=0)*(Лист1!$F$2:$F$71&lt;&gt;"")*(Лист1!$C$2:$C$71=$G$2)*(Лист1!$D$2:$D$71=$H$2),0),0)),INDEX(Лист3!F$2:F$71,MATCH(1,INDEX((COUNTIF(C$1:C4,Лист3!$F$2:$F$71)=0)*(Лист3!$F$2:$F$71&lt;&gt;"")*(Лист3!$C$2:$C$71=$G$2)*(Лист3!$D$2:$D$71=$H$2),0),0))),"")</f>
        <v>работник 4</v>
      </c>
      <c r="D5" s="55"/>
      <c r="F5" s="52"/>
      <c r="H5" s="51"/>
      <c r="M5" t="s">
        <v>41</v>
      </c>
    </row>
    <row r="6" spans="1:13" x14ac:dyDescent="0.25">
      <c r="A6" s="53">
        <f>IF(C6="","",MAX($A$1:A5)+1)</f>
        <v>5</v>
      </c>
      <c r="B6" s="56"/>
      <c r="C6" s="53" t="str">
        <f>IFERROR(IFERROR(INDEX(Лист1!F$2:F$71,MATCH(1,INDEX((COUNTIF(C$1:C5,Лист1!$F$2:$F$71)=0)*(Лист1!$F$2:$F$71&lt;&gt;"")*(Лист1!$C$2:$C$71=$G$2)*(Лист1!$D$2:$D$71=$H$2),0),0)),INDEX(Лист3!F$2:F$71,MATCH(1,INDEX((COUNTIF(C$1:C5,Лист3!$F$2:$F$71)=0)*(Лист3!$F$2:$F$71&lt;&gt;"")*(Лист3!$C$2:$C$71=$G$2)*(Лист3!$D$2:$D$71=$H$2),0),0))),"")</f>
        <v>работник 5</v>
      </c>
      <c r="D6" s="55"/>
      <c r="F6" s="52"/>
      <c r="M6" t="s">
        <v>40</v>
      </c>
    </row>
    <row r="7" spans="1:13" x14ac:dyDescent="0.25">
      <c r="A7" s="53">
        <f>IF(C7="","",MAX($A$1:A6)+1)</f>
        <v>6</v>
      </c>
      <c r="B7" s="56"/>
      <c r="C7" s="53" t="str">
        <f>IFERROR(IFERROR(INDEX(Лист1!F$2:F$71,MATCH(1,INDEX((COUNTIF(C$1:C6,Лист1!$F$2:$F$71)=0)*(Лист1!$F$2:$F$71&lt;&gt;"")*(Лист1!$C$2:$C$71=$G$2)*(Лист1!$D$2:$D$71=$H$2),0),0)),INDEX(Лист3!F$2:F$71,MATCH(1,INDEX((COUNTIF(C$1:C6,Лист3!$F$2:$F$71)=0)*(Лист3!$F$2:$F$71&lt;&gt;"")*(Лист3!$C$2:$C$71=$G$2)*(Лист3!$D$2:$D$71=$H$2),0),0))),"")</f>
        <v>работник 7</v>
      </c>
      <c r="D7" s="55"/>
      <c r="F7" s="52"/>
    </row>
    <row r="8" spans="1:13" x14ac:dyDescent="0.25">
      <c r="A8" s="53">
        <f>IF(C8="","",MAX($A$1:A7)+1)</f>
        <v>7</v>
      </c>
      <c r="B8" s="56"/>
      <c r="C8" s="53" t="str">
        <f>IFERROR(IFERROR(INDEX(Лист1!F$2:F$71,MATCH(1,INDEX((COUNTIF(C$1:C7,Лист1!$F$2:$F$71)=0)*(Лист1!$F$2:$F$71&lt;&gt;"")*(Лист1!$C$2:$C$71=$G$2)*(Лист1!$D$2:$D$71=$H$2),0),0)),INDEX(Лист3!F$2:F$71,MATCH(1,INDEX((COUNTIF(C$1:C7,Лист3!$F$2:$F$71)=0)*(Лист3!$F$2:$F$71&lt;&gt;"")*(Лист3!$C$2:$C$71=$G$2)*(Лист3!$D$2:$D$71=$H$2),0),0))),"")</f>
        <v>работник 6</v>
      </c>
      <c r="D8" s="55"/>
    </row>
    <row r="9" spans="1:13" x14ac:dyDescent="0.25">
      <c r="A9" s="53" t="str">
        <f>IF(C9="","",MAX($A$1:A8)+1)</f>
        <v/>
      </c>
      <c r="B9" s="56"/>
      <c r="C9" s="53" t="str">
        <f>IFERROR(IFERROR(INDEX(Лист1!F$2:F$71,MATCH(1,INDEX((COUNTIF(C$1:C8,Лист1!$F$2:$F$71)=0)*(Лист1!$F$2:$F$71&lt;&gt;"")*(Лист1!$C$2:$C$71=$G$2)*(Лист1!$D$2:$D$71=$H$2),0),0)),INDEX(Лист3!F$2:F$71,MATCH(1,INDEX((COUNTIF(C$1:C8,Лист3!$F$2:$F$71)=0)*(Лист3!$F$2:$F$71&lt;&gt;"")*(Лист3!$C$2:$C$71=$G$2)*(Лист3!$D$2:$D$71=$H$2),0),0))),"")</f>
        <v/>
      </c>
      <c r="D9" s="55"/>
    </row>
    <row r="10" spans="1:13" x14ac:dyDescent="0.25">
      <c r="A10" s="53" t="str">
        <f>IF(C10="","",MAX($A$1:A9)+1)</f>
        <v/>
      </c>
      <c r="B10" s="56"/>
      <c r="C10" s="53" t="str">
        <f>IFERROR(IFERROR(INDEX(Лист1!F$2:F$71,MATCH(1,INDEX((COUNTIF(C$1:C9,Лист1!$F$2:$F$71)=0)*(Лист1!$F$2:$F$71&lt;&gt;"")*(Лист1!$C$2:$C$71=$G$2)*(Лист1!$D$2:$D$71=$H$2),0),0)),INDEX(Лист3!F$2:F$71,MATCH(1,INDEX((COUNTIF(C$1:C9,Лист3!$F$2:$F$71)=0)*(Лист3!$F$2:$F$71&lt;&gt;"")*(Лист3!$C$2:$C$71=$G$2)*(Лист3!$D$2:$D$71=$H$2),0),0))),"")</f>
        <v/>
      </c>
      <c r="D10" s="55"/>
    </row>
    <row r="11" spans="1:13" x14ac:dyDescent="0.25">
      <c r="A11" s="53" t="str">
        <f>IF(C11="","",MAX($A$1:A10)+1)</f>
        <v/>
      </c>
      <c r="B11" s="56"/>
      <c r="C11" s="53" t="str">
        <f>IFERROR(IFERROR(INDEX(Лист1!F$2:F$71,MATCH(1,INDEX((COUNTIF(C$1:C10,Лист1!$F$2:$F$71)=0)*(Лист1!$F$2:$F$71&lt;&gt;"")*(Лист1!$C$2:$C$71=$G$2)*(Лист1!$D$2:$D$71=$H$2),0),0)),INDEX(Лист3!F$2:F$71,MATCH(1,INDEX((COUNTIF(C$1:C10,Лист3!$F$2:$F$71)=0)*(Лист3!$F$2:$F$71&lt;&gt;"")*(Лист3!$C$2:$C$71=$G$2)*(Лист3!$D$2:$D$71=$H$2),0),0))),"")</f>
        <v/>
      </c>
      <c r="D11" s="55"/>
    </row>
    <row r="12" spans="1:13" x14ac:dyDescent="0.25">
      <c r="A12" s="53" t="str">
        <f>IF(C12="","",MAX($A$1:A11)+1)</f>
        <v/>
      </c>
      <c r="B12" s="56"/>
      <c r="C12" s="53" t="str">
        <f>IFERROR(IFERROR(INDEX(Лист1!F$2:F$71,MATCH(1,INDEX((COUNTIF(C$1:C11,Лист1!$F$2:$F$71)=0)*(Лист1!$F$2:$F$71&lt;&gt;"")*(Лист1!$C$2:$C$71=$G$2)*(Лист1!$D$2:$D$71=$H$2),0),0)),INDEX(Лист3!F$2:F$71,MATCH(1,INDEX((COUNTIF(C$1:C11,Лист3!$F$2:$F$71)=0)*(Лист3!$F$2:$F$71&lt;&gt;"")*(Лист3!$C$2:$C$71=$G$2)*(Лист3!$D$2:$D$71=$H$2),0),0))),"")</f>
        <v/>
      </c>
      <c r="D12" s="55"/>
    </row>
    <row r="13" spans="1:13" x14ac:dyDescent="0.25">
      <c r="A13" s="53" t="str">
        <f>IF(C13="","",MAX($A$1:A12)+1)</f>
        <v/>
      </c>
      <c r="B13" s="56"/>
      <c r="C13" s="53" t="str">
        <f>IFERROR(IFERROR(INDEX(Лист1!F$2:F$71,MATCH(1,INDEX((COUNTIF(C$1:C12,Лист1!$F$2:$F$71)=0)*(Лист1!$F$2:$F$71&lt;&gt;"")*(Лист1!$C$2:$C$71=$G$2)*(Лист1!$D$2:$D$71=$H$2),0),0)),INDEX(Лист3!F$2:F$71,MATCH(1,INDEX((COUNTIF(C$1:C12,Лист3!$F$2:$F$71)=0)*(Лист3!$F$2:$F$71&lt;&gt;"")*(Лист3!$C$2:$C$71=$G$2)*(Лист3!$D$2:$D$71=$H$2),0),0))),"")</f>
        <v/>
      </c>
      <c r="D13" s="55"/>
    </row>
    <row r="14" spans="1:13" x14ac:dyDescent="0.25">
      <c r="A14" s="53" t="str">
        <f>IF(C14="","",MAX($A$1:A13)+1)</f>
        <v/>
      </c>
      <c r="B14" s="56"/>
      <c r="C14" s="53" t="str">
        <f>IFERROR(IFERROR(INDEX(Лист1!F$2:F$71,MATCH(1,INDEX((COUNTIF(C$1:C13,Лист1!$F$2:$F$71)=0)*(Лист1!$F$2:$F$71&lt;&gt;"")*(Лист1!$C$2:$C$71=$G$2)*(Лист1!$D$2:$D$71=$H$2),0),0)),INDEX(Лист3!F$2:F$71,MATCH(1,INDEX((COUNTIF(C$1:C13,Лист3!$F$2:$F$71)=0)*(Лист3!$F$2:$F$71&lt;&gt;"")*(Лист3!$C$2:$C$71=$G$2)*(Лист3!$D$2:$D$71=$H$2),0),0))),"")</f>
        <v/>
      </c>
      <c r="D14" s="55"/>
    </row>
    <row r="15" spans="1:13" x14ac:dyDescent="0.25">
      <c r="A15" s="53" t="str">
        <f>IF(C15="","",MAX($A$1:A14)+1)</f>
        <v/>
      </c>
      <c r="B15" s="56"/>
      <c r="C15" s="53" t="str">
        <f>IFERROR(IFERROR(INDEX(Лист1!F$2:F$71,MATCH(1,INDEX((COUNTIF(C$1:C14,Лист1!$F$2:$F$71)=0)*(Лист1!$F$2:$F$71&lt;&gt;"")*(Лист1!$C$2:$C$71=$G$2)*(Лист1!$D$2:$D$71=$H$2),0),0)),INDEX(Лист3!F$2:F$71,MATCH(1,INDEX((COUNTIF(C$1:C14,Лист3!$F$2:$F$71)=0)*(Лист3!$F$2:$F$71&lt;&gt;"")*(Лист3!$C$2:$C$71=$G$2)*(Лист3!$D$2:$D$71=$H$2),0),0))),"")</f>
        <v/>
      </c>
      <c r="D15" s="55"/>
    </row>
    <row r="16" spans="1:13" x14ac:dyDescent="0.25">
      <c r="A16" s="53" t="str">
        <f>IF(C16="","",MAX($A$1:A15)+1)</f>
        <v/>
      </c>
      <c r="B16" s="56"/>
      <c r="C16" s="53" t="str">
        <f>IFERROR(IFERROR(INDEX(Лист1!F$2:F$71,MATCH(1,INDEX((COUNTIF(C$1:C15,Лист1!$F$2:$F$71)=0)*(Лист1!$F$2:$F$71&lt;&gt;"")*(Лист1!$C$2:$C$71=$G$2)*(Лист1!$D$2:$D$71=$H$2),0),0)),INDEX(Лист3!F$2:F$71,MATCH(1,INDEX((COUNTIF(C$1:C15,Лист3!$F$2:$F$71)=0)*(Лист3!$F$2:$F$71&lt;&gt;"")*(Лист3!$C$2:$C$71=$G$2)*(Лист3!$D$2:$D$71=$H$2),0),0))),"")</f>
        <v/>
      </c>
      <c r="D16" s="55"/>
    </row>
    <row r="17" spans="1:4" x14ac:dyDescent="0.25">
      <c r="A17" s="53" t="str">
        <f>IF(C17="","",MAX($A$1:A16)+1)</f>
        <v/>
      </c>
      <c r="B17" s="56"/>
      <c r="C17" s="53" t="str">
        <f>IFERROR(INDEX(Лист1!F$2:F$71,MATCH(1,INDEX((COUNTIF(C$1:C16,Лист1!$F$2:$F$71)=0)*(Лист1!$F$2:$F$71&lt;&gt;"")*(Лист1!$C$2:$C$71=$G$2)*(Лист1!$D$2:$D$71=$H$2),0),0)),"")</f>
        <v/>
      </c>
      <c r="D17" s="55"/>
    </row>
    <row r="18" spans="1:4" x14ac:dyDescent="0.25">
      <c r="A18" s="53" t="str">
        <f>IF(C18="","",MAX($A$1:A17)+1)</f>
        <v/>
      </c>
      <c r="B18" s="56"/>
      <c r="C18" s="53" t="str">
        <f>IFERROR(INDEX(Лист1!F$2:F$71,MATCH(1,INDEX((COUNTIF(C$1:C17,Лист1!$F$2:$F$71)=0)*(Лист1!$F$2:$F$71&lt;&gt;"")*(Лист1!$C$2:$C$71=$G$2)*(Лист1!$D$2:$D$71=$H$2),0),0)),"")</f>
        <v/>
      </c>
      <c r="D18" s="55"/>
    </row>
    <row r="19" spans="1:4" x14ac:dyDescent="0.25">
      <c r="A19" s="53" t="str">
        <f>IF(C19="","",MAX($A$1:A18)+1)</f>
        <v/>
      </c>
      <c r="B19" s="56"/>
      <c r="C19" s="53" t="str">
        <f>IFERROR(INDEX(Лист1!F$2:F$71,MATCH(1,INDEX((COUNTIF(C$1:C18,Лист1!$F$2:$F$71)=0)*(Лист1!$F$2:$F$71&lt;&gt;"")*(Лист1!$C$2:$C$71=$G$2)*(Лист1!$D$2:$D$71=$H$2),0),0)),"")</f>
        <v/>
      </c>
      <c r="D19" s="55"/>
    </row>
    <row r="20" spans="1:4" x14ac:dyDescent="0.25">
      <c r="A20" s="53" t="str">
        <f>IF(C20="","",MAX($A$1:A19)+1)</f>
        <v/>
      </c>
      <c r="B20" s="56"/>
      <c r="C20" s="53" t="str">
        <f>IFERROR(INDEX(Лист1!F$2:F$71,MATCH(1,INDEX((COUNTIF(C$1:C19,Лист1!$F$2:$F$71)=0)*(Лист1!$F$2:$F$71&lt;&gt;"")*(Лист1!$C$2:$C$71=$G$2)*(Лист1!$D$2:$D$71=$H$2),0),0)),"")</f>
        <v/>
      </c>
      <c r="D20" s="55"/>
    </row>
  </sheetData>
  <sortState ref="L2:L3">
    <sortCondition ref="L1"/>
  </sortState>
  <dataValidations count="2">
    <dataValidation type="list" allowBlank="1" showInputMessage="1" showErrorMessage="1" sqref="G2">
      <formula1>$L$1:$L$3</formula1>
    </dataValidation>
    <dataValidation type="list" allowBlank="1" showInputMessage="1" showErrorMessage="1" sqref="H2">
      <formula1>$M$1:$M$6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Алия Халитова</cp:lastModifiedBy>
  <dcterms:created xsi:type="dcterms:W3CDTF">2026-01-19T17:29:03Z</dcterms:created>
  <dcterms:modified xsi:type="dcterms:W3CDTF">2026-01-29T17:42:50Z</dcterms:modified>
</cp:coreProperties>
</file>