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DM\Desktop\"/>
    </mc:Choice>
  </mc:AlternateContent>
  <xr:revisionPtr revIDLastSave="0" documentId="8_{54B07938-3184-4A8E-BF49-026F99407A38}" xr6:coauthVersionLast="47" xr6:coauthVersionMax="47" xr10:uidLastSave="{00000000-0000-0000-0000-000000000000}"/>
  <bookViews>
    <workbookView xWindow="-118" yWindow="-118" windowWidth="25370" windowHeight="13759" tabRatio="659" activeTab="11" xr2:uid="{00000000-000D-0000-FFFF-FFFF00000000}"/>
  </bookViews>
  <sheets>
    <sheet name="Январь" sheetId="27" r:id="rId1"/>
    <sheet name="Февраль" sheetId="28" r:id="rId2"/>
    <sheet name="Март" sheetId="29" r:id="rId3"/>
    <sheet name="Апрель" sheetId="31" r:id="rId4"/>
    <sheet name="Май" sheetId="32" r:id="rId5"/>
    <sheet name="Июнь" sheetId="33" r:id="rId6"/>
    <sheet name="Июль" sheetId="34" r:id="rId7"/>
    <sheet name="Август" sheetId="35" r:id="rId8"/>
    <sheet name="Сентябрь" sheetId="36" r:id="rId9"/>
    <sheet name="Октябрь" sheetId="37" r:id="rId10"/>
    <sheet name="Ноябрь" sheetId="39" r:id="rId11"/>
    <sheet name="Декабрь" sheetId="40" r:id="rId12"/>
    <sheet name="Лист2" sheetId="38" state="hidden" r:id="rId13"/>
    <sheet name="Лист1" sheetId="21" state="hidden" r:id="rId14"/>
  </sheets>
  <definedNames>
    <definedName name="_xlnm._FilterDatabase" localSheetId="7" hidden="1">Август!$A$1:$AL$51</definedName>
    <definedName name="_xlnm._FilterDatabase" localSheetId="3" hidden="1">Апрель!$A$1:$AJ$53</definedName>
    <definedName name="_xlnm._FilterDatabase" localSheetId="11" hidden="1">Декабрь!$A$1:$AL$49</definedName>
    <definedName name="_xlnm._FilterDatabase" localSheetId="6" hidden="1">Июль!$A$1:$AL$52</definedName>
    <definedName name="_xlnm._FilterDatabase" localSheetId="5" hidden="1">Июнь!$A$1:$AK$51</definedName>
    <definedName name="_xlnm._FilterDatabase" localSheetId="4" hidden="1">Май!$A$1:$AK$53</definedName>
    <definedName name="_xlnm._FilterDatabase" localSheetId="2" hidden="1">Март!$A$1:$AK$53</definedName>
    <definedName name="_xlnm._FilterDatabase" localSheetId="10" hidden="1">Ноябрь!$A$1:$AK$49</definedName>
    <definedName name="_xlnm._FilterDatabase" localSheetId="9" hidden="1">Октябрь!$A$1:$AL$50</definedName>
    <definedName name="_xlnm._FilterDatabase" localSheetId="8" hidden="1">Сентябрь!$A$1:$AK$50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0" i="40" l="1"/>
  <c r="AJ26" i="40"/>
  <c r="AJ16" i="40"/>
  <c r="AK30" i="40"/>
  <c r="AI30" i="40"/>
  <c r="AI8" i="39"/>
  <c r="AK49" i="40"/>
  <c r="AL49" i="40" s="1"/>
  <c r="AI49" i="40"/>
  <c r="AJ49" i="40" s="1"/>
  <c r="AK48" i="40"/>
  <c r="AL48" i="40" s="1"/>
  <c r="AI48" i="40"/>
  <c r="AJ48" i="40" s="1"/>
  <c r="AK47" i="40"/>
  <c r="AL47" i="40" s="1"/>
  <c r="AI47" i="40"/>
  <c r="AJ47" i="40" s="1"/>
  <c r="AK46" i="40"/>
  <c r="AL46" i="40" s="1"/>
  <c r="AI46" i="40"/>
  <c r="AJ46" i="40" s="1"/>
  <c r="AK45" i="40"/>
  <c r="AL45" i="40" s="1"/>
  <c r="AI45" i="40"/>
  <c r="AJ45" i="40" s="1"/>
  <c r="AK44" i="40"/>
  <c r="AL44" i="40" s="1"/>
  <c r="AI44" i="40"/>
  <c r="AJ44" i="40" s="1"/>
  <c r="AK43" i="40"/>
  <c r="AL43" i="40" s="1"/>
  <c r="AI43" i="40"/>
  <c r="AJ43" i="40" s="1"/>
  <c r="AK42" i="40"/>
  <c r="AL42" i="40" s="1"/>
  <c r="AI42" i="40"/>
  <c r="AJ42" i="40" s="1"/>
  <c r="AK41" i="40"/>
  <c r="AL41" i="40" s="1"/>
  <c r="AI41" i="40"/>
  <c r="AJ41" i="40" s="1"/>
  <c r="AK40" i="40"/>
  <c r="AL40" i="40" s="1"/>
  <c r="AI40" i="40"/>
  <c r="AJ40" i="40" s="1"/>
  <c r="AK39" i="40"/>
  <c r="AL39" i="40" s="1"/>
  <c r="AI39" i="40"/>
  <c r="AJ39" i="40" s="1"/>
  <c r="AK38" i="40"/>
  <c r="AL38" i="40" s="1"/>
  <c r="AI38" i="40"/>
  <c r="AJ38" i="40" s="1"/>
  <c r="AK37" i="40"/>
  <c r="AL37" i="40" s="1"/>
  <c r="AI37" i="40"/>
  <c r="AJ37" i="40" s="1"/>
  <c r="AK36" i="40"/>
  <c r="AL36" i="40" s="1"/>
  <c r="AI36" i="40"/>
  <c r="AJ36" i="40" s="1"/>
  <c r="AK35" i="40"/>
  <c r="AL35" i="40" s="1"/>
  <c r="AI35" i="40"/>
  <c r="AJ35" i="40" s="1"/>
  <c r="AK34" i="40"/>
  <c r="AL34" i="40" s="1"/>
  <c r="AI34" i="40"/>
  <c r="AJ34" i="40" s="1"/>
  <c r="AK33" i="40"/>
  <c r="AL33" i="40" s="1"/>
  <c r="AI33" i="40"/>
  <c r="AJ33" i="40" s="1"/>
  <c r="AK32" i="40"/>
  <c r="AL32" i="40" s="1"/>
  <c r="AI32" i="40"/>
  <c r="AJ32" i="40" s="1"/>
  <c r="AK31" i="40"/>
  <c r="AL31" i="40" s="1"/>
  <c r="AI31" i="40"/>
  <c r="AJ31" i="40" s="1"/>
  <c r="AK29" i="40"/>
  <c r="AL29" i="40" s="1"/>
  <c r="AI29" i="40"/>
  <c r="AJ29" i="40" s="1"/>
  <c r="AK28" i="40"/>
  <c r="AL28" i="40" s="1"/>
  <c r="AI28" i="40"/>
  <c r="AJ28" i="40" s="1"/>
  <c r="AK27" i="40"/>
  <c r="AL27" i="40" s="1"/>
  <c r="AI27" i="40"/>
  <c r="AJ27" i="40" s="1"/>
  <c r="AK26" i="40"/>
  <c r="AL26" i="40" s="1"/>
  <c r="AI26" i="40"/>
  <c r="AK25" i="40"/>
  <c r="AL25" i="40" s="1"/>
  <c r="AI25" i="40"/>
  <c r="AJ25" i="40" s="1"/>
  <c r="AK24" i="40"/>
  <c r="AL24" i="40" s="1"/>
  <c r="AI24" i="40"/>
  <c r="AJ24" i="40" s="1"/>
  <c r="AK23" i="40"/>
  <c r="AL23" i="40" s="1"/>
  <c r="AI23" i="40"/>
  <c r="AJ23" i="40" s="1"/>
  <c r="AK22" i="40"/>
  <c r="AL22" i="40" s="1"/>
  <c r="AI22" i="40"/>
  <c r="AJ22" i="40" s="1"/>
  <c r="AK21" i="40"/>
  <c r="AL21" i="40" s="1"/>
  <c r="AI21" i="40"/>
  <c r="AJ21" i="40" s="1"/>
  <c r="AK20" i="40"/>
  <c r="AL20" i="40" s="1"/>
  <c r="AI20" i="40"/>
  <c r="AK19" i="40"/>
  <c r="AL19" i="40" s="1"/>
  <c r="AI19" i="40"/>
  <c r="AJ19" i="40" s="1"/>
  <c r="AK18" i="40"/>
  <c r="AL18" i="40" s="1"/>
  <c r="AI18" i="40"/>
  <c r="AJ18" i="40" s="1"/>
  <c r="AK17" i="40"/>
  <c r="AL17" i="40" s="1"/>
  <c r="AI17" i="40"/>
  <c r="AJ17" i="40" s="1"/>
  <c r="AK16" i="40"/>
  <c r="AL16" i="40" s="1"/>
  <c r="AI16" i="40"/>
  <c r="AK15" i="40"/>
  <c r="AL15" i="40" s="1"/>
  <c r="AI15" i="40"/>
  <c r="AJ15" i="40" s="1"/>
  <c r="AK14" i="40"/>
  <c r="AL14" i="40" s="1"/>
  <c r="AI14" i="40"/>
  <c r="AJ14" i="40" s="1"/>
  <c r="AK13" i="40"/>
  <c r="AI13" i="40"/>
  <c r="AK12" i="40"/>
  <c r="AL12" i="40" s="1"/>
  <c r="AI12" i="40"/>
  <c r="AJ12" i="40" s="1"/>
  <c r="AK11" i="40"/>
  <c r="AL11" i="40" s="1"/>
  <c r="AI11" i="40"/>
  <c r="AJ11" i="40" s="1"/>
  <c r="AK10" i="40"/>
  <c r="AL10" i="40" s="1"/>
  <c r="AI10" i="40"/>
  <c r="AJ10" i="40" s="1"/>
  <c r="AK9" i="40"/>
  <c r="AL9" i="40" s="1"/>
  <c r="AI9" i="40"/>
  <c r="AJ9" i="40" s="1"/>
  <c r="AK8" i="40"/>
  <c r="AL8" i="40" s="1"/>
  <c r="AI8" i="40"/>
  <c r="AJ8" i="40" s="1"/>
  <c r="AK7" i="40"/>
  <c r="AI7" i="40"/>
  <c r="AK6" i="40"/>
  <c r="AL6" i="40" s="1"/>
  <c r="AI6" i="40"/>
  <c r="AJ6" i="40" s="1"/>
  <c r="AK5" i="40"/>
  <c r="AL5" i="40" s="1"/>
  <c r="AI5" i="40"/>
  <c r="AJ5" i="40" s="1"/>
  <c r="AK4" i="40"/>
  <c r="AL4" i="40" s="1"/>
  <c r="AI4" i="40"/>
  <c r="AJ4" i="40" s="1"/>
  <c r="AK3" i="40"/>
  <c r="AL3" i="40" s="1"/>
  <c r="AI3" i="40"/>
  <c r="AJ3" i="40" s="1"/>
  <c r="AM18" i="34"/>
  <c r="AO49" i="34"/>
  <c r="AM49" i="34"/>
  <c r="AO48" i="34"/>
  <c r="AM48" i="34"/>
  <c r="AO47" i="34"/>
  <c r="AM47" i="34"/>
  <c r="AO46" i="34"/>
  <c r="AM46" i="34"/>
  <c r="AO45" i="34"/>
  <c r="AM45" i="34"/>
  <c r="AO44" i="34"/>
  <c r="AM44" i="34"/>
  <c r="AO43" i="34"/>
  <c r="AM43" i="34"/>
  <c r="AO42" i="34"/>
  <c r="AM42" i="34"/>
  <c r="AO41" i="34"/>
  <c r="AM41" i="34"/>
  <c r="AO40" i="34"/>
  <c r="AM40" i="34"/>
  <c r="AO39" i="34"/>
  <c r="AM39" i="34"/>
  <c r="AO38" i="34"/>
  <c r="AM38" i="34"/>
  <c r="AO37" i="34"/>
  <c r="AM37" i="34"/>
  <c r="AO36" i="34"/>
  <c r="AM36" i="34"/>
  <c r="AO35" i="34"/>
  <c r="AM35" i="34"/>
  <c r="AO34" i="34"/>
  <c r="AM34" i="34"/>
  <c r="AO33" i="34"/>
  <c r="AM33" i="34"/>
  <c r="AO32" i="34"/>
  <c r="AM32" i="34"/>
  <c r="AO31" i="34"/>
  <c r="AM31" i="34"/>
  <c r="AO30" i="34"/>
  <c r="AM30" i="34"/>
  <c r="AO29" i="34"/>
  <c r="AM29" i="34"/>
  <c r="AO28" i="34"/>
  <c r="AM28" i="34"/>
  <c r="AO27" i="34"/>
  <c r="AM27" i="34"/>
  <c r="AO26" i="34"/>
  <c r="AM26" i="34"/>
  <c r="AO25" i="34"/>
  <c r="AM25" i="34"/>
  <c r="AO24" i="34"/>
  <c r="AM24" i="34"/>
  <c r="AO23" i="34"/>
  <c r="AM23" i="34"/>
  <c r="AO22" i="34"/>
  <c r="AM22" i="34"/>
  <c r="AO21" i="34"/>
  <c r="AM21" i="34"/>
  <c r="AO20" i="34"/>
  <c r="AM20" i="34"/>
  <c r="AO19" i="34"/>
  <c r="AM19" i="34"/>
  <c r="AO18" i="34"/>
  <c r="AO17" i="34"/>
  <c r="AM17" i="34"/>
  <c r="AO16" i="34"/>
  <c r="AM16" i="34"/>
  <c r="AO15" i="34"/>
  <c r="AM15" i="34"/>
  <c r="AO14" i="34"/>
  <c r="AM14" i="34"/>
  <c r="AO13" i="34"/>
  <c r="AM13" i="34"/>
  <c r="AO12" i="34"/>
  <c r="AM12" i="34"/>
  <c r="AO11" i="34"/>
  <c r="AM11" i="34"/>
  <c r="AO10" i="34"/>
  <c r="AM10" i="34"/>
  <c r="AO9" i="34"/>
  <c r="AM9" i="34"/>
  <c r="AO8" i="34"/>
  <c r="AM8" i="34"/>
  <c r="AO7" i="34"/>
  <c r="AM7" i="34"/>
  <c r="AO6" i="34"/>
  <c r="AM6" i="34"/>
  <c r="AO5" i="34"/>
  <c r="AM5" i="34"/>
  <c r="AO4" i="34"/>
  <c r="AM4" i="34"/>
  <c r="AO3" i="34"/>
  <c r="AM3" i="34"/>
  <c r="AO49" i="35"/>
  <c r="AM49" i="35"/>
  <c r="AO48" i="35"/>
  <c r="AM48" i="35"/>
  <c r="AO47" i="35"/>
  <c r="AM47" i="35"/>
  <c r="AO46" i="35"/>
  <c r="AM46" i="35"/>
  <c r="AO45" i="35"/>
  <c r="AM45" i="35"/>
  <c r="AO44" i="35"/>
  <c r="AM44" i="35"/>
  <c r="AO43" i="35"/>
  <c r="AM43" i="35"/>
  <c r="AO42" i="35"/>
  <c r="AM42" i="35"/>
  <c r="AO41" i="35"/>
  <c r="AM41" i="35"/>
  <c r="AO40" i="35"/>
  <c r="AM40" i="35"/>
  <c r="AO39" i="35"/>
  <c r="AM39" i="35"/>
  <c r="AO38" i="35"/>
  <c r="AM38" i="35"/>
  <c r="AO37" i="35"/>
  <c r="AM37" i="35"/>
  <c r="AO36" i="35"/>
  <c r="AM36" i="35"/>
  <c r="AO35" i="35"/>
  <c r="AM35" i="35"/>
  <c r="AO34" i="35"/>
  <c r="AM34" i="35"/>
  <c r="AO33" i="35"/>
  <c r="AM33" i="35"/>
  <c r="AO32" i="35"/>
  <c r="AM32" i="35"/>
  <c r="AO31" i="35"/>
  <c r="AM31" i="35"/>
  <c r="AO30" i="35"/>
  <c r="AM30" i="35"/>
  <c r="AO29" i="35"/>
  <c r="AM29" i="35"/>
  <c r="AO28" i="35"/>
  <c r="AM28" i="35"/>
  <c r="AO27" i="35"/>
  <c r="AM27" i="35"/>
  <c r="AO26" i="35"/>
  <c r="AM26" i="35"/>
  <c r="AO25" i="35"/>
  <c r="AM25" i="35"/>
  <c r="AO24" i="35"/>
  <c r="AM24" i="35"/>
  <c r="AO23" i="35"/>
  <c r="AM23" i="35"/>
  <c r="AO22" i="35"/>
  <c r="AM22" i="35"/>
  <c r="AO21" i="35"/>
  <c r="AM21" i="35"/>
  <c r="AO20" i="35"/>
  <c r="AM20" i="35"/>
  <c r="AO19" i="35"/>
  <c r="AM19" i="35"/>
  <c r="AO18" i="35"/>
  <c r="AM18" i="35"/>
  <c r="AO17" i="35"/>
  <c r="AM17" i="35"/>
  <c r="AO16" i="35"/>
  <c r="AM16" i="35"/>
  <c r="AO15" i="35"/>
  <c r="AM15" i="35"/>
  <c r="AO14" i="35"/>
  <c r="AM14" i="35"/>
  <c r="AO13" i="35"/>
  <c r="AM13" i="35"/>
  <c r="AO12" i="35"/>
  <c r="AM12" i="35"/>
  <c r="AO11" i="35"/>
  <c r="AM11" i="35"/>
  <c r="AO10" i="35"/>
  <c r="AM10" i="35"/>
  <c r="AO9" i="35"/>
  <c r="AM9" i="35"/>
  <c r="AO8" i="35"/>
  <c r="AM8" i="35"/>
  <c r="AO7" i="35"/>
  <c r="AM7" i="35"/>
  <c r="AO6" i="35"/>
  <c r="AM6" i="35"/>
  <c r="AO5" i="35"/>
  <c r="AM5" i="35"/>
  <c r="AO4" i="35"/>
  <c r="AM4" i="35"/>
  <c r="AO3" i="35"/>
  <c r="AM3" i="35"/>
  <c r="AH3" i="39"/>
  <c r="AI50" i="37"/>
  <c r="AI43" i="37"/>
  <c r="AI42" i="37"/>
  <c r="AI41" i="37"/>
  <c r="AI40" i="37"/>
  <c r="AI39" i="37"/>
  <c r="AI38" i="37"/>
  <c r="AI31" i="37"/>
  <c r="AJ49" i="39"/>
  <c r="AK49" i="39" s="1"/>
  <c r="AH49" i="39"/>
  <c r="AJ48" i="39"/>
  <c r="AK48" i="39" s="1"/>
  <c r="AH48" i="39"/>
  <c r="AJ47" i="39"/>
  <c r="AK47" i="39" s="1"/>
  <c r="AH47" i="39"/>
  <c r="AJ46" i="39"/>
  <c r="AK46" i="39" s="1"/>
  <c r="AH46" i="39"/>
  <c r="AJ45" i="39"/>
  <c r="AK45" i="39" s="1"/>
  <c r="AH45" i="39"/>
  <c r="AJ44" i="39"/>
  <c r="AK44" i="39" s="1"/>
  <c r="AH44" i="39"/>
  <c r="AJ43" i="39"/>
  <c r="AK43" i="39" s="1"/>
  <c r="AH43" i="39"/>
  <c r="AJ42" i="39"/>
  <c r="AK42" i="39" s="1"/>
  <c r="AH42" i="39"/>
  <c r="AJ41" i="39"/>
  <c r="AK41" i="39" s="1"/>
  <c r="AH41" i="39"/>
  <c r="AJ40" i="39"/>
  <c r="AK40" i="39" s="1"/>
  <c r="AH40" i="39"/>
  <c r="AJ39" i="39"/>
  <c r="AK39" i="39" s="1"/>
  <c r="AH39" i="39"/>
  <c r="AJ38" i="39"/>
  <c r="AK38" i="39" s="1"/>
  <c r="AH38" i="39"/>
  <c r="AJ37" i="39"/>
  <c r="AK37" i="39" s="1"/>
  <c r="AH37" i="39"/>
  <c r="AJ36" i="39"/>
  <c r="AK36" i="39" s="1"/>
  <c r="AH36" i="39"/>
  <c r="AJ35" i="39"/>
  <c r="AK35" i="39" s="1"/>
  <c r="AH35" i="39"/>
  <c r="AJ34" i="39"/>
  <c r="AK34" i="39" s="1"/>
  <c r="AH34" i="39"/>
  <c r="AJ33" i="39"/>
  <c r="AK33" i="39" s="1"/>
  <c r="AH33" i="39"/>
  <c r="AJ32" i="39"/>
  <c r="AK32" i="39" s="1"/>
  <c r="AH32" i="39"/>
  <c r="AJ31" i="39"/>
  <c r="AK31" i="39" s="1"/>
  <c r="AH31" i="39"/>
  <c r="AJ30" i="39"/>
  <c r="AK30" i="39" s="1"/>
  <c r="AH30" i="39"/>
  <c r="AJ29" i="39"/>
  <c r="AH29" i="39"/>
  <c r="AJ28" i="39"/>
  <c r="AH28" i="39"/>
  <c r="AJ27" i="39"/>
  <c r="AH27" i="39"/>
  <c r="AJ26" i="39"/>
  <c r="AH26" i="39"/>
  <c r="AJ25" i="39"/>
  <c r="AH25" i="39"/>
  <c r="AJ24" i="39"/>
  <c r="AH24" i="39"/>
  <c r="AJ23" i="39"/>
  <c r="AH23" i="39"/>
  <c r="AJ22" i="39"/>
  <c r="AH22" i="39"/>
  <c r="AJ21" i="39"/>
  <c r="AH21" i="39"/>
  <c r="AJ20" i="39"/>
  <c r="AH20" i="39"/>
  <c r="AJ19" i="39"/>
  <c r="AH19" i="39"/>
  <c r="AJ18" i="39"/>
  <c r="AH18" i="39"/>
  <c r="AJ17" i="39"/>
  <c r="AH17" i="39"/>
  <c r="AJ16" i="39"/>
  <c r="AH16" i="39"/>
  <c r="AJ15" i="39"/>
  <c r="AH15" i="39"/>
  <c r="AJ14" i="39"/>
  <c r="AH14" i="39"/>
  <c r="AJ13" i="39"/>
  <c r="AH13" i="39"/>
  <c r="AJ12" i="39"/>
  <c r="AH12" i="39"/>
  <c r="AJ11" i="39"/>
  <c r="AH11" i="39"/>
  <c r="AJ10" i="39"/>
  <c r="AH10" i="39"/>
  <c r="AJ9" i="39"/>
  <c r="AH9" i="39"/>
  <c r="AJ8" i="39"/>
  <c r="AH8" i="39"/>
  <c r="AJ7" i="39"/>
  <c r="AH7" i="39"/>
  <c r="AJ6" i="39"/>
  <c r="AH6" i="39"/>
  <c r="AJ5" i="39"/>
  <c r="AH5" i="39"/>
  <c r="AJ4" i="39"/>
  <c r="AH4" i="39"/>
  <c r="AJ3" i="39"/>
  <c r="AJ4" i="37"/>
  <c r="AJ5" i="37"/>
  <c r="AJ6" i="37"/>
  <c r="AJ7" i="37"/>
  <c r="AJ8" i="37"/>
  <c r="AJ9" i="37"/>
  <c r="AJ10" i="37"/>
  <c r="AJ11" i="37"/>
  <c r="AJ12" i="37"/>
  <c r="AJ13" i="37"/>
  <c r="AJ14" i="37"/>
  <c r="AJ15" i="37"/>
  <c r="AJ16" i="37"/>
  <c r="AJ17" i="37"/>
  <c r="AJ18" i="37"/>
  <c r="AJ19" i="37"/>
  <c r="AJ20" i="37"/>
  <c r="AJ21" i="37"/>
  <c r="AJ22" i="37"/>
  <c r="AJ23" i="37"/>
  <c r="AJ24" i="37"/>
  <c r="AJ25" i="37"/>
  <c r="AJ26" i="37"/>
  <c r="AJ27" i="37"/>
  <c r="AJ28" i="37"/>
  <c r="AJ29" i="37"/>
  <c r="AJ30" i="37"/>
  <c r="AK30" i="37" s="1"/>
  <c r="AJ31" i="37"/>
  <c r="AK31" i="37" s="1"/>
  <c r="AJ32" i="37"/>
  <c r="AK32" i="37" s="1"/>
  <c r="AJ33" i="37"/>
  <c r="AK33" i="37" s="1"/>
  <c r="AJ34" i="37"/>
  <c r="AK34" i="37" s="1"/>
  <c r="AJ35" i="37"/>
  <c r="AK35" i="37" s="1"/>
  <c r="AJ36" i="37"/>
  <c r="AK36" i="37" s="1"/>
  <c r="AJ37" i="37"/>
  <c r="AK37" i="37" s="1"/>
  <c r="AJ38" i="37"/>
  <c r="AK38" i="37" s="1"/>
  <c r="AJ39" i="37"/>
  <c r="AK39" i="37" s="1"/>
  <c r="AJ40" i="37"/>
  <c r="AK40" i="37" s="1"/>
  <c r="AJ41" i="37"/>
  <c r="AK41" i="37" s="1"/>
  <c r="AJ42" i="37"/>
  <c r="AK42" i="37" s="1"/>
  <c r="AJ43" i="37"/>
  <c r="AK43" i="37" s="1"/>
  <c r="AJ44" i="37"/>
  <c r="AK44" i="37" s="1"/>
  <c r="AJ45" i="37"/>
  <c r="AK45" i="37" s="1"/>
  <c r="AJ46" i="37"/>
  <c r="AK46" i="37" s="1"/>
  <c r="AJ47" i="37"/>
  <c r="AK47" i="37" s="1"/>
  <c r="AJ48" i="37"/>
  <c r="AK48" i="37" s="1"/>
  <c r="AJ49" i="37"/>
  <c r="AK49" i="37" s="1"/>
  <c r="AJ50" i="37"/>
  <c r="AK50" i="37" s="1"/>
  <c r="AJ3" i="37"/>
  <c r="AH4" i="37"/>
  <c r="AH5" i="37"/>
  <c r="AH6" i="37"/>
  <c r="AH7" i="37"/>
  <c r="AH8" i="37"/>
  <c r="AH9" i="37"/>
  <c r="AH10" i="37"/>
  <c r="AH11" i="37"/>
  <c r="AH12" i="37"/>
  <c r="AH13" i="37"/>
  <c r="AH14" i="37"/>
  <c r="AH15" i="37"/>
  <c r="AH16" i="37"/>
  <c r="AH17" i="37"/>
  <c r="AH18" i="37"/>
  <c r="AH19" i="37"/>
  <c r="AH20" i="37"/>
  <c r="AH21" i="37"/>
  <c r="AH22" i="37"/>
  <c r="AH23" i="37"/>
  <c r="AH24" i="37"/>
  <c r="AH25" i="37"/>
  <c r="AH26" i="37"/>
  <c r="AH27" i="37"/>
  <c r="AH28" i="37"/>
  <c r="AH29" i="37"/>
  <c r="AH30" i="37"/>
  <c r="AI30" i="37" s="1"/>
  <c r="AH31" i="37"/>
  <c r="AH32" i="37"/>
  <c r="AI32" i="37" s="1"/>
  <c r="AH33" i="37"/>
  <c r="AI33" i="37" s="1"/>
  <c r="AH34" i="37"/>
  <c r="AI34" i="37" s="1"/>
  <c r="AH35" i="37"/>
  <c r="AI35" i="37" s="1"/>
  <c r="AH36" i="37"/>
  <c r="AI36" i="37" s="1"/>
  <c r="AH37" i="37"/>
  <c r="AI37" i="37" s="1"/>
  <c r="AH38" i="37"/>
  <c r="AH39" i="37"/>
  <c r="AH40" i="37"/>
  <c r="AH41" i="37"/>
  <c r="AH42" i="37"/>
  <c r="AH43" i="37"/>
  <c r="AH44" i="37"/>
  <c r="AI44" i="37" s="1"/>
  <c r="AH45" i="37"/>
  <c r="AI45" i="37" s="1"/>
  <c r="AH46" i="37"/>
  <c r="AI46" i="37" s="1"/>
  <c r="AH47" i="37"/>
  <c r="AI47" i="37" s="1"/>
  <c r="AH48" i="37"/>
  <c r="AI48" i="37" s="1"/>
  <c r="AH49" i="37"/>
  <c r="AI49" i="37" s="1"/>
  <c r="AH50" i="37"/>
  <c r="AH3" i="37"/>
  <c r="AI3" i="36"/>
  <c r="AJ3" i="36" s="1"/>
  <c r="AI3" i="35"/>
  <c r="AJ7" i="40" l="1"/>
  <c r="AL7" i="40"/>
  <c r="AJ13" i="40"/>
  <c r="AL13" i="40"/>
  <c r="AK3" i="37"/>
  <c r="AK3" i="39"/>
  <c r="AI50" i="36"/>
  <c r="AJ50" i="36" s="1"/>
  <c r="AG50" i="36"/>
  <c r="AH50" i="36" s="1"/>
  <c r="AI3" i="34"/>
  <c r="AI49" i="36" l="1"/>
  <c r="AJ49" i="36" s="1"/>
  <c r="AG49" i="36"/>
  <c r="AI48" i="36"/>
  <c r="AJ48" i="36" s="1"/>
  <c r="AG48" i="36"/>
  <c r="AI47" i="36"/>
  <c r="AJ47" i="36" s="1"/>
  <c r="AG47" i="36"/>
  <c r="AI46" i="36"/>
  <c r="AJ46" i="36" s="1"/>
  <c r="AG46" i="36"/>
  <c r="AI45" i="36"/>
  <c r="AJ45" i="36" s="1"/>
  <c r="AG45" i="36"/>
  <c r="AI44" i="36"/>
  <c r="AJ44" i="36" s="1"/>
  <c r="AG44" i="36"/>
  <c r="AI43" i="36"/>
  <c r="AJ43" i="36" s="1"/>
  <c r="AG43" i="36"/>
  <c r="AI42" i="36"/>
  <c r="AJ42" i="36" s="1"/>
  <c r="AG42" i="36"/>
  <c r="AI41" i="36"/>
  <c r="AJ41" i="36" s="1"/>
  <c r="AG41" i="36"/>
  <c r="AI40" i="36"/>
  <c r="AJ40" i="36" s="1"/>
  <c r="AG40" i="36"/>
  <c r="AI39" i="36"/>
  <c r="AJ39" i="36" s="1"/>
  <c r="AG39" i="36"/>
  <c r="AI38" i="36"/>
  <c r="AJ38" i="36" s="1"/>
  <c r="AG38" i="36"/>
  <c r="AI37" i="36"/>
  <c r="AJ37" i="36" s="1"/>
  <c r="AG37" i="36"/>
  <c r="AI36" i="36"/>
  <c r="AJ36" i="36" s="1"/>
  <c r="AG36" i="36"/>
  <c r="AI35" i="36"/>
  <c r="AJ35" i="36" s="1"/>
  <c r="AG35" i="36"/>
  <c r="AI34" i="36"/>
  <c r="AJ34" i="36" s="1"/>
  <c r="AG34" i="36"/>
  <c r="AI33" i="36"/>
  <c r="AJ33" i="36" s="1"/>
  <c r="AG33" i="36"/>
  <c r="AI32" i="36"/>
  <c r="AJ32" i="36" s="1"/>
  <c r="AG32" i="36"/>
  <c r="AI31" i="36"/>
  <c r="AJ31" i="36" s="1"/>
  <c r="AG31" i="36"/>
  <c r="AI30" i="36"/>
  <c r="AJ30" i="36" s="1"/>
  <c r="AG30" i="36"/>
  <c r="AI29" i="36"/>
  <c r="AG29" i="36"/>
  <c r="AI28" i="36"/>
  <c r="AG28" i="36"/>
  <c r="AI27" i="36"/>
  <c r="AK27" i="39" s="1"/>
  <c r="AG27" i="36"/>
  <c r="AI27" i="39" s="1"/>
  <c r="AI26" i="36"/>
  <c r="AG26" i="36"/>
  <c r="AI25" i="36"/>
  <c r="AG25" i="36"/>
  <c r="AI24" i="36"/>
  <c r="AG24" i="36"/>
  <c r="AI23" i="36"/>
  <c r="AG23" i="36"/>
  <c r="AI22" i="36"/>
  <c r="AG22" i="36"/>
  <c r="AI21" i="36"/>
  <c r="AG21" i="36"/>
  <c r="AI20" i="36"/>
  <c r="AG20" i="36"/>
  <c r="AI19" i="36"/>
  <c r="AK19" i="39" s="1"/>
  <c r="AG19" i="36"/>
  <c r="AI19" i="39" s="1"/>
  <c r="AI18" i="36"/>
  <c r="AG18" i="36"/>
  <c r="AI17" i="36"/>
  <c r="AG17" i="36"/>
  <c r="AI16" i="36"/>
  <c r="AG16" i="36"/>
  <c r="AI15" i="36"/>
  <c r="AG15" i="36"/>
  <c r="AI14" i="36"/>
  <c r="AG14" i="36"/>
  <c r="AI13" i="36"/>
  <c r="AG13" i="36"/>
  <c r="AI12" i="36"/>
  <c r="AG12" i="36"/>
  <c r="AI11" i="36"/>
  <c r="AG11" i="36"/>
  <c r="AI10" i="36"/>
  <c r="AG10" i="36"/>
  <c r="AI9" i="36"/>
  <c r="AK9" i="39" s="1"/>
  <c r="AG9" i="36"/>
  <c r="AI8" i="36"/>
  <c r="AG8" i="36"/>
  <c r="AI7" i="36"/>
  <c r="AG7" i="36"/>
  <c r="AI6" i="36"/>
  <c r="AG6" i="36"/>
  <c r="AI5" i="36"/>
  <c r="AG5" i="36"/>
  <c r="AI4" i="36"/>
  <c r="AG4" i="36"/>
  <c r="AG3" i="36"/>
  <c r="AH28" i="35"/>
  <c r="AI28" i="35" s="1"/>
  <c r="AJ28" i="35"/>
  <c r="AK28" i="35" s="1"/>
  <c r="AJ27" i="35"/>
  <c r="AK27" i="35" s="1"/>
  <c r="AK3" i="34"/>
  <c r="AJ3" i="33"/>
  <c r="AK8" i="34"/>
  <c r="AJ3" i="35"/>
  <c r="AK3" i="35" s="1"/>
  <c r="AJ31" i="35"/>
  <c r="AK31" i="35" s="1"/>
  <c r="AJ4" i="35"/>
  <c r="AK4" i="35" s="1"/>
  <c r="AJ5" i="35"/>
  <c r="AK5" i="35" s="1"/>
  <c r="AJ6" i="35"/>
  <c r="AK6" i="35" s="1"/>
  <c r="AJ7" i="35"/>
  <c r="AJ8" i="35"/>
  <c r="AK8" i="35" s="1"/>
  <c r="AJ9" i="35"/>
  <c r="AK9" i="35" s="1"/>
  <c r="AJ10" i="35"/>
  <c r="AJ11" i="35"/>
  <c r="AK11" i="35" s="1"/>
  <c r="AJ12" i="35"/>
  <c r="AK12" i="35" s="1"/>
  <c r="AJ13" i="35"/>
  <c r="AK13" i="35" s="1"/>
  <c r="AJ14" i="35"/>
  <c r="AK14" i="35" s="1"/>
  <c r="AJ15" i="35"/>
  <c r="AK15" i="35" s="1"/>
  <c r="AJ16" i="35"/>
  <c r="AK16" i="35" s="1"/>
  <c r="AJ17" i="35"/>
  <c r="AK17" i="35" s="1"/>
  <c r="AJ18" i="35"/>
  <c r="AJ19" i="35"/>
  <c r="AK19" i="35" s="1"/>
  <c r="AJ20" i="35"/>
  <c r="AK20" i="35" s="1"/>
  <c r="AJ21" i="35"/>
  <c r="AK21" i="35" s="1"/>
  <c r="AJ22" i="35"/>
  <c r="AK22" i="35" s="1"/>
  <c r="AJ23" i="35"/>
  <c r="AK23" i="35" s="1"/>
  <c r="AJ24" i="35"/>
  <c r="AK24" i="35" s="1"/>
  <c r="AJ25" i="35"/>
  <c r="AJ26" i="35"/>
  <c r="AK26" i="35" s="1"/>
  <c r="AJ29" i="35"/>
  <c r="AK29" i="35" s="1"/>
  <c r="AJ30" i="35"/>
  <c r="AK30" i="35" s="1"/>
  <c r="AJ32" i="35"/>
  <c r="AK32" i="35" s="1"/>
  <c r="AJ33" i="35"/>
  <c r="AK33" i="35" s="1"/>
  <c r="AJ34" i="35"/>
  <c r="AK34" i="35" s="1"/>
  <c r="AJ35" i="35"/>
  <c r="AK35" i="35" s="1"/>
  <c r="AJ36" i="35"/>
  <c r="AK36" i="35" s="1"/>
  <c r="AJ37" i="35"/>
  <c r="AK37" i="35" s="1"/>
  <c r="AJ38" i="35"/>
  <c r="AK38" i="35" s="1"/>
  <c r="AJ39" i="35"/>
  <c r="AK39" i="35" s="1"/>
  <c r="AJ40" i="35"/>
  <c r="AK40" i="35" s="1"/>
  <c r="AJ41" i="35"/>
  <c r="AK41" i="35" s="1"/>
  <c r="AJ42" i="35"/>
  <c r="AK42" i="35" s="1"/>
  <c r="AJ43" i="35"/>
  <c r="AK43" i="35" s="1"/>
  <c r="AJ44" i="35"/>
  <c r="AK44" i="35" s="1"/>
  <c r="AJ45" i="35"/>
  <c r="AK45" i="35" s="1"/>
  <c r="AJ46" i="35"/>
  <c r="AK46" i="35" s="1"/>
  <c r="AJ47" i="35"/>
  <c r="AK47" i="35" s="1"/>
  <c r="AJ48" i="35"/>
  <c r="AK48" i="35" s="1"/>
  <c r="AJ49" i="35"/>
  <c r="AK49" i="35" s="1"/>
  <c r="AJ50" i="35"/>
  <c r="AK50" i="35" s="1"/>
  <c r="AH4" i="35"/>
  <c r="AI4" i="35" s="1"/>
  <c r="AH5" i="35"/>
  <c r="AI5" i="35" s="1"/>
  <c r="AH6" i="35"/>
  <c r="AI6" i="35" s="1"/>
  <c r="AH7" i="35"/>
  <c r="AH8" i="35"/>
  <c r="AI8" i="35" s="1"/>
  <c r="AH9" i="35"/>
  <c r="AI9" i="35" s="1"/>
  <c r="AH10" i="35"/>
  <c r="AH11" i="35"/>
  <c r="AI11" i="35" s="1"/>
  <c r="AH12" i="35"/>
  <c r="AI12" i="35" s="1"/>
  <c r="AH13" i="35"/>
  <c r="AI13" i="35" s="1"/>
  <c r="AH14" i="35"/>
  <c r="AI14" i="35" s="1"/>
  <c r="AH15" i="35"/>
  <c r="AI15" i="35" s="1"/>
  <c r="AH16" i="35"/>
  <c r="AI16" i="35" s="1"/>
  <c r="AH17" i="35"/>
  <c r="AI17" i="35" s="1"/>
  <c r="AH18" i="35"/>
  <c r="AH19" i="35"/>
  <c r="AI19" i="35" s="1"/>
  <c r="AH20" i="35"/>
  <c r="AI20" i="35" s="1"/>
  <c r="AH21" i="35"/>
  <c r="AI21" i="35" s="1"/>
  <c r="AH22" i="35"/>
  <c r="AI22" i="35" s="1"/>
  <c r="AH23" i="35"/>
  <c r="AI23" i="35" s="1"/>
  <c r="AH24" i="35"/>
  <c r="AI24" i="35" s="1"/>
  <c r="AH25" i="35"/>
  <c r="AI25" i="35" s="1"/>
  <c r="AH26" i="35"/>
  <c r="AI26" i="35" s="1"/>
  <c r="AH27" i="35"/>
  <c r="AI27" i="35" s="1"/>
  <c r="AH29" i="35"/>
  <c r="AI29" i="35" s="1"/>
  <c r="AH30" i="35"/>
  <c r="AI30" i="35" s="1"/>
  <c r="AH31" i="35"/>
  <c r="AI31" i="35" s="1"/>
  <c r="AH32" i="35"/>
  <c r="AI32" i="35" s="1"/>
  <c r="AH33" i="35"/>
  <c r="AI33" i="35" s="1"/>
  <c r="AH34" i="35"/>
  <c r="AI34" i="35" s="1"/>
  <c r="AH35" i="35"/>
  <c r="AI35" i="35" s="1"/>
  <c r="AH36" i="35"/>
  <c r="AI36" i="35" s="1"/>
  <c r="AH37" i="35"/>
  <c r="AI37" i="35" s="1"/>
  <c r="AH38" i="35"/>
  <c r="AI38" i="35" s="1"/>
  <c r="AH39" i="35"/>
  <c r="AI39" i="35" s="1"/>
  <c r="AH40" i="35"/>
  <c r="AI40" i="35" s="1"/>
  <c r="AH41" i="35"/>
  <c r="AI41" i="35" s="1"/>
  <c r="AH42" i="35"/>
  <c r="AI42" i="35" s="1"/>
  <c r="AH43" i="35"/>
  <c r="AI43" i="35" s="1"/>
  <c r="AH44" i="35"/>
  <c r="AI44" i="35" s="1"/>
  <c r="AH45" i="35"/>
  <c r="AI45" i="35" s="1"/>
  <c r="AH46" i="35"/>
  <c r="AI46" i="35" s="1"/>
  <c r="AH47" i="35"/>
  <c r="AI47" i="35" s="1"/>
  <c r="AH48" i="35"/>
  <c r="AI48" i="35" s="1"/>
  <c r="AH49" i="35"/>
  <c r="AI49" i="35" s="1"/>
  <c r="AH50" i="35"/>
  <c r="AI50" i="35" s="1"/>
  <c r="AH3" i="35"/>
  <c r="AJ28" i="34"/>
  <c r="AK28" i="34" s="1"/>
  <c r="AJ27" i="34"/>
  <c r="AK27" i="34" s="1"/>
  <c r="AI28" i="34"/>
  <c r="AH28" i="34"/>
  <c r="AH27" i="34"/>
  <c r="AI27" i="34" s="1"/>
  <c r="AH13" i="34"/>
  <c r="AI13" i="34" s="1"/>
  <c r="AJ13" i="34"/>
  <c r="AK13" i="34" s="1"/>
  <c r="AH36" i="34"/>
  <c r="AI36" i="34" s="1"/>
  <c r="AJ36" i="34"/>
  <c r="AK36" i="34" s="1"/>
  <c r="AJ3" i="34"/>
  <c r="AJ4" i="34"/>
  <c r="AJ5" i="34"/>
  <c r="AJ6" i="34"/>
  <c r="AK6" i="34" s="1"/>
  <c r="AJ7" i="34"/>
  <c r="AJ8" i="34"/>
  <c r="AJ9" i="34"/>
  <c r="AJ10" i="34"/>
  <c r="AK10" i="34" s="1"/>
  <c r="AJ11" i="34"/>
  <c r="AJ12" i="34"/>
  <c r="AK12" i="34" s="1"/>
  <c r="AJ14" i="34"/>
  <c r="AJ15" i="34"/>
  <c r="AJ16" i="34"/>
  <c r="AJ17" i="34"/>
  <c r="AJ18" i="34"/>
  <c r="AK18" i="34" s="1"/>
  <c r="AJ19" i="34"/>
  <c r="AJ20" i="34"/>
  <c r="AK20" i="34" s="1"/>
  <c r="AJ21" i="34"/>
  <c r="AJ22" i="34"/>
  <c r="AJ23" i="34"/>
  <c r="AK23" i="34" s="1"/>
  <c r="AJ24" i="34"/>
  <c r="AJ25" i="34"/>
  <c r="AK25" i="34" s="1"/>
  <c r="AJ26" i="34"/>
  <c r="AH4" i="34"/>
  <c r="AH5" i="34"/>
  <c r="AI5" i="34" s="1"/>
  <c r="AH6" i="34"/>
  <c r="AI6" i="34" s="1"/>
  <c r="AH7" i="34"/>
  <c r="AH8" i="34"/>
  <c r="AI8" i="34" s="1"/>
  <c r="AH9" i="34"/>
  <c r="AH10" i="34"/>
  <c r="AI10" i="34" s="1"/>
  <c r="AH11" i="34"/>
  <c r="AH12" i="34"/>
  <c r="AI12" i="34" s="1"/>
  <c r="AH14" i="34"/>
  <c r="AH15" i="34"/>
  <c r="AH16" i="34"/>
  <c r="AH17" i="34"/>
  <c r="AH18" i="34"/>
  <c r="AI18" i="34" s="1"/>
  <c r="AH19" i="34"/>
  <c r="AH20" i="34"/>
  <c r="AH21" i="34"/>
  <c r="AH22" i="34"/>
  <c r="AH23" i="34"/>
  <c r="AI23" i="34" s="1"/>
  <c r="AH24" i="34"/>
  <c r="AH25" i="34"/>
  <c r="AI25" i="34" s="1"/>
  <c r="AH26" i="34"/>
  <c r="AH29" i="34"/>
  <c r="AH30" i="34"/>
  <c r="AI30" i="34" s="1"/>
  <c r="AH31" i="34"/>
  <c r="AI31" i="34" s="1"/>
  <c r="AH32" i="34"/>
  <c r="AI32" i="34" s="1"/>
  <c r="AH33" i="34"/>
  <c r="AI33" i="34" s="1"/>
  <c r="AH34" i="34"/>
  <c r="AI34" i="34" s="1"/>
  <c r="AH35" i="34"/>
  <c r="AI35" i="34" s="1"/>
  <c r="AH37" i="34"/>
  <c r="AI37" i="34" s="1"/>
  <c r="AH38" i="34"/>
  <c r="AI38" i="34" s="1"/>
  <c r="AH39" i="34"/>
  <c r="AI39" i="34" s="1"/>
  <c r="AH40" i="34"/>
  <c r="AI40" i="34" s="1"/>
  <c r="AH41" i="34"/>
  <c r="AI41" i="34" s="1"/>
  <c r="AH42" i="34"/>
  <c r="AI42" i="34" s="1"/>
  <c r="AH43" i="34"/>
  <c r="AI43" i="34" s="1"/>
  <c r="AH44" i="34"/>
  <c r="AI44" i="34" s="1"/>
  <c r="AH45" i="34"/>
  <c r="AI45" i="34" s="1"/>
  <c r="AH46" i="34"/>
  <c r="AI46" i="34" s="1"/>
  <c r="AH47" i="34"/>
  <c r="AH48" i="34"/>
  <c r="AH49" i="34"/>
  <c r="AI49" i="34" s="1"/>
  <c r="AH50" i="34"/>
  <c r="AI50" i="34" s="1"/>
  <c r="AH51" i="34"/>
  <c r="AI51" i="34" s="1"/>
  <c r="AH3" i="34"/>
  <c r="AJ51" i="34"/>
  <c r="AK51" i="34" s="1"/>
  <c r="AJ50" i="34"/>
  <c r="AK50" i="34" s="1"/>
  <c r="AJ49" i="34"/>
  <c r="AK49" i="34" s="1"/>
  <c r="AJ48" i="34"/>
  <c r="AK48" i="34" s="1"/>
  <c r="AJ47" i="34"/>
  <c r="AK47" i="34" s="1"/>
  <c r="AJ46" i="34"/>
  <c r="AK46" i="34" s="1"/>
  <c r="AJ45" i="34"/>
  <c r="AK45" i="34" s="1"/>
  <c r="AJ44" i="34"/>
  <c r="AK44" i="34" s="1"/>
  <c r="AJ43" i="34"/>
  <c r="AK43" i="34" s="1"/>
  <c r="AJ42" i="34"/>
  <c r="AK42" i="34" s="1"/>
  <c r="AJ41" i="34"/>
  <c r="AK41" i="34" s="1"/>
  <c r="AJ40" i="34"/>
  <c r="AK40" i="34" s="1"/>
  <c r="AJ39" i="34"/>
  <c r="AK39" i="34" s="1"/>
  <c r="AJ38" i="34"/>
  <c r="AK38" i="34" s="1"/>
  <c r="AJ37" i="34"/>
  <c r="AK37" i="34" s="1"/>
  <c r="AJ35" i="34"/>
  <c r="AK35" i="34" s="1"/>
  <c r="AJ34" i="34"/>
  <c r="AK34" i="34" s="1"/>
  <c r="AJ33" i="34"/>
  <c r="AK33" i="34" s="1"/>
  <c r="AJ32" i="34"/>
  <c r="AK32" i="34" s="1"/>
  <c r="AJ31" i="34"/>
  <c r="AK31" i="34" s="1"/>
  <c r="AJ30" i="34"/>
  <c r="AK30" i="34" s="1"/>
  <c r="AJ29" i="34"/>
  <c r="AJ27" i="33"/>
  <c r="AJ18" i="33"/>
  <c r="AJ23" i="33"/>
  <c r="AJ29" i="33"/>
  <c r="AJ30" i="33"/>
  <c r="AJ31" i="33"/>
  <c r="AJ32" i="33"/>
  <c r="AJ33" i="33"/>
  <c r="AJ34" i="33"/>
  <c r="AJ35" i="33"/>
  <c r="AJ36" i="33"/>
  <c r="AJ37" i="33"/>
  <c r="AJ38" i="33"/>
  <c r="AJ39" i="33"/>
  <c r="AJ40" i="33"/>
  <c r="AJ41" i="33"/>
  <c r="AJ42" i="33"/>
  <c r="AJ43" i="33"/>
  <c r="AJ44" i="33"/>
  <c r="AJ45" i="33"/>
  <c r="AJ46" i="33"/>
  <c r="AJ47" i="33"/>
  <c r="AJ48" i="33"/>
  <c r="AJ49" i="33"/>
  <c r="AJ50" i="33"/>
  <c r="AH10" i="33"/>
  <c r="AH12" i="33"/>
  <c r="AH23" i="33"/>
  <c r="AH26" i="33"/>
  <c r="AH28" i="33"/>
  <c r="AH29" i="33"/>
  <c r="AH30" i="33"/>
  <c r="AH31" i="33"/>
  <c r="AH32" i="33"/>
  <c r="AH33" i="33"/>
  <c r="AH34" i="33"/>
  <c r="AH35" i="33"/>
  <c r="AH36" i="33"/>
  <c r="AH37" i="33"/>
  <c r="AH38" i="33"/>
  <c r="AH39" i="33"/>
  <c r="AH40" i="33"/>
  <c r="AH41" i="33"/>
  <c r="AH42" i="33"/>
  <c r="AH43" i="33"/>
  <c r="AH44" i="33"/>
  <c r="AH45" i="33"/>
  <c r="AH48" i="33"/>
  <c r="AH49" i="33"/>
  <c r="AH50" i="33"/>
  <c r="AE3" i="28"/>
  <c r="AH4" i="27"/>
  <c r="AH5" i="27"/>
  <c r="AH6" i="27"/>
  <c r="AH7" i="27"/>
  <c r="AH8" i="27"/>
  <c r="AH9" i="27"/>
  <c r="AH10" i="27"/>
  <c r="AI10" i="27" s="1"/>
  <c r="AI10" i="29" s="1"/>
  <c r="AH11" i="27"/>
  <c r="AH12" i="27"/>
  <c r="AI12" i="27" s="1"/>
  <c r="AI12" i="29" s="1"/>
  <c r="AH13" i="27"/>
  <c r="AH14" i="27"/>
  <c r="AH15" i="27"/>
  <c r="AH16" i="27"/>
  <c r="AH17" i="27"/>
  <c r="AH18" i="27"/>
  <c r="AH19" i="27"/>
  <c r="AH20" i="27"/>
  <c r="AH21" i="27"/>
  <c r="AI21" i="27" s="1"/>
  <c r="AH22" i="27"/>
  <c r="AH23" i="27"/>
  <c r="AH24" i="27"/>
  <c r="AI24" i="27" s="1"/>
  <c r="AI24" i="29" s="1"/>
  <c r="AH25" i="27"/>
  <c r="AI25" i="27" s="1"/>
  <c r="AI25" i="29" s="1"/>
  <c r="AH26" i="27"/>
  <c r="AH27" i="27"/>
  <c r="AH28" i="27"/>
  <c r="AH29" i="27"/>
  <c r="AH30" i="27"/>
  <c r="AH31" i="27"/>
  <c r="AH32" i="27"/>
  <c r="AH33" i="27"/>
  <c r="AH34" i="27"/>
  <c r="AH35" i="27"/>
  <c r="AI35" i="27" s="1"/>
  <c r="AF35" i="28" s="1"/>
  <c r="AH36" i="27"/>
  <c r="AI36" i="27" s="1"/>
  <c r="AI36" i="29" s="1"/>
  <c r="AH37" i="27"/>
  <c r="AH38" i="27"/>
  <c r="AH39" i="27"/>
  <c r="AI39" i="32" s="1"/>
  <c r="AH40" i="27"/>
  <c r="AH41" i="27"/>
  <c r="AH42" i="27"/>
  <c r="AH43" i="27"/>
  <c r="AH44" i="27"/>
  <c r="AH45" i="27"/>
  <c r="AH46" i="27"/>
  <c r="AI46" i="27" s="1"/>
  <c r="AH47" i="27"/>
  <c r="AH48" i="27"/>
  <c r="AI48" i="27" s="1"/>
  <c r="AH49" i="27"/>
  <c r="AI49" i="27" s="1"/>
  <c r="AH50" i="27"/>
  <c r="AH51" i="27"/>
  <c r="AH3" i="27"/>
  <c r="AI3" i="27" s="1"/>
  <c r="AI32" i="32"/>
  <c r="AI33" i="32"/>
  <c r="AI51" i="32"/>
  <c r="AK51" i="32"/>
  <c r="AI50" i="33"/>
  <c r="AG50" i="33"/>
  <c r="AI17" i="33"/>
  <c r="AJ17" i="33" s="1"/>
  <c r="AG17" i="33"/>
  <c r="AH17" i="33" s="1"/>
  <c r="AI6" i="33"/>
  <c r="AJ6" i="33" s="1"/>
  <c r="AG6" i="33"/>
  <c r="AH6" i="33" s="1"/>
  <c r="AI5" i="33"/>
  <c r="AJ5" i="33" s="1"/>
  <c r="AG5" i="33"/>
  <c r="AH5" i="33" s="1"/>
  <c r="AI4" i="33"/>
  <c r="AG4" i="33"/>
  <c r="AH4" i="33" s="1"/>
  <c r="AI3" i="33"/>
  <c r="AG3" i="33"/>
  <c r="AH3" i="33" s="1"/>
  <c r="AI13" i="33"/>
  <c r="AG13" i="33"/>
  <c r="AH13" i="33" s="1"/>
  <c r="AI12" i="33"/>
  <c r="AJ12" i="33" s="1"/>
  <c r="AG12" i="33"/>
  <c r="AI49" i="33"/>
  <c r="AG49" i="33"/>
  <c r="AI27" i="33"/>
  <c r="AG27" i="33"/>
  <c r="AH27" i="33" s="1"/>
  <c r="AI48" i="33"/>
  <c r="AG48" i="33"/>
  <c r="AI47" i="33"/>
  <c r="AG47" i="33"/>
  <c r="AI46" i="33"/>
  <c r="AG46" i="33"/>
  <c r="AI16" i="33"/>
  <c r="AJ16" i="33" s="1"/>
  <c r="AG16" i="33"/>
  <c r="AH16" i="33" s="1"/>
  <c r="AI45" i="33"/>
  <c r="AG45" i="33"/>
  <c r="AI15" i="33"/>
  <c r="AJ15" i="33" s="1"/>
  <c r="AG15" i="33"/>
  <c r="AH15" i="33" s="1"/>
  <c r="AI26" i="33"/>
  <c r="AJ26" i="33" s="1"/>
  <c r="AG26" i="33"/>
  <c r="AI44" i="33"/>
  <c r="AG44" i="33"/>
  <c r="AI25" i="33"/>
  <c r="AJ25" i="33" s="1"/>
  <c r="AG25" i="33"/>
  <c r="AH25" i="33" s="1"/>
  <c r="AI43" i="33"/>
  <c r="AG43" i="33"/>
  <c r="AI14" i="33"/>
  <c r="AJ14" i="33" s="1"/>
  <c r="AG14" i="33"/>
  <c r="AH14" i="33" s="1"/>
  <c r="AI24" i="33"/>
  <c r="AJ24" i="33" s="1"/>
  <c r="AG24" i="33"/>
  <c r="AH24" i="33" s="1"/>
  <c r="AI42" i="33"/>
  <c r="AG42" i="33"/>
  <c r="AI41" i="33"/>
  <c r="AG41" i="33"/>
  <c r="AI40" i="33"/>
  <c r="AG40" i="33"/>
  <c r="AI39" i="33"/>
  <c r="AG39" i="33"/>
  <c r="AI38" i="33"/>
  <c r="AG38" i="33"/>
  <c r="AI20" i="33"/>
  <c r="AJ20" i="33" s="1"/>
  <c r="AG20" i="33"/>
  <c r="AH20" i="33" s="1"/>
  <c r="AI37" i="33"/>
  <c r="AG37" i="33"/>
  <c r="AI23" i="33"/>
  <c r="AG23" i="33"/>
  <c r="AI22" i="33"/>
  <c r="AJ22" i="33" s="1"/>
  <c r="AG22" i="33"/>
  <c r="AH22" i="33" s="1"/>
  <c r="AI21" i="33"/>
  <c r="AJ21" i="33" s="1"/>
  <c r="AG21" i="33"/>
  <c r="AH21" i="33" s="1"/>
  <c r="AI36" i="33"/>
  <c r="AG36" i="33"/>
  <c r="AI11" i="33"/>
  <c r="AJ11" i="33" s="1"/>
  <c r="AG11" i="33"/>
  <c r="AI10" i="33"/>
  <c r="AJ10" i="33" s="1"/>
  <c r="AG10" i="33"/>
  <c r="AI35" i="33"/>
  <c r="AG35" i="33"/>
  <c r="AI9" i="33"/>
  <c r="AJ9" i="33" s="1"/>
  <c r="AG9" i="33"/>
  <c r="AH9" i="33" s="1"/>
  <c r="AI34" i="33"/>
  <c r="AG34" i="33"/>
  <c r="AI33" i="33"/>
  <c r="AG33" i="33"/>
  <c r="AI8" i="33"/>
  <c r="AJ8" i="33" s="1"/>
  <c r="AG8" i="33"/>
  <c r="AH8" i="33" s="1"/>
  <c r="AI32" i="33"/>
  <c r="AG32" i="33"/>
  <c r="AI31" i="33"/>
  <c r="AG31" i="33"/>
  <c r="AI30" i="33"/>
  <c r="AG30" i="33"/>
  <c r="AI7" i="33"/>
  <c r="AJ7" i="33" s="1"/>
  <c r="AG7" i="33"/>
  <c r="AH7" i="33" s="1"/>
  <c r="AI19" i="33"/>
  <c r="AG19" i="33"/>
  <c r="AH19" i="33" s="1"/>
  <c r="AI29" i="33"/>
  <c r="AG29" i="33"/>
  <c r="AI18" i="33"/>
  <c r="AG18" i="33"/>
  <c r="AH18" i="33" s="1"/>
  <c r="AI28" i="33"/>
  <c r="AJ28" i="33" s="1"/>
  <c r="AG28" i="33"/>
  <c r="AJ51" i="32"/>
  <c r="AK50" i="32" s="1"/>
  <c r="AJ50" i="32"/>
  <c r="AK49" i="32" s="1"/>
  <c r="AJ49" i="32"/>
  <c r="AK48" i="32" s="1"/>
  <c r="AJ48" i="32"/>
  <c r="AK47" i="32" s="1"/>
  <c r="AJ47" i="32"/>
  <c r="AK46" i="32" s="1"/>
  <c r="AJ46" i="32"/>
  <c r="AK45" i="32" s="1"/>
  <c r="AJ45" i="32"/>
  <c r="AK44" i="32" s="1"/>
  <c r="AJ44" i="32"/>
  <c r="AK43" i="32" s="1"/>
  <c r="AJ43" i="32"/>
  <c r="AK42" i="32" s="1"/>
  <c r="AJ42" i="32"/>
  <c r="AK41" i="32" s="1"/>
  <c r="AJ41" i="32"/>
  <c r="AK40" i="32" s="1"/>
  <c r="AJ40" i="32"/>
  <c r="AJ38" i="32"/>
  <c r="AK38" i="32" s="1"/>
  <c r="AJ37" i="32"/>
  <c r="AK37" i="32" s="1"/>
  <c r="AJ36" i="32"/>
  <c r="AK36" i="32" s="1"/>
  <c r="AJ35" i="32"/>
  <c r="AK35" i="32" s="1"/>
  <c r="AJ34" i="32"/>
  <c r="AK34" i="32" s="1"/>
  <c r="AJ33" i="32"/>
  <c r="AK33" i="32" s="1"/>
  <c r="AJ32" i="32"/>
  <c r="AK32" i="32" s="1"/>
  <c r="AJ31" i="32"/>
  <c r="AK31" i="32" s="1"/>
  <c r="AJ30" i="32"/>
  <c r="AK30" i="32" s="1"/>
  <c r="AJ29" i="32"/>
  <c r="AK29" i="32" s="1"/>
  <c r="AJ28" i="32"/>
  <c r="AK28" i="32" s="1"/>
  <c r="AJ27" i="32"/>
  <c r="AK27" i="32" s="1"/>
  <c r="AJ26" i="32"/>
  <c r="AK26" i="32" s="1"/>
  <c r="AJ25" i="32"/>
  <c r="AK25" i="32" s="1"/>
  <c r="AJ24" i="32"/>
  <c r="AK24" i="32" s="1"/>
  <c r="AJ23" i="32"/>
  <c r="AK23" i="32" s="1"/>
  <c r="AJ22" i="32"/>
  <c r="AK22" i="32" s="1"/>
  <c r="AJ21" i="32"/>
  <c r="AK21" i="32" s="1"/>
  <c r="AJ20" i="32"/>
  <c r="AK20" i="32" s="1"/>
  <c r="AJ19" i="32"/>
  <c r="AK19" i="32" s="1"/>
  <c r="AJ18" i="32"/>
  <c r="AK18" i="32" s="1"/>
  <c r="AJ17" i="32"/>
  <c r="AK17" i="32" s="1"/>
  <c r="AJ16" i="32"/>
  <c r="AK16" i="32" s="1"/>
  <c r="AJ15" i="32"/>
  <c r="AK15" i="32" s="1"/>
  <c r="AJ14" i="32"/>
  <c r="AK14" i="32" s="1"/>
  <c r="AJ13" i="32"/>
  <c r="AK13" i="32" s="1"/>
  <c r="AJ12" i="32"/>
  <c r="AK12" i="32" s="1"/>
  <c r="AJ11" i="32"/>
  <c r="AK11" i="32" s="1"/>
  <c r="AJ10" i="32"/>
  <c r="AK10" i="32" s="1"/>
  <c r="AJ9" i="32"/>
  <c r="AK9" i="32" s="1"/>
  <c r="AJ8" i="32"/>
  <c r="AK8" i="32" s="1"/>
  <c r="AJ7" i="32"/>
  <c r="AK7" i="32" s="1"/>
  <c r="AJ6" i="32"/>
  <c r="AJ5" i="32"/>
  <c r="AK5" i="32" s="1"/>
  <c r="AJ4" i="32"/>
  <c r="AK4" i="32" s="1"/>
  <c r="AJ3" i="32"/>
  <c r="AK3" i="32" s="1"/>
  <c r="AH51" i="32"/>
  <c r="AH50" i="32"/>
  <c r="AI50" i="32" s="1"/>
  <c r="AH49" i="32"/>
  <c r="AH48" i="32"/>
  <c r="AH47" i="32"/>
  <c r="AH46" i="32"/>
  <c r="AH45" i="32"/>
  <c r="AI45" i="32" s="1"/>
  <c r="AH44" i="32"/>
  <c r="AH43" i="32"/>
  <c r="AH42" i="32"/>
  <c r="AH41" i="32"/>
  <c r="AH40" i="32"/>
  <c r="AI40" i="32" s="1"/>
  <c r="AH38" i="32"/>
  <c r="AI38" i="32" s="1"/>
  <c r="AH37" i="32"/>
  <c r="AH36" i="32"/>
  <c r="AH35" i="32"/>
  <c r="AH34" i="32"/>
  <c r="AH33" i="32"/>
  <c r="AH32" i="32"/>
  <c r="AH31" i="32"/>
  <c r="AI31" i="32" s="1"/>
  <c r="AH30" i="32"/>
  <c r="AI30" i="32" s="1"/>
  <c r="AH29" i="32"/>
  <c r="AI29" i="32" s="1"/>
  <c r="AH28" i="32"/>
  <c r="AH27" i="32"/>
  <c r="AH26" i="32"/>
  <c r="AI26" i="32" s="1"/>
  <c r="AH25" i="32"/>
  <c r="AH24" i="32"/>
  <c r="AH23" i="32"/>
  <c r="AH22" i="32"/>
  <c r="AH21" i="32"/>
  <c r="AH20" i="32"/>
  <c r="AI20" i="32" s="1"/>
  <c r="AH19" i="32"/>
  <c r="AI19" i="32" s="1"/>
  <c r="AH18" i="32"/>
  <c r="AI18" i="32" s="1"/>
  <c r="AH17" i="32"/>
  <c r="AI17" i="32" s="1"/>
  <c r="AH16" i="32"/>
  <c r="AH15" i="32"/>
  <c r="AH14" i="32"/>
  <c r="AI14" i="32" s="1"/>
  <c r="AH13" i="32"/>
  <c r="AH12" i="32"/>
  <c r="AH11" i="32"/>
  <c r="AH10" i="32"/>
  <c r="AH9" i="32"/>
  <c r="AH8" i="32"/>
  <c r="AI8" i="32" s="1"/>
  <c r="AH7" i="32"/>
  <c r="AI7" i="32" s="1"/>
  <c r="AH6" i="32"/>
  <c r="AI6" i="32" s="1"/>
  <c r="AH5" i="32"/>
  <c r="AI5" i="32" s="1"/>
  <c r="AH4" i="32"/>
  <c r="AH3" i="32"/>
  <c r="AI3" i="31"/>
  <c r="AJ3" i="31" s="1"/>
  <c r="AG4" i="31"/>
  <c r="AH4" i="31" s="1"/>
  <c r="AG3" i="31"/>
  <c r="AI51" i="31"/>
  <c r="AJ51" i="31" s="1"/>
  <c r="AG51" i="31"/>
  <c r="AI50" i="31"/>
  <c r="AG50" i="31"/>
  <c r="AI49" i="31"/>
  <c r="AJ49" i="31" s="1"/>
  <c r="AG49" i="31"/>
  <c r="AI48" i="31"/>
  <c r="AJ48" i="31" s="1"/>
  <c r="AG48" i="31"/>
  <c r="AI47" i="31"/>
  <c r="AJ47" i="31" s="1"/>
  <c r="AG47" i="31"/>
  <c r="AI46" i="31"/>
  <c r="AJ46" i="31" s="1"/>
  <c r="AG46" i="31"/>
  <c r="AI45" i="31"/>
  <c r="AJ45" i="31" s="1"/>
  <c r="AG45" i="31"/>
  <c r="AI44" i="31"/>
  <c r="AJ44" i="31" s="1"/>
  <c r="AG44" i="31"/>
  <c r="AI43" i="31"/>
  <c r="AJ43" i="31" s="1"/>
  <c r="AG43" i="31"/>
  <c r="AH43" i="31" s="1"/>
  <c r="AI42" i="31"/>
  <c r="AJ42" i="31" s="1"/>
  <c r="AG42" i="31"/>
  <c r="AI41" i="31"/>
  <c r="AJ41" i="31" s="1"/>
  <c r="AG41" i="31"/>
  <c r="AI40" i="31"/>
  <c r="AJ40" i="31" s="1"/>
  <c r="AG40" i="31"/>
  <c r="AI39" i="31"/>
  <c r="AJ39" i="31" s="1"/>
  <c r="AG39" i="31"/>
  <c r="AI38" i="31"/>
  <c r="AJ38" i="31" s="1"/>
  <c r="AG38" i="31"/>
  <c r="AI37" i="31"/>
  <c r="AJ37" i="31" s="1"/>
  <c r="AG37" i="31"/>
  <c r="AI36" i="31"/>
  <c r="AJ36" i="31" s="1"/>
  <c r="AG36" i="31"/>
  <c r="AI35" i="31"/>
  <c r="AJ35" i="31" s="1"/>
  <c r="AG35" i="31"/>
  <c r="AI34" i="31"/>
  <c r="AJ34" i="31" s="1"/>
  <c r="AG34" i="31"/>
  <c r="AI33" i="31"/>
  <c r="AJ33" i="31" s="1"/>
  <c r="AG33" i="31"/>
  <c r="AI32" i="31"/>
  <c r="AJ32" i="31" s="1"/>
  <c r="AG32" i="31"/>
  <c r="AH32" i="31" s="1"/>
  <c r="AI31" i="31"/>
  <c r="AJ31" i="31" s="1"/>
  <c r="AG31" i="31"/>
  <c r="AH31" i="31" s="1"/>
  <c r="AI30" i="31"/>
  <c r="AJ30" i="31" s="1"/>
  <c r="AG30" i="31"/>
  <c r="AI29" i="31"/>
  <c r="AJ29" i="31" s="1"/>
  <c r="AG29" i="31"/>
  <c r="AI28" i="31"/>
  <c r="AJ28" i="31" s="1"/>
  <c r="AG28" i="31"/>
  <c r="AI27" i="31"/>
  <c r="AJ27" i="31" s="1"/>
  <c r="AG27" i="31"/>
  <c r="AI26" i="31"/>
  <c r="AJ26" i="31" s="1"/>
  <c r="AG26" i="31"/>
  <c r="AH26" i="31" s="1"/>
  <c r="AI25" i="31"/>
  <c r="AJ25" i="31" s="1"/>
  <c r="AG25" i="31"/>
  <c r="AI24" i="31"/>
  <c r="AJ24" i="31" s="1"/>
  <c r="AG24" i="31"/>
  <c r="AI23" i="31"/>
  <c r="AJ23" i="31" s="1"/>
  <c r="AG23" i="31"/>
  <c r="AI22" i="31"/>
  <c r="AJ22" i="31" s="1"/>
  <c r="AG22" i="31"/>
  <c r="AI21" i="31"/>
  <c r="AJ21" i="31" s="1"/>
  <c r="AG21" i="31"/>
  <c r="AI20" i="31"/>
  <c r="AJ20" i="31" s="1"/>
  <c r="AG20" i="31"/>
  <c r="AI19" i="31"/>
  <c r="AJ19" i="31" s="1"/>
  <c r="AG19" i="31"/>
  <c r="AI18" i="31"/>
  <c r="AJ18" i="31" s="1"/>
  <c r="AG18" i="31"/>
  <c r="AI17" i="31"/>
  <c r="AJ17" i="31" s="1"/>
  <c r="AG17" i="31"/>
  <c r="AI16" i="31"/>
  <c r="AJ16" i="31" s="1"/>
  <c r="AG16" i="31"/>
  <c r="AI15" i="31"/>
  <c r="AJ15" i="31" s="1"/>
  <c r="AG15" i="31"/>
  <c r="AI14" i="31"/>
  <c r="AJ14" i="31" s="1"/>
  <c r="AG14" i="31"/>
  <c r="AH14" i="31" s="1"/>
  <c r="AI13" i="31"/>
  <c r="AJ13" i="31" s="1"/>
  <c r="AG13" i="31"/>
  <c r="AI12" i="31"/>
  <c r="AJ12" i="31" s="1"/>
  <c r="AG12" i="31"/>
  <c r="AI11" i="31"/>
  <c r="AJ11" i="31" s="1"/>
  <c r="AG11" i="31"/>
  <c r="AI10" i="31"/>
  <c r="AJ10" i="31" s="1"/>
  <c r="AG10" i="31"/>
  <c r="AI9" i="31"/>
  <c r="AJ9" i="31" s="1"/>
  <c r="AG9" i="31"/>
  <c r="AH9" i="31" s="1"/>
  <c r="AI8" i="31"/>
  <c r="AJ8" i="31" s="1"/>
  <c r="AG8" i="31"/>
  <c r="AI7" i="31"/>
  <c r="AJ7" i="31" s="1"/>
  <c r="AG7" i="31"/>
  <c r="AH7" i="31" s="1"/>
  <c r="AI6" i="31"/>
  <c r="AJ6" i="31" s="1"/>
  <c r="AG6" i="31"/>
  <c r="AI5" i="31"/>
  <c r="AJ5" i="31" s="1"/>
  <c r="AG5" i="31"/>
  <c r="AI4" i="31"/>
  <c r="AJ4" i="31" s="1"/>
  <c r="AK5" i="29"/>
  <c r="AK8" i="29"/>
  <c r="AK9" i="29"/>
  <c r="AK10" i="29"/>
  <c r="AK11" i="29"/>
  <c r="AK12" i="29"/>
  <c r="AK13" i="29"/>
  <c r="AK15" i="29"/>
  <c r="AK18" i="29"/>
  <c r="AK24" i="29"/>
  <c r="AK25" i="29"/>
  <c r="AK26" i="29"/>
  <c r="AK27" i="29"/>
  <c r="AK31" i="29"/>
  <c r="AK33" i="29"/>
  <c r="AK36" i="29"/>
  <c r="AK39" i="29"/>
  <c r="AK40" i="29"/>
  <c r="AK41" i="29"/>
  <c r="AK42" i="29"/>
  <c r="AK47" i="29"/>
  <c r="AK48" i="29"/>
  <c r="AK49" i="29"/>
  <c r="AK51" i="29"/>
  <c r="AI9" i="29"/>
  <c r="AI18" i="29"/>
  <c r="AI27" i="29"/>
  <c r="AI40" i="29"/>
  <c r="AI41" i="29"/>
  <c r="AI42" i="29"/>
  <c r="AJ3" i="29"/>
  <c r="AK3" i="29" s="1"/>
  <c r="AH3" i="29"/>
  <c r="AJ51" i="29"/>
  <c r="AH51" i="29"/>
  <c r="AJ50" i="29"/>
  <c r="AK50" i="29" s="1"/>
  <c r="AH50" i="29"/>
  <c r="AJ49" i="29"/>
  <c r="AH49" i="29"/>
  <c r="AJ48" i="29"/>
  <c r="AH48" i="29"/>
  <c r="AJ47" i="29"/>
  <c r="AH47" i="29"/>
  <c r="AJ46" i="29"/>
  <c r="AK46" i="29" s="1"/>
  <c r="AH46" i="29"/>
  <c r="AJ45" i="29"/>
  <c r="AK45" i="29" s="1"/>
  <c r="AH45" i="29"/>
  <c r="AJ44" i="29"/>
  <c r="AK44" i="29" s="1"/>
  <c r="AH44" i="29"/>
  <c r="AJ43" i="29"/>
  <c r="AK43" i="29" s="1"/>
  <c r="AH43" i="29"/>
  <c r="AJ42" i="29"/>
  <c r="AH42" i="29"/>
  <c r="AJ41" i="29"/>
  <c r="AH41" i="29"/>
  <c r="AJ40" i="29"/>
  <c r="AH40" i="29"/>
  <c r="AJ39" i="29"/>
  <c r="AH39" i="29"/>
  <c r="AJ38" i="29"/>
  <c r="AK38" i="29" s="1"/>
  <c r="AH38" i="29"/>
  <c r="AJ37" i="29"/>
  <c r="AK37" i="29" s="1"/>
  <c r="AH37" i="29"/>
  <c r="AJ36" i="29"/>
  <c r="AH36" i="29"/>
  <c r="AJ35" i="29"/>
  <c r="AK35" i="29" s="1"/>
  <c r="AH35" i="29"/>
  <c r="AJ34" i="29"/>
  <c r="AK34" i="29" s="1"/>
  <c r="AH34" i="29"/>
  <c r="AJ33" i="29"/>
  <c r="AH33" i="29"/>
  <c r="AJ32" i="29"/>
  <c r="AK32" i="29" s="1"/>
  <c r="AH32" i="29"/>
  <c r="AI32" i="29" s="1"/>
  <c r="AJ31" i="29"/>
  <c r="AH31" i="29"/>
  <c r="AJ30" i="29"/>
  <c r="AK30" i="29" s="1"/>
  <c r="AH30" i="29"/>
  <c r="AI30" i="29" s="1"/>
  <c r="AJ29" i="29"/>
  <c r="AK29" i="29" s="1"/>
  <c r="AH29" i="29"/>
  <c r="AJ28" i="29"/>
  <c r="AK28" i="29" s="1"/>
  <c r="AH28" i="29"/>
  <c r="AI28" i="29" s="1"/>
  <c r="AJ27" i="29"/>
  <c r="AH27" i="29"/>
  <c r="AJ26" i="29"/>
  <c r="AH26" i="29"/>
  <c r="AJ25" i="29"/>
  <c r="AH25" i="29"/>
  <c r="AJ24" i="29"/>
  <c r="AH24" i="29"/>
  <c r="AJ23" i="29"/>
  <c r="AK23" i="29" s="1"/>
  <c r="AH23" i="29"/>
  <c r="AJ22" i="29"/>
  <c r="AK22" i="29" s="1"/>
  <c r="AH22" i="29"/>
  <c r="AJ21" i="29"/>
  <c r="AK21" i="29" s="1"/>
  <c r="AH21" i="29"/>
  <c r="AJ20" i="29"/>
  <c r="AK20" i="29" s="1"/>
  <c r="AH20" i="29"/>
  <c r="AJ19" i="29"/>
  <c r="AK19" i="29" s="1"/>
  <c r="AH19" i="29"/>
  <c r="AJ18" i="29"/>
  <c r="AH18" i="29"/>
  <c r="AJ17" i="29"/>
  <c r="AK17" i="29" s="1"/>
  <c r="AH17" i="29"/>
  <c r="AJ16" i="29"/>
  <c r="AK16" i="29" s="1"/>
  <c r="AH16" i="29"/>
  <c r="AI16" i="29" s="1"/>
  <c r="AJ15" i="29"/>
  <c r="AH15" i="29"/>
  <c r="AJ14" i="29"/>
  <c r="AK14" i="29" s="1"/>
  <c r="AH14" i="29"/>
  <c r="AJ13" i="29"/>
  <c r="AH13" i="29"/>
  <c r="AJ12" i="29"/>
  <c r="AH12" i="29"/>
  <c r="AJ11" i="29"/>
  <c r="AH11" i="29"/>
  <c r="AJ10" i="29"/>
  <c r="AH10" i="29"/>
  <c r="AJ9" i="29"/>
  <c r="AH9" i="29"/>
  <c r="AJ8" i="29"/>
  <c r="AH8" i="29"/>
  <c r="AJ7" i="29"/>
  <c r="AK7" i="29" s="1"/>
  <c r="AH7" i="29"/>
  <c r="AI7" i="29" s="1"/>
  <c r="AJ6" i="29"/>
  <c r="AK6" i="29" s="1"/>
  <c r="AH6" i="29"/>
  <c r="AI6" i="29" s="1"/>
  <c r="AJ5" i="29"/>
  <c r="AH5" i="29"/>
  <c r="AJ4" i="29"/>
  <c r="AK4" i="29" s="1"/>
  <c r="AH4" i="29"/>
  <c r="AI4" i="29" s="1"/>
  <c r="AJ4" i="27"/>
  <c r="AJ5" i="27"/>
  <c r="AJ6" i="27"/>
  <c r="AK6" i="27" s="1"/>
  <c r="AJ7" i="27"/>
  <c r="AK7" i="27" s="1"/>
  <c r="AH7" i="28" s="1"/>
  <c r="AJ8" i="27"/>
  <c r="AK8" i="27" s="1"/>
  <c r="AH8" i="28" s="1"/>
  <c r="AJ9" i="27"/>
  <c r="AK9" i="27" s="1"/>
  <c r="AJ10" i="27"/>
  <c r="AK10" i="27" s="1"/>
  <c r="AJ11" i="27"/>
  <c r="AK11" i="27" s="1"/>
  <c r="AJ12" i="27"/>
  <c r="AK12" i="27" s="1"/>
  <c r="AJ13" i="27"/>
  <c r="AK13" i="27" s="1"/>
  <c r="AJ14" i="27"/>
  <c r="AJ15" i="27"/>
  <c r="AJ16" i="27"/>
  <c r="AJ17" i="27"/>
  <c r="AJ18" i="27"/>
  <c r="AJ19" i="27"/>
  <c r="AJ20" i="27"/>
  <c r="AK20" i="27" s="1"/>
  <c r="AJ21" i="27"/>
  <c r="AJ22" i="27"/>
  <c r="AK22" i="27" s="1"/>
  <c r="AH22" i="28" s="1"/>
  <c r="AJ23" i="27"/>
  <c r="AK23" i="27" s="1"/>
  <c r="AJ24" i="27"/>
  <c r="AK24" i="27" s="1"/>
  <c r="AJ25" i="27"/>
  <c r="AK25" i="27" s="1"/>
  <c r="AJ26" i="27"/>
  <c r="AJ27" i="27"/>
  <c r="AJ28" i="27"/>
  <c r="AJ29" i="27"/>
  <c r="AJ30" i="27"/>
  <c r="AJ31" i="27"/>
  <c r="AJ32" i="27"/>
  <c r="AJ33" i="27"/>
  <c r="AJ34" i="27"/>
  <c r="AK34" i="27" s="1"/>
  <c r="AJ35" i="27"/>
  <c r="AJ36" i="27"/>
  <c r="AJ37" i="27"/>
  <c r="AK37" i="27" s="1"/>
  <c r="AJ38" i="27"/>
  <c r="AJ39" i="27"/>
  <c r="AK39" i="27" s="1"/>
  <c r="AJ40" i="27"/>
  <c r="AJ41" i="27"/>
  <c r="AJ42" i="27"/>
  <c r="AJ43" i="27"/>
  <c r="AJ44" i="27"/>
  <c r="AJ45" i="27"/>
  <c r="AJ46" i="27"/>
  <c r="AJ47" i="27"/>
  <c r="AK47" i="27" s="1"/>
  <c r="AJ48" i="27"/>
  <c r="AK48" i="27" s="1"/>
  <c r="AJ49" i="27"/>
  <c r="AK49" i="27" s="1"/>
  <c r="AJ50" i="27"/>
  <c r="AJ51" i="27"/>
  <c r="AK51" i="27" s="1"/>
  <c r="AJ3" i="27"/>
  <c r="AK3" i="27" s="1"/>
  <c r="AI9" i="27"/>
  <c r="AI14" i="27"/>
  <c r="AI16" i="27"/>
  <c r="AI17" i="27"/>
  <c r="AI18" i="27"/>
  <c r="AI19" i="27"/>
  <c r="AI20" i="27"/>
  <c r="AI28" i="27"/>
  <c r="AI29" i="27"/>
  <c r="AI30" i="27"/>
  <c r="AI31" i="27"/>
  <c r="AI31" i="29" s="1"/>
  <c r="AI32" i="27"/>
  <c r="AI33" i="27"/>
  <c r="AI33" i="29" s="1"/>
  <c r="AI42" i="27"/>
  <c r="AI43" i="27"/>
  <c r="AI44" i="27"/>
  <c r="AI45" i="27"/>
  <c r="AI47" i="27"/>
  <c r="AI47" i="29" s="1"/>
  <c r="AI6" i="27"/>
  <c r="AI7" i="27"/>
  <c r="AH15" i="28"/>
  <c r="AH30" i="28"/>
  <c r="AG51" i="28"/>
  <c r="AE51" i="28"/>
  <c r="AG50" i="28"/>
  <c r="AE50" i="28"/>
  <c r="AG49" i="28"/>
  <c r="AE49" i="28"/>
  <c r="AG48" i="28"/>
  <c r="AE48" i="28"/>
  <c r="AG47" i="28"/>
  <c r="AE47" i="28"/>
  <c r="AG46" i="28"/>
  <c r="AE46" i="28"/>
  <c r="AG45" i="28"/>
  <c r="AE45" i="28"/>
  <c r="AG44" i="28"/>
  <c r="AE44" i="28"/>
  <c r="AG43" i="28"/>
  <c r="AE43" i="28"/>
  <c r="AG42" i="28"/>
  <c r="AH42" i="28" s="1"/>
  <c r="AE42" i="28"/>
  <c r="AG41" i="28"/>
  <c r="AH41" i="28" s="1"/>
  <c r="AE41" i="28"/>
  <c r="AG40" i="28"/>
  <c r="AH40" i="28" s="1"/>
  <c r="AE40" i="28"/>
  <c r="AG39" i="28"/>
  <c r="AE39" i="28"/>
  <c r="AG38" i="28"/>
  <c r="AE38" i="28"/>
  <c r="AG37" i="28"/>
  <c r="AE37" i="28"/>
  <c r="AG36" i="28"/>
  <c r="AE36" i="28"/>
  <c r="AG35" i="28"/>
  <c r="AE35" i="28"/>
  <c r="AG34" i="28"/>
  <c r="AE34" i="28"/>
  <c r="AG33" i="28"/>
  <c r="AH33" i="28" s="1"/>
  <c r="AE33" i="28"/>
  <c r="AG32" i="28"/>
  <c r="AH32" i="28" s="1"/>
  <c r="AE32" i="28"/>
  <c r="AG31" i="28"/>
  <c r="AH31" i="28" s="1"/>
  <c r="AE31" i="28"/>
  <c r="AG30" i="28"/>
  <c r="AE30" i="28"/>
  <c r="AG29" i="28"/>
  <c r="AE29" i="28"/>
  <c r="AG28" i="28"/>
  <c r="AE28" i="28"/>
  <c r="AG27" i="28"/>
  <c r="AE27" i="28"/>
  <c r="AG26" i="28"/>
  <c r="AE26" i="28"/>
  <c r="AG25" i="28"/>
  <c r="AE25" i="28"/>
  <c r="AG24" i="28"/>
  <c r="AE24" i="28"/>
  <c r="AG23" i="28"/>
  <c r="AE23" i="28"/>
  <c r="AG22" i="28"/>
  <c r="AE22" i="28"/>
  <c r="AG21" i="28"/>
  <c r="AE21" i="28"/>
  <c r="AG20" i="28"/>
  <c r="AE20" i="28"/>
  <c r="AG19" i="28"/>
  <c r="AE19" i="28"/>
  <c r="AG18" i="28"/>
  <c r="AE18" i="28"/>
  <c r="AG17" i="28"/>
  <c r="AE17" i="28"/>
  <c r="AG16" i="28"/>
  <c r="AE16" i="28"/>
  <c r="AG15" i="28"/>
  <c r="AE15" i="28"/>
  <c r="AG14" i="28"/>
  <c r="AE14" i="28"/>
  <c r="AG13" i="28"/>
  <c r="AE13" i="28"/>
  <c r="AG12" i="28"/>
  <c r="AE12" i="28"/>
  <c r="AG11" i="28"/>
  <c r="AE11" i="28"/>
  <c r="AG10" i="28"/>
  <c r="AE10" i="28"/>
  <c r="AG9" i="28"/>
  <c r="AE9" i="28"/>
  <c r="AG8" i="28"/>
  <c r="AE8" i="28"/>
  <c r="AG7" i="28"/>
  <c r="AE7" i="28"/>
  <c r="AG6" i="28"/>
  <c r="AE6" i="28"/>
  <c r="AG5" i="28"/>
  <c r="AE5" i="28"/>
  <c r="AG4" i="28"/>
  <c r="AE4" i="28"/>
  <c r="AF4" i="28" s="1"/>
  <c r="AG3" i="28"/>
  <c r="AK4" i="27"/>
  <c r="AI4" i="27"/>
  <c r="AK5" i="27"/>
  <c r="AK14" i="27"/>
  <c r="AK16" i="27"/>
  <c r="AK17" i="27"/>
  <c r="AK18" i="27"/>
  <c r="AK19" i="27"/>
  <c r="AK21" i="27"/>
  <c r="AK26" i="27"/>
  <c r="AK27" i="27"/>
  <c r="AK28" i="27"/>
  <c r="AH28" i="28" s="1"/>
  <c r="AK29" i="27"/>
  <c r="AK31" i="27"/>
  <c r="AK32" i="27"/>
  <c r="AK33" i="27"/>
  <c r="AK35" i="27"/>
  <c r="AK36" i="27"/>
  <c r="AK38" i="27"/>
  <c r="AK40" i="27"/>
  <c r="AK41" i="27"/>
  <c r="AK42" i="27"/>
  <c r="AK43" i="27"/>
  <c r="AK44" i="27"/>
  <c r="AK50" i="27"/>
  <c r="AK15" i="27"/>
  <c r="AK30" i="27"/>
  <c r="AK45" i="27"/>
  <c r="AK46" i="27"/>
  <c r="AI5" i="27"/>
  <c r="AI5" i="29" s="1"/>
  <c r="AI8" i="27"/>
  <c r="AF8" i="28" s="1"/>
  <c r="AI22" i="27"/>
  <c r="AI26" i="27"/>
  <c r="AI26" i="29" s="1"/>
  <c r="AI27" i="27"/>
  <c r="AI38" i="27"/>
  <c r="AI40" i="27"/>
  <c r="AI41" i="27"/>
  <c r="AF41" i="28" s="1"/>
  <c r="AI50" i="27"/>
  <c r="AI51" i="27"/>
  <c r="AI51" i="29" s="1"/>
  <c r="AI34" i="27"/>
  <c r="AI23" i="27"/>
  <c r="AF23" i="28" s="1"/>
  <c r="AI15" i="27"/>
  <c r="AI15" i="29" s="1"/>
  <c r="AI11" i="27"/>
  <c r="AH18" i="36" l="1"/>
  <c r="AI18" i="39"/>
  <c r="AI18" i="37"/>
  <c r="AJ6" i="36"/>
  <c r="AK6" i="39"/>
  <c r="AK6" i="37"/>
  <c r="AJ12" i="36"/>
  <c r="AK12" i="39"/>
  <c r="AK12" i="37"/>
  <c r="AJ18" i="36"/>
  <c r="AK18" i="39"/>
  <c r="AK18" i="37"/>
  <c r="AH7" i="36"/>
  <c r="AI7" i="39"/>
  <c r="AH13" i="36"/>
  <c r="AI13" i="37"/>
  <c r="AI13" i="39"/>
  <c r="AH25" i="36"/>
  <c r="AI25" i="39"/>
  <c r="AH31" i="36"/>
  <c r="AI31" i="39"/>
  <c r="AH43" i="36"/>
  <c r="AI43" i="39"/>
  <c r="AH49" i="36"/>
  <c r="AI49" i="39"/>
  <c r="AJ7" i="36"/>
  <c r="AK7" i="39"/>
  <c r="AK7" i="37"/>
  <c r="AJ13" i="36"/>
  <c r="AK13" i="39"/>
  <c r="AK13" i="37"/>
  <c r="AJ25" i="36"/>
  <c r="AK25" i="37"/>
  <c r="AK25" i="39"/>
  <c r="AH14" i="36"/>
  <c r="AI14" i="39"/>
  <c r="AI14" i="37"/>
  <c r="AH20" i="36"/>
  <c r="AI20" i="39"/>
  <c r="AI20" i="37"/>
  <c r="AH26" i="36"/>
  <c r="AI26" i="39"/>
  <c r="AI26" i="37"/>
  <c r="AH32" i="36"/>
  <c r="AI32" i="39"/>
  <c r="AH38" i="36"/>
  <c r="AI38" i="39"/>
  <c r="AH44" i="36"/>
  <c r="AI44" i="39"/>
  <c r="AJ8" i="36"/>
  <c r="AK8" i="37"/>
  <c r="AK8" i="39"/>
  <c r="AJ14" i="36"/>
  <c r="AK14" i="37"/>
  <c r="AK14" i="39"/>
  <c r="AJ20" i="36"/>
  <c r="AK20" i="37"/>
  <c r="AK20" i="39"/>
  <c r="AJ26" i="36"/>
  <c r="AK26" i="39"/>
  <c r="AK26" i="37"/>
  <c r="AI9" i="39"/>
  <c r="AI9" i="37"/>
  <c r="AH15" i="36"/>
  <c r="AI15" i="39"/>
  <c r="AI15" i="37"/>
  <c r="AH21" i="36"/>
  <c r="AI21" i="39"/>
  <c r="AI21" i="37"/>
  <c r="AH33" i="36"/>
  <c r="AI33" i="39"/>
  <c r="AH39" i="36"/>
  <c r="AI39" i="39"/>
  <c r="AH45" i="36"/>
  <c r="AI45" i="39"/>
  <c r="AH3" i="36"/>
  <c r="AI3" i="39"/>
  <c r="AI3" i="37"/>
  <c r="AJ15" i="36"/>
  <c r="AK15" i="39"/>
  <c r="AK15" i="37"/>
  <c r="AJ21" i="36"/>
  <c r="AK21" i="37"/>
  <c r="AK21" i="39"/>
  <c r="AH4" i="36"/>
  <c r="AI4" i="39"/>
  <c r="AI4" i="37"/>
  <c r="AH10" i="36"/>
  <c r="AI10" i="39"/>
  <c r="AI10" i="37"/>
  <c r="AH16" i="36"/>
  <c r="AI16" i="39"/>
  <c r="AI16" i="37"/>
  <c r="AH22" i="36"/>
  <c r="AI22" i="37"/>
  <c r="AI22" i="39"/>
  <c r="AH28" i="36"/>
  <c r="AI28" i="39"/>
  <c r="AI28" i="37"/>
  <c r="AH34" i="36"/>
  <c r="AI34" i="39"/>
  <c r="AH40" i="36"/>
  <c r="AI40" i="39"/>
  <c r="AH46" i="36"/>
  <c r="AI46" i="39"/>
  <c r="AJ4" i="36"/>
  <c r="AK4" i="39"/>
  <c r="AK4" i="37"/>
  <c r="AJ10" i="36"/>
  <c r="AK10" i="37"/>
  <c r="AK10" i="39"/>
  <c r="AJ16" i="36"/>
  <c r="AK16" i="37"/>
  <c r="AK16" i="39"/>
  <c r="AJ22" i="36"/>
  <c r="AK22" i="37"/>
  <c r="AK22" i="39"/>
  <c r="AJ28" i="36"/>
  <c r="AK28" i="39"/>
  <c r="AK28" i="37"/>
  <c r="AH5" i="36"/>
  <c r="AI5" i="39"/>
  <c r="AI5" i="37"/>
  <c r="AH11" i="36"/>
  <c r="AI11" i="37"/>
  <c r="AI11" i="39"/>
  <c r="AH17" i="36"/>
  <c r="AI17" i="39"/>
  <c r="AI17" i="37"/>
  <c r="AH23" i="36"/>
  <c r="AI23" i="37"/>
  <c r="AI23" i="39"/>
  <c r="AH29" i="36"/>
  <c r="AI29" i="37"/>
  <c r="AI29" i="39"/>
  <c r="AH35" i="36"/>
  <c r="AI35" i="39"/>
  <c r="AH41" i="36"/>
  <c r="AI41" i="39"/>
  <c r="AH47" i="36"/>
  <c r="AI47" i="39"/>
  <c r="AJ5" i="36"/>
  <c r="AK5" i="37"/>
  <c r="AK5" i="39"/>
  <c r="AJ11" i="36"/>
  <c r="AK11" i="39"/>
  <c r="AK11" i="37"/>
  <c r="AJ17" i="36"/>
  <c r="AK17" i="37"/>
  <c r="AK17" i="39"/>
  <c r="AJ23" i="36"/>
  <c r="AK23" i="39"/>
  <c r="AK23" i="37"/>
  <c r="AJ29" i="36"/>
  <c r="AK29" i="37"/>
  <c r="AK29" i="39"/>
  <c r="AH6" i="36"/>
  <c r="AI6" i="39"/>
  <c r="AI7" i="37"/>
  <c r="AI6" i="37"/>
  <c r="AH24" i="36"/>
  <c r="AI24" i="39"/>
  <c r="AI25" i="37"/>
  <c r="AI24" i="37"/>
  <c r="AH30" i="36"/>
  <c r="AI30" i="39"/>
  <c r="AH36" i="36"/>
  <c r="AI36" i="39"/>
  <c r="AH42" i="36"/>
  <c r="AI42" i="39"/>
  <c r="AH48" i="36"/>
  <c r="AI48" i="39"/>
  <c r="AJ24" i="36"/>
  <c r="AK24" i="39"/>
  <c r="AK24" i="37"/>
  <c r="AH12" i="36"/>
  <c r="AI12" i="39"/>
  <c r="AI12" i="37"/>
  <c r="AH37" i="36"/>
  <c r="AI37" i="39"/>
  <c r="AJ27" i="36"/>
  <c r="AK27" i="37"/>
  <c r="AH27" i="36"/>
  <c r="AI27" i="37"/>
  <c r="AH19" i="36"/>
  <c r="AI19" i="37"/>
  <c r="AJ19" i="36"/>
  <c r="AK19" i="37"/>
  <c r="AJ9" i="36"/>
  <c r="AK9" i="37"/>
  <c r="AH9" i="36"/>
  <c r="AI8" i="37"/>
  <c r="AH8" i="36"/>
  <c r="AI18" i="35"/>
  <c r="AK18" i="35"/>
  <c r="AK7" i="35"/>
  <c r="AI7" i="35"/>
  <c r="AI10" i="35"/>
  <c r="AK10" i="35"/>
  <c r="AK25" i="35"/>
  <c r="AH47" i="33"/>
  <c r="AI48" i="34" s="1"/>
  <c r="AH46" i="33"/>
  <c r="AI47" i="34" s="1"/>
  <c r="AI24" i="34"/>
  <c r="AI14" i="34"/>
  <c r="AI16" i="34"/>
  <c r="AI21" i="34"/>
  <c r="AI17" i="34"/>
  <c r="AI19" i="34"/>
  <c r="AI15" i="34"/>
  <c r="AI26" i="34"/>
  <c r="AI9" i="34"/>
  <c r="AI22" i="34"/>
  <c r="AI20" i="34"/>
  <c r="AK4" i="34"/>
  <c r="AJ4" i="33"/>
  <c r="AI4" i="34"/>
  <c r="AK29" i="34"/>
  <c r="AI29" i="34"/>
  <c r="AK14" i="34"/>
  <c r="AK24" i="34"/>
  <c r="AK11" i="34"/>
  <c r="AK7" i="34"/>
  <c r="AI7" i="34"/>
  <c r="AJ13" i="33"/>
  <c r="AK15" i="34"/>
  <c r="AK16" i="34"/>
  <c r="AJ19" i="33"/>
  <c r="AK19" i="34" s="1"/>
  <c r="AK17" i="34"/>
  <c r="AK22" i="34"/>
  <c r="AK26" i="34"/>
  <c r="AK9" i="34"/>
  <c r="AK21" i="34"/>
  <c r="AH11" i="33"/>
  <c r="AI11" i="34" s="1"/>
  <c r="AK5" i="34"/>
  <c r="AI37" i="32"/>
  <c r="AF12" i="28"/>
  <c r="AH25" i="31"/>
  <c r="AH49" i="31"/>
  <c r="AI37" i="29"/>
  <c r="AF34" i="28"/>
  <c r="AI13" i="27"/>
  <c r="AI13" i="29" s="1"/>
  <c r="AI39" i="27"/>
  <c r="AI39" i="29" s="1"/>
  <c r="AI11" i="29"/>
  <c r="AI17" i="29"/>
  <c r="AI23" i="29"/>
  <c r="AI29" i="29"/>
  <c r="AI35" i="29"/>
  <c r="AH6" i="31"/>
  <c r="AH12" i="31"/>
  <c r="AH18" i="31"/>
  <c r="AH24" i="31"/>
  <c r="AH30" i="31"/>
  <c r="AH36" i="31"/>
  <c r="AH42" i="31"/>
  <c r="AH48" i="31"/>
  <c r="AI4" i="32"/>
  <c r="AI16" i="32"/>
  <c r="AI28" i="32"/>
  <c r="AI43" i="29"/>
  <c r="AH38" i="31"/>
  <c r="AI46" i="32"/>
  <c r="AI14" i="29"/>
  <c r="AI38" i="29"/>
  <c r="AH27" i="31"/>
  <c r="AH51" i="31"/>
  <c r="AI34" i="32"/>
  <c r="AI48" i="29"/>
  <c r="AH37" i="31"/>
  <c r="AH8" i="31"/>
  <c r="AH44" i="31"/>
  <c r="AI20" i="29"/>
  <c r="AI44" i="29"/>
  <c r="AH21" i="31"/>
  <c r="AI10" i="32"/>
  <c r="AF48" i="28"/>
  <c r="AI37" i="27"/>
  <c r="AI49" i="29"/>
  <c r="AH15" i="31"/>
  <c r="AH33" i="31"/>
  <c r="AH45" i="31"/>
  <c r="AI22" i="32"/>
  <c r="AI8" i="29"/>
  <c r="AI23" i="32"/>
  <c r="AI21" i="29"/>
  <c r="AI45" i="29"/>
  <c r="AH10" i="31"/>
  <c r="AH16" i="31"/>
  <c r="AH22" i="31"/>
  <c r="AH28" i="31"/>
  <c r="AH34" i="31"/>
  <c r="AH40" i="31"/>
  <c r="AH46" i="31"/>
  <c r="AI12" i="32"/>
  <c r="AI36" i="32"/>
  <c r="AI19" i="29"/>
  <c r="AF22" i="28"/>
  <c r="AH19" i="31"/>
  <c r="AH20" i="31"/>
  <c r="AI22" i="29"/>
  <c r="AI34" i="29"/>
  <c r="AI46" i="29"/>
  <c r="AH5" i="31"/>
  <c r="AH11" i="31"/>
  <c r="AH17" i="31"/>
  <c r="AH23" i="31"/>
  <c r="AH29" i="31"/>
  <c r="AH35" i="31"/>
  <c r="AH41" i="31"/>
  <c r="AH47" i="31"/>
  <c r="AF3" i="28"/>
  <c r="AI3" i="29"/>
  <c r="AI3" i="32"/>
  <c r="AH3" i="31"/>
  <c r="AI27" i="32"/>
  <c r="AI25" i="32"/>
  <c r="AI15" i="32"/>
  <c r="AI21" i="32"/>
  <c r="AI13" i="32"/>
  <c r="AI9" i="32"/>
  <c r="AI49" i="32"/>
  <c r="AI48" i="32"/>
  <c r="AI24" i="32"/>
  <c r="AI47" i="32"/>
  <c r="AI35" i="32"/>
  <c r="AI11" i="32"/>
  <c r="AI44" i="32"/>
  <c r="AI43" i="32"/>
  <c r="AI42" i="32"/>
  <c r="AI41" i="32"/>
  <c r="AI50" i="29"/>
  <c r="AH50" i="31"/>
  <c r="AJ50" i="31"/>
  <c r="AK6" i="32"/>
  <c r="AH4" i="28"/>
  <c r="AH26" i="28"/>
  <c r="AF26" i="28"/>
  <c r="AF18" i="28"/>
  <c r="AH18" i="28"/>
  <c r="AF42" i="28"/>
  <c r="AH23" i="28"/>
  <c r="AH34" i="28"/>
  <c r="AF9" i="28"/>
  <c r="AH9" i="28"/>
  <c r="AF30" i="28"/>
  <c r="AF29" i="28"/>
  <c r="AH29" i="28"/>
  <c r="AF37" i="28"/>
  <c r="AH37" i="28"/>
  <c r="AH35" i="28"/>
  <c r="AH12" i="28"/>
  <c r="AH3" i="28"/>
  <c r="AF6" i="28"/>
  <c r="AH6" i="28"/>
  <c r="AF11" i="28"/>
  <c r="AH11" i="28"/>
  <c r="AF10" i="28"/>
  <c r="AH10" i="28"/>
  <c r="AF33" i="28"/>
  <c r="AF32" i="28"/>
  <c r="AF31" i="28"/>
  <c r="AH36" i="28"/>
  <c r="AH16" i="28"/>
  <c r="AF16" i="28"/>
  <c r="AF15" i="28"/>
  <c r="AH14" i="28"/>
  <c r="AF14" i="28"/>
  <c r="AF38" i="28"/>
  <c r="AH38" i="28"/>
  <c r="AH45" i="28"/>
  <c r="AF45" i="28"/>
  <c r="AF5" i="28"/>
  <c r="AH5" i="28"/>
  <c r="AF51" i="28"/>
  <c r="AH51" i="28"/>
  <c r="AF50" i="28"/>
  <c r="AH50" i="28"/>
  <c r="AF27" i="28"/>
  <c r="AH27" i="28"/>
  <c r="AF25" i="28"/>
  <c r="AF24" i="28"/>
  <c r="AF20" i="28"/>
  <c r="AH20" i="28"/>
  <c r="AF19" i="28"/>
  <c r="AH19" i="28"/>
  <c r="AF40" i="28"/>
  <c r="AH25" i="28"/>
  <c r="AH24" i="28"/>
  <c r="AF36" i="28"/>
  <c r="AF28" i="28"/>
  <c r="AH17" i="28"/>
  <c r="AF17" i="28"/>
  <c r="AF49" i="28"/>
  <c r="AH46" i="28"/>
  <c r="AF46" i="28"/>
  <c r="AH48" i="28"/>
  <c r="AH49" i="28"/>
  <c r="AF47" i="28"/>
  <c r="AH47" i="28"/>
  <c r="AH21" i="28"/>
  <c r="AF21" i="28"/>
  <c r="AH13" i="28"/>
  <c r="AH44" i="28"/>
  <c r="AF44" i="28"/>
  <c r="AH39" i="28"/>
  <c r="AH43" i="28"/>
  <c r="AF43" i="28"/>
  <c r="AF7" i="28"/>
  <c r="AH39" i="31" l="1"/>
  <c r="AF39" i="28"/>
  <c r="AH13" i="31"/>
  <c r="AF13" i="28"/>
</calcChain>
</file>

<file path=xl/sharedStrings.xml><?xml version="1.0" encoding="utf-8"?>
<sst xmlns="http://schemas.openxmlformats.org/spreadsheetml/2006/main" count="1830" uniqueCount="137">
  <si>
    <t>в/зв. ФИО</t>
  </si>
  <si>
    <t>всего нарядов</t>
  </si>
  <si>
    <t>сб.</t>
  </si>
  <si>
    <t>вс.</t>
  </si>
  <si>
    <t>пн.</t>
  </si>
  <si>
    <t>вт.</t>
  </si>
  <si>
    <t>ср.</t>
  </si>
  <si>
    <t>чт.</t>
  </si>
  <si>
    <t>пт.</t>
  </si>
  <si>
    <t>всего нарядов в месяце</t>
  </si>
  <si>
    <t>с-т Новиков С.С.</t>
  </si>
  <si>
    <t>с-т Хорольский С.Н.</t>
  </si>
  <si>
    <t>мл. с-т Медведев Р.А.</t>
  </si>
  <si>
    <t>мл. с-т. Григорян Г.Ф.</t>
  </si>
  <si>
    <t>мл. с-т Реппу Б.Е.</t>
  </si>
  <si>
    <t>мл. с-т Киричек М.А.</t>
  </si>
  <si>
    <t>мл. с-т Тареев А.Е.</t>
  </si>
  <si>
    <t>мл. с-т Стрыхар А.Р.</t>
  </si>
  <si>
    <t>мл. с-т Стружко К.Н.</t>
  </si>
  <si>
    <t>№</t>
  </si>
  <si>
    <t>всего помощник в месяце</t>
  </si>
  <si>
    <t xml:space="preserve">всего помощник </t>
  </si>
  <si>
    <t>мл. с-т Свеженцев Д.В.</t>
  </si>
  <si>
    <t>мл. с-т Андросов А.А.</t>
  </si>
  <si>
    <t>с-т Гордин Б.А.</t>
  </si>
  <si>
    <t>мл. с-т Бондаренко И.Ю.</t>
  </si>
  <si>
    <t>мл. с-т Кучеренко Я.О.</t>
  </si>
  <si>
    <t>с-т Семин К.О.</t>
  </si>
  <si>
    <t>мл. с-т Педаш А.О.</t>
  </si>
  <si>
    <t>мл. с-т Фирисюк Я.И.</t>
  </si>
  <si>
    <t>мл. с-т Чернов В.А.</t>
  </si>
  <si>
    <t>с-т Михайленко В.C.</t>
  </si>
  <si>
    <t>мл. с-т Вильчинский Я.С.</t>
  </si>
  <si>
    <t>мл. с-т Липин Н.В.</t>
  </si>
  <si>
    <t>мл. с-т Гетьманов Р.В.</t>
  </si>
  <si>
    <t>мл. с-т Зуев А.Г.</t>
  </si>
  <si>
    <t>мл. с-т Мороз В.Ю.</t>
  </si>
  <si>
    <t>мл. с-т Великоцкий Д.С.</t>
  </si>
  <si>
    <t>ст. с-т Соснов Э.Ю.</t>
  </si>
  <si>
    <t>мл. с-т Заболотный К.С.</t>
  </si>
  <si>
    <t>мл. с-т Синегубка А.В.</t>
  </si>
  <si>
    <t>мл. с-т Усов П.В.</t>
  </si>
  <si>
    <t>мл. с-т Лымаренко М.А</t>
  </si>
  <si>
    <t>мл. с-т Приходько С.А.</t>
  </si>
  <si>
    <t>мл. с-т Меньшиков А.О.</t>
  </si>
  <si>
    <t>мл. с-т Осипов А.И.</t>
  </si>
  <si>
    <t>мл. с-т Загайнов А.В.</t>
  </si>
  <si>
    <t>мл. с-т Литвак И.Б.</t>
  </si>
  <si>
    <t>мл. с-т Репешко П.А.</t>
  </si>
  <si>
    <t>мл. с-т Филатов В.А.</t>
  </si>
  <si>
    <t>мл .с-т Кононенко В.В.</t>
  </si>
  <si>
    <t>мл. с-т. Шаповалов А.С.</t>
  </si>
  <si>
    <t>мл. с-т Агошков Я.Д.</t>
  </si>
  <si>
    <t>мл. с-т Агафонов А.С.</t>
  </si>
  <si>
    <t>мл. с-т Канавин Д.И.</t>
  </si>
  <si>
    <t>мл. с-т Костюков А.М.</t>
  </si>
  <si>
    <t xml:space="preserve"> с-т Шарапов Л.Е.</t>
  </si>
  <si>
    <t>с-т. Лучкин В.А.</t>
  </si>
  <si>
    <t>мл. с-т Дынько Е.И.</t>
  </si>
  <si>
    <t>мл. с-т Овчинников Н.В</t>
  </si>
  <si>
    <t>ст. с-т Иванов Д.В.</t>
  </si>
  <si>
    <t>ряд. Шандрик А.А.</t>
  </si>
  <si>
    <t>отпуск</t>
  </si>
  <si>
    <t>командировка</t>
  </si>
  <si>
    <t>болезнь</t>
  </si>
  <si>
    <t xml:space="preserve"> с-т Бондаренко И.Ю.</t>
  </si>
  <si>
    <t xml:space="preserve"> с-т Кучеренко Я.О.</t>
  </si>
  <si>
    <t>ст. с-т Семин К.О.</t>
  </si>
  <si>
    <t xml:space="preserve"> с-т Киричек М.А.</t>
  </si>
  <si>
    <t>с-т Стрыхар А.Р.</t>
  </si>
  <si>
    <t xml:space="preserve"> с-т Педаш А.О.</t>
  </si>
  <si>
    <t xml:space="preserve"> с-т Чернов В.А.</t>
  </si>
  <si>
    <t xml:space="preserve"> с-т Усов П.В.</t>
  </si>
  <si>
    <t>с-т Вильчинский Я.С.</t>
  </si>
  <si>
    <t xml:space="preserve"> с-т Липин Н.В.</t>
  </si>
  <si>
    <t>с-т Стружко К.Н.</t>
  </si>
  <si>
    <t>с-т Гетьманов Р.В.</t>
  </si>
  <si>
    <t xml:space="preserve"> с-т Зуев А.Г.</t>
  </si>
  <si>
    <t xml:space="preserve"> с-т Мороз В.Ю.</t>
  </si>
  <si>
    <t xml:space="preserve"> с-т Дынько Е.И.</t>
  </si>
  <si>
    <t xml:space="preserve"> с-т Литвак И.Б.</t>
  </si>
  <si>
    <t>с-т Тареев А.Е.</t>
  </si>
  <si>
    <t>ст. с-т Новиков С.С.</t>
  </si>
  <si>
    <t>с-т Заболотный К.С.</t>
  </si>
  <si>
    <t xml:space="preserve"> с-т Андросов А.А.</t>
  </si>
  <si>
    <t>с-т Фирисюк Я.И.</t>
  </si>
  <si>
    <t>Командировка</t>
  </si>
  <si>
    <t>Отпуск</t>
  </si>
  <si>
    <t>К</t>
  </si>
  <si>
    <t>О</t>
  </si>
  <si>
    <t>ВАКАНТ</t>
  </si>
  <si>
    <t>ряд. Кузнецов Д.Е.</t>
  </si>
  <si>
    <t>Алушта</t>
  </si>
  <si>
    <t>Учет и статистика</t>
  </si>
  <si>
    <t>Приемка</t>
  </si>
  <si>
    <t>Делопроизводство</t>
  </si>
  <si>
    <t>Отправка</t>
  </si>
  <si>
    <t>Зеки</t>
  </si>
  <si>
    <t>Командировочные</t>
  </si>
  <si>
    <t>Отделы</t>
  </si>
  <si>
    <t>с-т Кононенко В.В.</t>
  </si>
  <si>
    <t>с-т. Шаповалов А.С.</t>
  </si>
  <si>
    <t>мл.с-т. Шандрик А.А.</t>
  </si>
  <si>
    <t>с-т Осипов А.И.</t>
  </si>
  <si>
    <t>с-т Меньшиков А.О.</t>
  </si>
  <si>
    <t>с-т Репешко П.А.</t>
  </si>
  <si>
    <t>с-т Медведев Р.А.</t>
  </si>
  <si>
    <t>с-т Реппу Б.Е.</t>
  </si>
  <si>
    <t xml:space="preserve"> с-т Лымаренко М.А</t>
  </si>
  <si>
    <t>с-т Синегубка А.В.</t>
  </si>
  <si>
    <t>с-т Овчинников Н.В</t>
  </si>
  <si>
    <t xml:space="preserve"> с-т Загайнов А.В.</t>
  </si>
  <si>
    <t>ряд. Карпенко Д.Е.</t>
  </si>
  <si>
    <t>с-т Бондаренко И.Ю.</t>
  </si>
  <si>
    <t>с-т Лымаренко М.А</t>
  </si>
  <si>
    <t>с-т Свеженцев Д.В.</t>
  </si>
  <si>
    <t>с-т Загайнов А.В.</t>
  </si>
  <si>
    <t>с-т Костюков А.М.</t>
  </si>
  <si>
    <t>с-т Приходько С.А.</t>
  </si>
  <si>
    <t>с-т Филатов В.А.</t>
  </si>
  <si>
    <t>мл. с-т Шандрик А.А.</t>
  </si>
  <si>
    <t>с-т Скрябин В.А.</t>
  </si>
  <si>
    <t>с-т Великоцкий Д.С.</t>
  </si>
  <si>
    <t>1</t>
  </si>
  <si>
    <t>2</t>
  </si>
  <si>
    <t>с-т Нечаев Д.В.</t>
  </si>
  <si>
    <t>ОТПУСК</t>
  </si>
  <si>
    <t>КОМАНДИРОВКА</t>
  </si>
  <si>
    <t>ряд. Кобзарь А.С.</t>
  </si>
  <si>
    <t>с-т Агошков Я.Д.</t>
  </si>
  <si>
    <t>с-т Канавин Д.И.</t>
  </si>
  <si>
    <t xml:space="preserve"> с-т Агафонов А.С.</t>
  </si>
  <si>
    <t>Пятница</t>
  </si>
  <si>
    <t>Воскресенье</t>
  </si>
  <si>
    <t>Всего пятниц</t>
  </si>
  <si>
    <t>Всего воскресенье</t>
  </si>
  <si>
    <t>ряд. Соколов 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</si>
</sst>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12"/>
      <color theme="1" tint="4.9989318521683403E-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 tint="4.9989318521683403E-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7" borderId="8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626">
    <dxf>
      <font>
        <color theme="1"/>
      </font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  <dxf>
      <fill>
        <patternFill>
          <bgColor theme="1"/>
        </patternFill>
      </fill>
    </dxf>
    <dxf>
      <font>
        <color theme="1" tint="0.499984740745262"/>
      </font>
      <fill>
        <patternFill patternType="solid">
          <fgColor auto="1"/>
          <bgColor theme="1" tint="0.499984740745262"/>
        </patternFill>
      </fill>
    </dxf>
  </dxfs>
  <tableStyles count="0" defaultTableStyle="TableStyleMedium2" defaultPivotStyle="PivotStyleLight16"/>
  <colors>
    <mruColors>
      <color rgb="FFFF7C80"/>
      <color rgb="FFFF5050"/>
      <color rgb="FFF168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34789-2A89-4690-9E4D-C82D365AF44E}">
  <sheetPr codeName="Лист14">
    <pageSetUpPr fitToPage="1"/>
  </sheetPr>
  <dimension ref="A1:AK79"/>
  <sheetViews>
    <sheetView zoomScale="70" zoomScaleNormal="70" workbookViewId="0">
      <selection activeCell="P30" sqref="P30"/>
    </sheetView>
  </sheetViews>
  <sheetFormatPr defaultColWidth="33.6640625" defaultRowHeight="15.05" x14ac:dyDescent="0.3"/>
  <cols>
    <col min="1" max="1" width="3" style="4" bestFit="1" customWidth="1"/>
    <col min="2" max="2" width="24.33203125" style="4" customWidth="1"/>
    <col min="3" max="4" width="2.88671875" style="6" bestFit="1" customWidth="1"/>
    <col min="5" max="5" width="2.88671875" style="9" bestFit="1" customWidth="1"/>
    <col min="6" max="6" width="2.88671875" style="10" bestFit="1" customWidth="1"/>
    <col min="7" max="7" width="2.88671875" style="4" bestFit="1" customWidth="1"/>
    <col min="8" max="11" width="2.88671875" style="6" bestFit="1" customWidth="1"/>
    <col min="12" max="12" width="2.88671875" style="9" bestFit="1" customWidth="1"/>
    <col min="13" max="13" width="2.88671875" style="10" bestFit="1" customWidth="1"/>
    <col min="14" max="16" width="2.88671875" style="4" bestFit="1" customWidth="1"/>
    <col min="17" max="18" width="2.88671875" style="6" bestFit="1" customWidth="1"/>
    <col min="19" max="19" width="2.88671875" style="9" bestFit="1" customWidth="1"/>
    <col min="20" max="20" width="2.88671875" style="10" bestFit="1" customWidth="1"/>
    <col min="21" max="23" width="2.88671875" style="4" bestFit="1" customWidth="1"/>
    <col min="24" max="25" width="2.88671875" style="6" bestFit="1" customWidth="1"/>
    <col min="26" max="26" width="2.88671875" style="9" bestFit="1" customWidth="1"/>
    <col min="27" max="27" width="2.88671875" style="10" customWidth="1"/>
    <col min="28" max="33" width="2.88671875" style="4" customWidth="1"/>
    <col min="34" max="34" width="7.44140625" style="4" customWidth="1"/>
    <col min="35" max="35" width="9.6640625" style="4" customWidth="1"/>
    <col min="36" max="36" width="8.109375" style="4" customWidth="1"/>
    <col min="37" max="37" width="8" style="4" customWidth="1"/>
    <col min="38" max="16384" width="33.6640625" style="4"/>
  </cols>
  <sheetData>
    <row r="1" spans="1:37" ht="21.3" customHeight="1" x14ac:dyDescent="0.3">
      <c r="A1" s="119" t="s">
        <v>19</v>
      </c>
      <c r="B1" s="120" t="s">
        <v>0</v>
      </c>
      <c r="C1" s="21">
        <v>1</v>
      </c>
      <c r="D1" s="21">
        <v>2</v>
      </c>
      <c r="E1" s="21">
        <v>3</v>
      </c>
      <c r="F1" s="21">
        <v>4</v>
      </c>
      <c r="G1" s="21">
        <v>5</v>
      </c>
      <c r="H1" s="21">
        <v>6</v>
      </c>
      <c r="I1" s="21">
        <v>7</v>
      </c>
      <c r="J1" s="21">
        <v>8</v>
      </c>
      <c r="K1" s="1">
        <v>9</v>
      </c>
      <c r="L1" s="1">
        <v>10</v>
      </c>
      <c r="M1" s="22">
        <v>11</v>
      </c>
      <c r="N1" s="2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22">
        <v>18</v>
      </c>
      <c r="U1" s="2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22">
        <v>25</v>
      </c>
      <c r="AB1" s="21">
        <v>26</v>
      </c>
      <c r="AC1" s="1">
        <v>27</v>
      </c>
      <c r="AD1" s="1">
        <v>28</v>
      </c>
      <c r="AE1" s="1">
        <v>29</v>
      </c>
      <c r="AF1" s="1">
        <v>30</v>
      </c>
      <c r="AG1" s="1">
        <v>31</v>
      </c>
      <c r="AH1" s="17"/>
      <c r="AI1" s="121" t="s">
        <v>1</v>
      </c>
      <c r="AJ1" s="121" t="s">
        <v>20</v>
      </c>
      <c r="AK1" s="121" t="s">
        <v>21</v>
      </c>
    </row>
    <row r="2" spans="1:37" ht="54" customHeight="1" thickBot="1" x14ac:dyDescent="0.35">
      <c r="A2" s="119"/>
      <c r="B2" s="120"/>
      <c r="C2" s="21" t="s">
        <v>6</v>
      </c>
      <c r="D2" s="21" t="s">
        <v>7</v>
      </c>
      <c r="E2" s="21" t="s">
        <v>8</v>
      </c>
      <c r="F2" s="21" t="s">
        <v>2</v>
      </c>
      <c r="G2" s="21" t="s">
        <v>3</v>
      </c>
      <c r="H2" s="21" t="s">
        <v>4</v>
      </c>
      <c r="I2" s="21" t="s">
        <v>5</v>
      </c>
      <c r="J2" s="21" t="s">
        <v>6</v>
      </c>
      <c r="K2" s="23" t="s">
        <v>7</v>
      </c>
      <c r="L2" s="1" t="s">
        <v>8</v>
      </c>
      <c r="M2" s="22" t="s">
        <v>2</v>
      </c>
      <c r="N2" s="21" t="s">
        <v>3</v>
      </c>
      <c r="O2" s="1" t="s">
        <v>4</v>
      </c>
      <c r="P2" s="1" t="s">
        <v>5</v>
      </c>
      <c r="Q2" s="1" t="s">
        <v>6</v>
      </c>
      <c r="R2" s="1" t="s">
        <v>7</v>
      </c>
      <c r="S2" s="23" t="s">
        <v>8</v>
      </c>
      <c r="T2" s="22" t="s">
        <v>2</v>
      </c>
      <c r="U2" s="21" t="s">
        <v>3</v>
      </c>
      <c r="V2" s="1" t="s">
        <v>4</v>
      </c>
      <c r="W2" s="1" t="s">
        <v>5</v>
      </c>
      <c r="X2" s="1" t="s">
        <v>6</v>
      </c>
      <c r="Y2" s="1" t="s">
        <v>7</v>
      </c>
      <c r="Z2" s="23" t="s">
        <v>8</v>
      </c>
      <c r="AA2" s="22" t="s">
        <v>2</v>
      </c>
      <c r="AB2" s="21" t="s">
        <v>3</v>
      </c>
      <c r="AC2" s="1" t="s">
        <v>4</v>
      </c>
      <c r="AD2" s="1" t="s">
        <v>5</v>
      </c>
      <c r="AE2" s="1" t="s">
        <v>6</v>
      </c>
      <c r="AF2" s="1" t="s">
        <v>7</v>
      </c>
      <c r="AG2" s="1" t="s">
        <v>8</v>
      </c>
      <c r="AH2" s="18" t="s">
        <v>9</v>
      </c>
      <c r="AI2" s="122"/>
      <c r="AJ2" s="122"/>
      <c r="AK2" s="122"/>
    </row>
    <row r="3" spans="1:37" s="5" customFormat="1" ht="15.75" customHeight="1" thickBot="1" x14ac:dyDescent="0.35">
      <c r="A3" s="11">
        <v>1</v>
      </c>
      <c r="B3" s="15" t="s">
        <v>14</v>
      </c>
      <c r="C3" s="21"/>
      <c r="D3" s="124" t="s">
        <v>63</v>
      </c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9">
        <f>COUNTIF(C3:AG3,1)</f>
        <v>0</v>
      </c>
      <c r="AI3" s="14">
        <f>AH3</f>
        <v>0</v>
      </c>
      <c r="AJ3" s="3">
        <f>COUNTIF(C3:AG3,2)</f>
        <v>0</v>
      </c>
      <c r="AK3" s="3">
        <f>AJ3</f>
        <v>0</v>
      </c>
    </row>
    <row r="4" spans="1:37" ht="15.75" thickBot="1" x14ac:dyDescent="0.35">
      <c r="A4" s="2">
        <v>2</v>
      </c>
      <c r="B4" s="15" t="s">
        <v>25</v>
      </c>
      <c r="C4" s="21"/>
      <c r="D4" s="21"/>
      <c r="E4" s="21"/>
      <c r="F4" s="21"/>
      <c r="G4" s="21"/>
      <c r="H4" s="21"/>
      <c r="I4" s="21"/>
      <c r="J4" s="21"/>
      <c r="K4" s="16"/>
      <c r="L4" s="16"/>
      <c r="M4" s="13"/>
      <c r="N4" s="12"/>
      <c r="O4" s="16"/>
      <c r="P4" s="16"/>
      <c r="Q4" s="16"/>
      <c r="R4" s="16"/>
      <c r="S4" s="16"/>
      <c r="T4" s="13"/>
      <c r="U4" s="12">
        <v>1</v>
      </c>
      <c r="V4" s="16"/>
      <c r="W4" s="16"/>
      <c r="X4" s="16"/>
      <c r="Y4" s="16"/>
      <c r="Z4" s="16"/>
      <c r="AA4" s="13"/>
      <c r="AB4" s="12"/>
      <c r="AC4" s="16"/>
      <c r="AD4" s="16"/>
      <c r="AE4" s="16"/>
      <c r="AF4" s="16"/>
      <c r="AG4" s="16">
        <v>2</v>
      </c>
      <c r="AH4" s="19">
        <f t="shared" ref="AH4:AH51" si="0">COUNTIF(C4:AG4,1)</f>
        <v>1</v>
      </c>
      <c r="AI4" s="14">
        <f>AH4</f>
        <v>1</v>
      </c>
      <c r="AJ4" s="3">
        <f t="shared" ref="AJ4:AJ51" si="1">COUNTIF(C4:AG4,2)</f>
        <v>1</v>
      </c>
      <c r="AK4" s="3">
        <f t="shared" ref="AK4:AK51" si="2">AJ4</f>
        <v>1</v>
      </c>
    </row>
    <row r="5" spans="1:37" ht="15.75" thickBot="1" x14ac:dyDescent="0.35">
      <c r="A5" s="11">
        <v>3</v>
      </c>
      <c r="B5" s="15" t="s">
        <v>26</v>
      </c>
      <c r="C5" s="21"/>
      <c r="D5" s="124" t="s">
        <v>63</v>
      </c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9">
        <f t="shared" si="0"/>
        <v>0</v>
      </c>
      <c r="AI5" s="14">
        <f t="shared" ref="AI5:AI51" si="3">AH5</f>
        <v>0</v>
      </c>
      <c r="AJ5" s="3">
        <f t="shared" si="1"/>
        <v>0</v>
      </c>
      <c r="AK5" s="3">
        <f t="shared" si="2"/>
        <v>0</v>
      </c>
    </row>
    <row r="6" spans="1:37" ht="15.75" thickBot="1" x14ac:dyDescent="0.35">
      <c r="A6" s="2">
        <v>4</v>
      </c>
      <c r="B6" s="15" t="s">
        <v>27</v>
      </c>
      <c r="C6" s="21"/>
      <c r="D6" s="21"/>
      <c r="E6" s="21"/>
      <c r="F6" s="21"/>
      <c r="G6" s="21"/>
      <c r="H6" s="21"/>
      <c r="I6" s="21"/>
      <c r="J6" s="21"/>
      <c r="K6" s="16"/>
      <c r="L6" s="16"/>
      <c r="M6" s="13"/>
      <c r="N6" s="12"/>
      <c r="O6" s="16"/>
      <c r="P6" s="16"/>
      <c r="Q6" s="16">
        <v>2</v>
      </c>
      <c r="R6" s="16"/>
      <c r="S6" s="16"/>
      <c r="T6" s="13"/>
      <c r="U6" s="12"/>
      <c r="V6" s="16"/>
      <c r="W6" s="16"/>
      <c r="X6" s="16">
        <v>1</v>
      </c>
      <c r="Y6" s="16"/>
      <c r="Z6" s="16"/>
      <c r="AA6" s="13"/>
      <c r="AB6" s="12"/>
      <c r="AC6" s="16"/>
      <c r="AD6" s="16"/>
      <c r="AE6" s="16"/>
      <c r="AF6" s="16"/>
      <c r="AG6" s="16"/>
      <c r="AH6" s="19">
        <f t="shared" si="0"/>
        <v>1</v>
      </c>
      <c r="AI6" s="14">
        <f t="shared" si="3"/>
        <v>1</v>
      </c>
      <c r="AJ6" s="3">
        <f t="shared" si="1"/>
        <v>1</v>
      </c>
      <c r="AK6" s="3">
        <f t="shared" si="2"/>
        <v>1</v>
      </c>
    </row>
    <row r="7" spans="1:37" ht="15.75" thickBot="1" x14ac:dyDescent="0.35">
      <c r="A7" s="11">
        <v>5</v>
      </c>
      <c r="B7" s="15" t="s">
        <v>15</v>
      </c>
      <c r="C7" s="21"/>
      <c r="D7" s="21"/>
      <c r="E7" s="21"/>
      <c r="F7" s="21"/>
      <c r="G7" s="21"/>
      <c r="H7" s="21"/>
      <c r="I7" s="21"/>
      <c r="J7" s="21"/>
      <c r="K7" s="16"/>
      <c r="L7" s="16"/>
      <c r="M7" s="13"/>
      <c r="N7" s="12"/>
      <c r="O7" s="16">
        <v>2</v>
      </c>
      <c r="P7" s="16"/>
      <c r="Q7" s="16"/>
      <c r="R7" s="16"/>
      <c r="S7" s="16"/>
      <c r="T7" s="13"/>
      <c r="U7" s="12"/>
      <c r="V7" s="16"/>
      <c r="W7" s="16"/>
      <c r="X7" s="16"/>
      <c r="Y7" s="16"/>
      <c r="Z7" s="16"/>
      <c r="AA7" s="13"/>
      <c r="AB7" s="12"/>
      <c r="AC7" s="16"/>
      <c r="AD7" s="16"/>
      <c r="AE7" s="16"/>
      <c r="AF7" s="16">
        <v>1</v>
      </c>
      <c r="AG7" s="16"/>
      <c r="AH7" s="19">
        <f t="shared" si="0"/>
        <v>1</v>
      </c>
      <c r="AI7" s="14">
        <f>AH7</f>
        <v>1</v>
      </c>
      <c r="AJ7" s="3">
        <f t="shared" si="1"/>
        <v>1</v>
      </c>
      <c r="AK7" s="3">
        <f t="shared" si="2"/>
        <v>1</v>
      </c>
    </row>
    <row r="8" spans="1:37" ht="15.75" thickBot="1" x14ac:dyDescent="0.35">
      <c r="A8" s="2">
        <v>6</v>
      </c>
      <c r="B8" s="15" t="s">
        <v>17</v>
      </c>
      <c r="C8" s="21"/>
      <c r="D8" s="124" t="s">
        <v>63</v>
      </c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9">
        <f t="shared" si="0"/>
        <v>0</v>
      </c>
      <c r="AI8" s="14">
        <f t="shared" si="3"/>
        <v>0</v>
      </c>
      <c r="AJ8" s="3">
        <f t="shared" si="1"/>
        <v>0</v>
      </c>
      <c r="AK8" s="3">
        <f t="shared" si="2"/>
        <v>0</v>
      </c>
    </row>
    <row r="9" spans="1:37" ht="14.4" customHeight="1" thickBot="1" x14ac:dyDescent="0.35">
      <c r="A9" s="11">
        <v>7</v>
      </c>
      <c r="B9" s="15" t="s">
        <v>13</v>
      </c>
      <c r="C9" s="12"/>
      <c r="D9" s="124" t="s">
        <v>63</v>
      </c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3" t="s">
        <v>62</v>
      </c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4" t="s">
        <v>63</v>
      </c>
      <c r="AG9" s="124"/>
      <c r="AH9" s="19">
        <f t="shared" si="0"/>
        <v>0</v>
      </c>
      <c r="AI9" s="14">
        <f t="shared" si="3"/>
        <v>0</v>
      </c>
      <c r="AJ9" s="3">
        <f t="shared" si="1"/>
        <v>0</v>
      </c>
      <c r="AK9" s="3">
        <f t="shared" si="2"/>
        <v>0</v>
      </c>
    </row>
    <row r="10" spans="1:37" ht="15.75" thickBot="1" x14ac:dyDescent="0.35">
      <c r="A10" s="2">
        <v>8</v>
      </c>
      <c r="B10" s="15" t="s">
        <v>28</v>
      </c>
      <c r="C10" s="21"/>
      <c r="D10" s="124" t="s">
        <v>63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9">
        <f t="shared" si="0"/>
        <v>0</v>
      </c>
      <c r="AI10" s="14">
        <f t="shared" si="3"/>
        <v>0</v>
      </c>
      <c r="AJ10" s="3">
        <f t="shared" si="1"/>
        <v>0</v>
      </c>
      <c r="AK10" s="3">
        <f t="shared" si="2"/>
        <v>0</v>
      </c>
    </row>
    <row r="11" spans="1:37" ht="15.75" thickBot="1" x14ac:dyDescent="0.35">
      <c r="A11" s="11">
        <v>9</v>
      </c>
      <c r="B11" s="15" t="s">
        <v>29</v>
      </c>
      <c r="C11" s="21"/>
      <c r="D11" s="21"/>
      <c r="E11" s="21"/>
      <c r="F11" s="21"/>
      <c r="G11" s="21"/>
      <c r="H11" s="21"/>
      <c r="I11" s="21"/>
      <c r="J11" s="21"/>
      <c r="K11" s="16"/>
      <c r="L11" s="16">
        <v>2</v>
      </c>
      <c r="M11" s="123" t="s">
        <v>62</v>
      </c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"/>
      <c r="AC11" s="16"/>
      <c r="AD11" s="16"/>
      <c r="AE11" s="16">
        <v>1</v>
      </c>
      <c r="AF11" s="16"/>
      <c r="AG11" s="16"/>
      <c r="AH11" s="19">
        <f t="shared" si="0"/>
        <v>1</v>
      </c>
      <c r="AI11" s="14">
        <f t="shared" si="3"/>
        <v>1</v>
      </c>
      <c r="AJ11" s="3">
        <f t="shared" si="1"/>
        <v>1</v>
      </c>
      <c r="AK11" s="3">
        <f t="shared" si="2"/>
        <v>1</v>
      </c>
    </row>
    <row r="12" spans="1:37" ht="15.75" thickBot="1" x14ac:dyDescent="0.35">
      <c r="A12" s="2">
        <v>10</v>
      </c>
      <c r="B12" s="15" t="s">
        <v>30</v>
      </c>
      <c r="C12" s="21"/>
      <c r="D12" s="124" t="s">
        <v>63</v>
      </c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9">
        <f t="shared" si="0"/>
        <v>0</v>
      </c>
      <c r="AI12" s="14">
        <f t="shared" si="3"/>
        <v>0</v>
      </c>
      <c r="AJ12" s="3">
        <f t="shared" si="1"/>
        <v>0</v>
      </c>
      <c r="AK12" s="3">
        <f t="shared" si="2"/>
        <v>0</v>
      </c>
    </row>
    <row r="13" spans="1:37" ht="15.75" thickBot="1" x14ac:dyDescent="0.35">
      <c r="A13" s="11">
        <v>11</v>
      </c>
      <c r="B13" s="15" t="s">
        <v>42</v>
      </c>
      <c r="C13" s="16">
        <v>1</v>
      </c>
      <c r="D13" s="21"/>
      <c r="E13" s="124" t="s">
        <v>63</v>
      </c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3" t="s">
        <v>62</v>
      </c>
      <c r="AD13" s="123"/>
      <c r="AE13" s="123"/>
      <c r="AF13" s="123"/>
      <c r="AG13" s="123"/>
      <c r="AH13" s="19">
        <f t="shared" si="0"/>
        <v>1</v>
      </c>
      <c r="AI13" s="14">
        <f t="shared" si="3"/>
        <v>1</v>
      </c>
      <c r="AJ13" s="3">
        <f t="shared" si="1"/>
        <v>0</v>
      </c>
      <c r="AK13" s="3">
        <f t="shared" si="2"/>
        <v>0</v>
      </c>
    </row>
    <row r="14" spans="1:37" ht="14.4" customHeight="1" thickBot="1" x14ac:dyDescent="0.35">
      <c r="A14" s="2">
        <v>12</v>
      </c>
      <c r="B14" s="15" t="s">
        <v>45</v>
      </c>
      <c r="C14" s="21"/>
      <c r="D14" s="21"/>
      <c r="E14" s="21"/>
      <c r="F14" s="21"/>
      <c r="G14" s="12"/>
      <c r="H14" s="21"/>
      <c r="I14" s="21"/>
      <c r="J14" s="21"/>
      <c r="K14" s="16"/>
      <c r="L14" s="16"/>
      <c r="M14" s="13"/>
      <c r="N14" s="12"/>
      <c r="O14" s="16"/>
      <c r="P14" s="16"/>
      <c r="Q14" s="16"/>
      <c r="R14" s="16"/>
      <c r="S14" s="16"/>
      <c r="T14" s="13"/>
      <c r="U14" s="12"/>
      <c r="V14" s="16"/>
      <c r="W14" s="16"/>
      <c r="X14" s="16"/>
      <c r="Y14" s="16"/>
      <c r="Z14" s="16">
        <v>1</v>
      </c>
      <c r="AA14" s="13"/>
      <c r="AB14" s="12"/>
      <c r="AC14" s="16"/>
      <c r="AD14" s="16"/>
      <c r="AE14" s="16"/>
      <c r="AF14" s="16"/>
      <c r="AG14" s="16"/>
      <c r="AH14" s="19">
        <f t="shared" si="0"/>
        <v>1</v>
      </c>
      <c r="AI14" s="14">
        <f t="shared" si="3"/>
        <v>1</v>
      </c>
      <c r="AJ14" s="3">
        <f t="shared" si="1"/>
        <v>0</v>
      </c>
      <c r="AK14" s="3">
        <f t="shared" si="2"/>
        <v>0</v>
      </c>
    </row>
    <row r="15" spans="1:37" s="5" customFormat="1" ht="15.75" customHeight="1" thickBot="1" x14ac:dyDescent="0.35">
      <c r="A15" s="11">
        <v>13</v>
      </c>
      <c r="B15" s="15" t="s">
        <v>40</v>
      </c>
      <c r="C15" s="21"/>
      <c r="D15" s="124" t="s">
        <v>63</v>
      </c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3" t="s">
        <v>62</v>
      </c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9">
        <f t="shared" si="0"/>
        <v>0</v>
      </c>
      <c r="AI15" s="14">
        <f t="shared" si="3"/>
        <v>0</v>
      </c>
      <c r="AJ15" s="3">
        <f t="shared" si="1"/>
        <v>0</v>
      </c>
      <c r="AK15" s="3">
        <f t="shared" si="2"/>
        <v>0</v>
      </c>
    </row>
    <row r="16" spans="1:37" ht="14.4" customHeight="1" thickBot="1" x14ac:dyDescent="0.35">
      <c r="A16" s="2">
        <v>14</v>
      </c>
      <c r="B16" s="15" t="s">
        <v>41</v>
      </c>
      <c r="C16" s="21"/>
      <c r="D16" s="21"/>
      <c r="E16" s="21"/>
      <c r="F16" s="21"/>
      <c r="G16" s="123" t="s">
        <v>62</v>
      </c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6"/>
      <c r="S16" s="16">
        <v>1</v>
      </c>
      <c r="T16" s="13"/>
      <c r="U16" s="12"/>
      <c r="V16" s="16"/>
      <c r="W16" s="16"/>
      <c r="X16" s="16"/>
      <c r="Y16" s="16">
        <v>2</v>
      </c>
      <c r="Z16" s="16"/>
      <c r="AA16" s="13"/>
      <c r="AB16" s="12"/>
      <c r="AC16" s="16"/>
      <c r="AD16" s="16"/>
      <c r="AE16" s="16"/>
      <c r="AF16" s="16"/>
      <c r="AG16" s="16"/>
      <c r="AH16" s="19">
        <f t="shared" si="0"/>
        <v>1</v>
      </c>
      <c r="AI16" s="14">
        <f t="shared" si="3"/>
        <v>1</v>
      </c>
      <c r="AJ16" s="3">
        <f t="shared" si="1"/>
        <v>1</v>
      </c>
      <c r="AK16" s="3">
        <f t="shared" si="2"/>
        <v>1</v>
      </c>
    </row>
    <row r="17" spans="1:37" ht="15.75" thickBot="1" x14ac:dyDescent="0.35">
      <c r="A17" s="11">
        <v>15</v>
      </c>
      <c r="B17" s="15" t="s">
        <v>31</v>
      </c>
      <c r="C17" s="21"/>
      <c r="D17" s="21"/>
      <c r="E17" s="21"/>
      <c r="F17" s="21"/>
      <c r="G17" s="12"/>
      <c r="H17" s="16">
        <v>1</v>
      </c>
      <c r="I17" s="21"/>
      <c r="J17" s="21"/>
      <c r="K17" s="123" t="s">
        <v>62</v>
      </c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6"/>
      <c r="AA17" s="13"/>
      <c r="AB17" s="12"/>
      <c r="AC17" s="16"/>
      <c r="AD17" s="16"/>
      <c r="AE17" s="16"/>
      <c r="AF17" s="16"/>
      <c r="AG17" s="16"/>
      <c r="AH17" s="19">
        <f t="shared" si="0"/>
        <v>1</v>
      </c>
      <c r="AI17" s="14">
        <f t="shared" si="3"/>
        <v>1</v>
      </c>
      <c r="AJ17" s="3">
        <f t="shared" si="1"/>
        <v>0</v>
      </c>
      <c r="AK17" s="3">
        <f t="shared" si="2"/>
        <v>0</v>
      </c>
    </row>
    <row r="18" spans="1:37" ht="14.4" customHeight="1" thickBot="1" x14ac:dyDescent="0.35">
      <c r="A18" s="2">
        <v>16</v>
      </c>
      <c r="B18" s="15" t="s">
        <v>32</v>
      </c>
      <c r="C18" s="12"/>
      <c r="D18" s="124" t="s">
        <v>63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3" t="s">
        <v>62</v>
      </c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4" t="s">
        <v>63</v>
      </c>
      <c r="AG18" s="124"/>
      <c r="AH18" s="19">
        <f t="shared" si="0"/>
        <v>0</v>
      </c>
      <c r="AI18" s="14">
        <f t="shared" si="3"/>
        <v>0</v>
      </c>
      <c r="AJ18" s="3">
        <f t="shared" si="1"/>
        <v>0</v>
      </c>
      <c r="AK18" s="3">
        <f t="shared" si="2"/>
        <v>0</v>
      </c>
    </row>
    <row r="19" spans="1:37" ht="15.75" thickBot="1" x14ac:dyDescent="0.35">
      <c r="A19" s="11">
        <v>17</v>
      </c>
      <c r="B19" s="15" t="s">
        <v>33</v>
      </c>
      <c r="C19" s="21"/>
      <c r="D19" s="21"/>
      <c r="E19" s="21"/>
      <c r="F19" s="21"/>
      <c r="G19" s="12"/>
      <c r="H19" s="21"/>
      <c r="I19" s="21"/>
      <c r="J19" s="21"/>
      <c r="K19" s="16"/>
      <c r="L19" s="16"/>
      <c r="M19" s="13"/>
      <c r="N19" s="12"/>
      <c r="O19" s="16"/>
      <c r="P19" s="16"/>
      <c r="Q19" s="16"/>
      <c r="R19" s="16">
        <v>2</v>
      </c>
      <c r="S19" s="16"/>
      <c r="T19" s="13"/>
      <c r="U19" s="12"/>
      <c r="V19" s="16"/>
      <c r="W19" s="16"/>
      <c r="X19" s="16"/>
      <c r="Y19" s="16"/>
      <c r="Z19" s="16"/>
      <c r="AA19" s="13"/>
      <c r="AB19" s="12">
        <v>1</v>
      </c>
      <c r="AC19" s="16"/>
      <c r="AD19" s="16"/>
      <c r="AE19" s="16"/>
      <c r="AF19" s="16"/>
      <c r="AG19" s="16"/>
      <c r="AH19" s="19">
        <f t="shared" si="0"/>
        <v>1</v>
      </c>
      <c r="AI19" s="14">
        <f t="shared" si="3"/>
        <v>1</v>
      </c>
      <c r="AJ19" s="3">
        <f t="shared" si="1"/>
        <v>1</v>
      </c>
      <c r="AK19" s="3">
        <f t="shared" si="2"/>
        <v>1</v>
      </c>
    </row>
    <row r="20" spans="1:37" ht="14.4" customHeight="1" thickBot="1" x14ac:dyDescent="0.35">
      <c r="A20" s="2">
        <v>18</v>
      </c>
      <c r="B20" s="15" t="s">
        <v>52</v>
      </c>
      <c r="C20" s="21"/>
      <c r="D20" s="21"/>
      <c r="E20" s="21"/>
      <c r="F20" s="21"/>
      <c r="G20" s="12"/>
      <c r="H20" s="21"/>
      <c r="I20" s="21"/>
      <c r="J20" s="21"/>
      <c r="K20" s="16"/>
      <c r="L20" s="16"/>
      <c r="M20" s="13"/>
      <c r="N20" s="12"/>
      <c r="O20" s="16"/>
      <c r="P20" s="16">
        <v>1</v>
      </c>
      <c r="Q20" s="16"/>
      <c r="R20" s="16"/>
      <c r="S20" s="16"/>
      <c r="T20" s="13"/>
      <c r="U20" s="12"/>
      <c r="V20" s="16"/>
      <c r="W20" s="16"/>
      <c r="X20" s="16"/>
      <c r="Y20" s="16"/>
      <c r="Z20" s="16"/>
      <c r="AA20" s="13"/>
      <c r="AB20" s="12"/>
      <c r="AC20" s="16"/>
      <c r="AD20" s="16"/>
      <c r="AE20" s="16"/>
      <c r="AF20" s="16"/>
      <c r="AG20" s="16">
        <v>1</v>
      </c>
      <c r="AH20" s="19">
        <f t="shared" si="0"/>
        <v>2</v>
      </c>
      <c r="AI20" s="14">
        <f t="shared" si="3"/>
        <v>2</v>
      </c>
      <c r="AJ20" s="3">
        <f t="shared" si="1"/>
        <v>0</v>
      </c>
      <c r="AK20" s="3">
        <f t="shared" si="2"/>
        <v>0</v>
      </c>
    </row>
    <row r="21" spans="1:37" s="5" customFormat="1" ht="14.9" customHeight="1" thickBot="1" x14ac:dyDescent="0.35">
      <c r="A21" s="11">
        <v>19</v>
      </c>
      <c r="B21" s="15" t="s">
        <v>11</v>
      </c>
      <c r="C21" s="21"/>
      <c r="D21" s="16">
        <v>1</v>
      </c>
      <c r="E21" s="21"/>
      <c r="F21" s="21"/>
      <c r="G21" s="12"/>
      <c r="H21" s="21"/>
      <c r="I21" s="21"/>
      <c r="J21" s="21"/>
      <c r="K21" s="16"/>
      <c r="L21" s="16"/>
      <c r="M21" s="13"/>
      <c r="N21" s="12"/>
      <c r="O21" s="16"/>
      <c r="P21" s="16"/>
      <c r="Q21" s="16"/>
      <c r="R21" s="16"/>
      <c r="S21" s="16">
        <v>2</v>
      </c>
      <c r="T21" s="13"/>
      <c r="U21" s="12"/>
      <c r="V21" s="16"/>
      <c r="W21" s="16"/>
      <c r="X21" s="16"/>
      <c r="Y21" s="16"/>
      <c r="Z21" s="16"/>
      <c r="AA21" s="13"/>
      <c r="AB21" s="12"/>
      <c r="AC21" s="16"/>
      <c r="AD21" s="16"/>
      <c r="AE21" s="16"/>
      <c r="AF21" s="16"/>
      <c r="AG21" s="16"/>
      <c r="AH21" s="19">
        <f t="shared" si="0"/>
        <v>1</v>
      </c>
      <c r="AI21" s="14">
        <f t="shared" si="3"/>
        <v>1</v>
      </c>
      <c r="AJ21" s="3">
        <f t="shared" si="1"/>
        <v>1</v>
      </c>
      <c r="AK21" s="3">
        <f t="shared" si="2"/>
        <v>1</v>
      </c>
    </row>
    <row r="22" spans="1:37" ht="15.75" thickBot="1" x14ac:dyDescent="0.35">
      <c r="A22" s="2">
        <v>20</v>
      </c>
      <c r="B22" s="15" t="s">
        <v>22</v>
      </c>
      <c r="C22" s="21"/>
      <c r="D22" s="21"/>
      <c r="E22" s="21"/>
      <c r="F22" s="21"/>
      <c r="G22" s="12"/>
      <c r="H22" s="21"/>
      <c r="I22" s="21"/>
      <c r="J22" s="21"/>
      <c r="K22" s="16"/>
      <c r="L22" s="16"/>
      <c r="M22" s="13"/>
      <c r="N22" s="12"/>
      <c r="O22" s="16"/>
      <c r="P22" s="16"/>
      <c r="Q22" s="16"/>
      <c r="R22" s="16"/>
      <c r="S22" s="16"/>
      <c r="T22" s="13"/>
      <c r="U22" s="12"/>
      <c r="V22" s="16"/>
      <c r="W22" s="16"/>
      <c r="X22" s="16"/>
      <c r="Y22" s="16">
        <v>1</v>
      </c>
      <c r="Z22" s="16"/>
      <c r="AA22" s="13"/>
      <c r="AB22" s="12"/>
      <c r="AC22" s="16"/>
      <c r="AD22" s="16"/>
      <c r="AE22" s="16"/>
      <c r="AF22" s="16"/>
      <c r="AG22" s="16"/>
      <c r="AH22" s="19">
        <f t="shared" si="0"/>
        <v>1</v>
      </c>
      <c r="AI22" s="14">
        <f t="shared" si="3"/>
        <v>1</v>
      </c>
      <c r="AJ22" s="3">
        <f t="shared" si="1"/>
        <v>0</v>
      </c>
      <c r="AK22" s="3">
        <f t="shared" si="2"/>
        <v>0</v>
      </c>
    </row>
    <row r="23" spans="1:37" ht="15.75" thickBot="1" x14ac:dyDescent="0.35">
      <c r="A23" s="11">
        <v>21</v>
      </c>
      <c r="B23" s="15" t="s">
        <v>12</v>
      </c>
      <c r="C23" s="21"/>
      <c r="D23" s="21"/>
      <c r="E23" s="21"/>
      <c r="F23" s="21"/>
      <c r="G23" s="12"/>
      <c r="H23" s="21"/>
      <c r="I23" s="21"/>
      <c r="J23" s="21"/>
      <c r="K23" s="16"/>
      <c r="L23" s="16"/>
      <c r="M23" s="13"/>
      <c r="N23" s="12">
        <v>1</v>
      </c>
      <c r="O23" s="16"/>
      <c r="P23" s="16"/>
      <c r="Q23" s="16"/>
      <c r="R23" s="16"/>
      <c r="S23" s="16"/>
      <c r="T23" s="13"/>
      <c r="U23" s="12"/>
      <c r="V23" s="16"/>
      <c r="W23" s="16">
        <v>2</v>
      </c>
      <c r="X23" s="16"/>
      <c r="Y23" s="16"/>
      <c r="Z23" s="16"/>
      <c r="AA23" s="13"/>
      <c r="AB23" s="12"/>
      <c r="AC23" s="16"/>
      <c r="AD23" s="16"/>
      <c r="AE23" s="16"/>
      <c r="AF23" s="16"/>
      <c r="AG23" s="16"/>
      <c r="AH23" s="19">
        <f t="shared" si="0"/>
        <v>1</v>
      </c>
      <c r="AI23" s="14">
        <f t="shared" si="3"/>
        <v>1</v>
      </c>
      <c r="AJ23" s="3">
        <f t="shared" si="1"/>
        <v>1</v>
      </c>
      <c r="AK23" s="3">
        <f t="shared" si="2"/>
        <v>1</v>
      </c>
    </row>
    <row r="24" spans="1:37" ht="15.75" thickBot="1" x14ac:dyDescent="0.35">
      <c r="A24" s="2">
        <v>22</v>
      </c>
      <c r="B24" s="15" t="s">
        <v>18</v>
      </c>
      <c r="C24" s="21"/>
      <c r="D24" s="124" t="s">
        <v>63</v>
      </c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9">
        <f t="shared" si="0"/>
        <v>0</v>
      </c>
      <c r="AI24" s="14">
        <f t="shared" si="3"/>
        <v>0</v>
      </c>
      <c r="AJ24" s="3">
        <f t="shared" si="1"/>
        <v>0</v>
      </c>
      <c r="AK24" s="3">
        <f t="shared" si="2"/>
        <v>0</v>
      </c>
    </row>
    <row r="25" spans="1:37" ht="15.75" thickBot="1" x14ac:dyDescent="0.35">
      <c r="A25" s="11">
        <v>23</v>
      </c>
      <c r="B25" s="15" t="s">
        <v>34</v>
      </c>
      <c r="C25" s="21"/>
      <c r="D25" s="124" t="s">
        <v>63</v>
      </c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9">
        <f t="shared" si="0"/>
        <v>0</v>
      </c>
      <c r="AI25" s="14">
        <f t="shared" si="3"/>
        <v>0</v>
      </c>
      <c r="AJ25" s="3">
        <f t="shared" si="1"/>
        <v>0</v>
      </c>
      <c r="AK25" s="3">
        <f t="shared" si="2"/>
        <v>0</v>
      </c>
    </row>
    <row r="26" spans="1:37" ht="15.75" customHeight="1" thickBot="1" x14ac:dyDescent="0.35">
      <c r="A26" s="2">
        <v>24</v>
      </c>
      <c r="B26" s="15" t="s">
        <v>35</v>
      </c>
      <c r="C26" s="124" t="s">
        <v>64</v>
      </c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9">
        <f t="shared" si="0"/>
        <v>0</v>
      </c>
      <c r="AI26" s="14">
        <f t="shared" si="3"/>
        <v>0</v>
      </c>
      <c r="AJ26" s="3">
        <f t="shared" si="1"/>
        <v>0</v>
      </c>
      <c r="AK26" s="3">
        <f t="shared" si="2"/>
        <v>0</v>
      </c>
    </row>
    <row r="27" spans="1:37" ht="15.75" thickBot="1" x14ac:dyDescent="0.35">
      <c r="A27" s="11">
        <v>25</v>
      </c>
      <c r="B27" s="15" t="s">
        <v>36</v>
      </c>
      <c r="C27" s="21"/>
      <c r="D27" s="124" t="s">
        <v>63</v>
      </c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9">
        <f t="shared" si="0"/>
        <v>0</v>
      </c>
      <c r="AI27" s="14">
        <f t="shared" si="3"/>
        <v>0</v>
      </c>
      <c r="AJ27" s="3">
        <f t="shared" si="1"/>
        <v>0</v>
      </c>
      <c r="AK27" s="3">
        <f t="shared" si="2"/>
        <v>0</v>
      </c>
    </row>
    <row r="28" spans="1:37" ht="15.75" thickBot="1" x14ac:dyDescent="0.35">
      <c r="A28" s="2">
        <v>26</v>
      </c>
      <c r="B28" s="15" t="s">
        <v>59</v>
      </c>
      <c r="C28" s="21"/>
      <c r="D28" s="21"/>
      <c r="E28" s="21"/>
      <c r="F28" s="21"/>
      <c r="G28" s="12">
        <v>1</v>
      </c>
      <c r="H28" s="21"/>
      <c r="I28" s="21"/>
      <c r="J28" s="21"/>
      <c r="K28" s="16"/>
      <c r="L28" s="16"/>
      <c r="M28" s="13"/>
      <c r="N28" s="12"/>
      <c r="O28" s="16"/>
      <c r="P28" s="16"/>
      <c r="Q28" s="16"/>
      <c r="R28" s="16"/>
      <c r="S28" s="16"/>
      <c r="T28" s="13"/>
      <c r="U28" s="12"/>
      <c r="V28" s="16"/>
      <c r="W28" s="16"/>
      <c r="X28" s="16">
        <v>2</v>
      </c>
      <c r="Y28" s="16"/>
      <c r="Z28" s="16"/>
      <c r="AA28" s="13"/>
      <c r="AB28" s="12"/>
      <c r="AC28" s="16"/>
      <c r="AD28" s="16"/>
      <c r="AE28" s="16"/>
      <c r="AF28" s="16"/>
      <c r="AG28" s="16"/>
      <c r="AH28" s="19">
        <f t="shared" si="0"/>
        <v>1</v>
      </c>
      <c r="AI28" s="14">
        <f t="shared" si="3"/>
        <v>1</v>
      </c>
      <c r="AJ28" s="3">
        <f t="shared" si="1"/>
        <v>1</v>
      </c>
      <c r="AK28" s="3">
        <f t="shared" si="2"/>
        <v>1</v>
      </c>
    </row>
    <row r="29" spans="1:37" ht="15.75" customHeight="1" thickBot="1" x14ac:dyDescent="0.35">
      <c r="A29" s="11">
        <v>27</v>
      </c>
      <c r="B29" s="15" t="s">
        <v>53</v>
      </c>
      <c r="C29" s="21"/>
      <c r="D29" s="21"/>
      <c r="E29" s="16">
        <v>1</v>
      </c>
      <c r="F29" s="21"/>
      <c r="G29" s="12"/>
      <c r="H29" s="21"/>
      <c r="I29" s="21"/>
      <c r="J29" s="21"/>
      <c r="K29" s="16"/>
      <c r="L29" s="16"/>
      <c r="M29" s="13"/>
      <c r="N29" s="12"/>
      <c r="O29" s="16"/>
      <c r="P29" s="16"/>
      <c r="Q29" s="16"/>
      <c r="R29" s="16"/>
      <c r="S29" s="16"/>
      <c r="T29" s="13"/>
      <c r="U29" s="12"/>
      <c r="V29" s="16"/>
      <c r="W29" s="16"/>
      <c r="X29" s="16"/>
      <c r="Y29" s="16"/>
      <c r="Z29" s="16"/>
      <c r="AA29" s="13"/>
      <c r="AB29" s="12"/>
      <c r="AC29" s="16"/>
      <c r="AD29" s="16"/>
      <c r="AE29" s="16"/>
      <c r="AF29" s="16"/>
      <c r="AG29" s="16"/>
      <c r="AH29" s="19">
        <f t="shared" si="0"/>
        <v>1</v>
      </c>
      <c r="AI29" s="14">
        <f t="shared" si="3"/>
        <v>1</v>
      </c>
      <c r="AJ29" s="3">
        <f t="shared" si="1"/>
        <v>0</v>
      </c>
      <c r="AK29" s="3">
        <f t="shared" si="2"/>
        <v>0</v>
      </c>
    </row>
    <row r="30" spans="1:37" ht="15.75" thickBot="1" x14ac:dyDescent="0.35">
      <c r="A30" s="2">
        <v>28</v>
      </c>
      <c r="B30" s="15" t="s">
        <v>58</v>
      </c>
      <c r="C30" s="21"/>
      <c r="D30" s="21"/>
      <c r="E30" s="21"/>
      <c r="F30" s="21"/>
      <c r="G30" s="12"/>
      <c r="H30" s="21"/>
      <c r="I30" s="21"/>
      <c r="J30" s="21"/>
      <c r="K30" s="16"/>
      <c r="L30" s="16"/>
      <c r="M30" s="13"/>
      <c r="N30" s="12"/>
      <c r="O30" s="16"/>
      <c r="P30" s="16"/>
      <c r="Q30" s="16">
        <v>1</v>
      </c>
      <c r="R30" s="16"/>
      <c r="S30" s="16"/>
      <c r="T30" s="13"/>
      <c r="U30" s="12"/>
      <c r="V30" s="123" t="s">
        <v>62</v>
      </c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9">
        <f t="shared" si="0"/>
        <v>1</v>
      </c>
      <c r="AI30" s="14">
        <f t="shared" si="3"/>
        <v>1</v>
      </c>
      <c r="AJ30" s="3">
        <f t="shared" si="1"/>
        <v>0</v>
      </c>
      <c r="AK30" s="3">
        <f t="shared" si="2"/>
        <v>0</v>
      </c>
    </row>
    <row r="31" spans="1:37" ht="14.9" customHeight="1" thickBot="1" x14ac:dyDescent="0.35">
      <c r="A31" s="11">
        <v>29</v>
      </c>
      <c r="B31" s="15" t="s">
        <v>46</v>
      </c>
      <c r="C31" s="21"/>
      <c r="D31" s="124" t="s">
        <v>63</v>
      </c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9">
        <f t="shared" si="0"/>
        <v>0</v>
      </c>
      <c r="AI31" s="14">
        <f t="shared" si="3"/>
        <v>0</v>
      </c>
      <c r="AJ31" s="3">
        <f t="shared" si="1"/>
        <v>0</v>
      </c>
      <c r="AK31" s="3">
        <f t="shared" si="2"/>
        <v>0</v>
      </c>
    </row>
    <row r="32" spans="1:37" ht="15.75" thickBot="1" x14ac:dyDescent="0.35">
      <c r="A32" s="2">
        <v>30</v>
      </c>
      <c r="B32" s="15" t="s">
        <v>54</v>
      </c>
      <c r="C32" s="21"/>
      <c r="D32" s="21"/>
      <c r="E32" s="21"/>
      <c r="F32" s="21"/>
      <c r="G32" s="12"/>
      <c r="H32" s="21"/>
      <c r="I32" s="21"/>
      <c r="J32" s="21"/>
      <c r="K32" s="16"/>
      <c r="L32" s="16"/>
      <c r="M32" s="13"/>
      <c r="N32" s="12"/>
      <c r="O32" s="16"/>
      <c r="P32" s="16"/>
      <c r="Q32" s="16"/>
      <c r="R32" s="16"/>
      <c r="S32" s="16"/>
      <c r="T32" s="13"/>
      <c r="U32" s="12"/>
      <c r="V32" s="16"/>
      <c r="W32" s="16">
        <v>1</v>
      </c>
      <c r="X32" s="16"/>
      <c r="Y32" s="16"/>
      <c r="Z32" s="16"/>
      <c r="AA32" s="13"/>
      <c r="AB32" s="12"/>
      <c r="AC32" s="16"/>
      <c r="AD32" s="16"/>
      <c r="AE32" s="16"/>
      <c r="AF32" s="16"/>
      <c r="AG32" s="16"/>
      <c r="AH32" s="19">
        <f t="shared" si="0"/>
        <v>1</v>
      </c>
      <c r="AI32" s="14">
        <f t="shared" si="3"/>
        <v>1</v>
      </c>
      <c r="AJ32" s="3">
        <f t="shared" si="1"/>
        <v>0</v>
      </c>
      <c r="AK32" s="3">
        <f t="shared" si="2"/>
        <v>0</v>
      </c>
    </row>
    <row r="33" spans="1:37" ht="15.75" customHeight="1" thickBot="1" x14ac:dyDescent="0.35">
      <c r="A33" s="11">
        <v>31</v>
      </c>
      <c r="B33" s="15" t="s">
        <v>55</v>
      </c>
      <c r="C33" s="123" t="s">
        <v>62</v>
      </c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4" t="s">
        <v>63</v>
      </c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9">
        <f t="shared" si="0"/>
        <v>0</v>
      </c>
      <c r="AI33" s="14">
        <f t="shared" si="3"/>
        <v>0</v>
      </c>
      <c r="AJ33" s="3">
        <f t="shared" si="1"/>
        <v>0</v>
      </c>
      <c r="AK33" s="3">
        <f t="shared" si="2"/>
        <v>0</v>
      </c>
    </row>
    <row r="34" spans="1:37" ht="15.75" thickBot="1" x14ac:dyDescent="0.35">
      <c r="A34" s="2">
        <v>32</v>
      </c>
      <c r="B34" s="15" t="s">
        <v>47</v>
      </c>
      <c r="C34" s="21"/>
      <c r="D34" s="21"/>
      <c r="E34" s="21"/>
      <c r="F34" s="21"/>
      <c r="G34" s="12"/>
      <c r="H34" s="21"/>
      <c r="I34" s="21"/>
      <c r="J34" s="21"/>
      <c r="K34" s="16">
        <v>1</v>
      </c>
      <c r="L34" s="16"/>
      <c r="M34" s="13"/>
      <c r="N34" s="12"/>
      <c r="O34" s="16"/>
      <c r="P34" s="16"/>
      <c r="Q34" s="16"/>
      <c r="R34" s="16"/>
      <c r="S34" s="16"/>
      <c r="T34" s="13"/>
      <c r="U34" s="12"/>
      <c r="V34" s="16"/>
      <c r="W34" s="16"/>
      <c r="X34" s="16"/>
      <c r="Y34" s="16"/>
      <c r="Z34" s="16"/>
      <c r="AA34" s="13"/>
      <c r="AB34" s="12"/>
      <c r="AC34" s="16"/>
      <c r="AD34" s="16"/>
      <c r="AE34" s="16"/>
      <c r="AF34" s="16">
        <v>2</v>
      </c>
      <c r="AG34" s="16"/>
      <c r="AH34" s="19">
        <f t="shared" si="0"/>
        <v>1</v>
      </c>
      <c r="AI34" s="14">
        <f t="shared" si="3"/>
        <v>1</v>
      </c>
      <c r="AJ34" s="3">
        <f t="shared" si="1"/>
        <v>1</v>
      </c>
      <c r="AK34" s="3">
        <f t="shared" si="2"/>
        <v>1</v>
      </c>
    </row>
    <row r="35" spans="1:37" ht="14.9" customHeight="1" thickBot="1" x14ac:dyDescent="0.35">
      <c r="A35" s="11">
        <v>33</v>
      </c>
      <c r="B35" s="15" t="s">
        <v>44</v>
      </c>
      <c r="C35" s="21"/>
      <c r="D35" s="21"/>
      <c r="E35" s="21"/>
      <c r="F35" s="21"/>
      <c r="G35" s="12"/>
      <c r="H35" s="21"/>
      <c r="I35" s="21"/>
      <c r="J35" s="21"/>
      <c r="K35" s="16"/>
      <c r="L35" s="16"/>
      <c r="M35" s="13"/>
      <c r="N35" s="12"/>
      <c r="O35" s="16"/>
      <c r="P35" s="16"/>
      <c r="Q35" s="16"/>
      <c r="R35" s="16"/>
      <c r="S35" s="16"/>
      <c r="T35" s="13"/>
      <c r="U35" s="12"/>
      <c r="V35" s="16"/>
      <c r="W35" s="16"/>
      <c r="X35" s="16"/>
      <c r="Y35" s="16"/>
      <c r="Z35" s="16"/>
      <c r="AA35" s="13"/>
      <c r="AB35" s="12"/>
      <c r="AC35" s="16">
        <v>1</v>
      </c>
      <c r="AD35" s="16"/>
      <c r="AE35" s="16"/>
      <c r="AF35" s="16"/>
      <c r="AG35" s="16"/>
      <c r="AH35" s="19">
        <f t="shared" si="0"/>
        <v>1</v>
      </c>
      <c r="AI35" s="14">
        <f t="shared" si="3"/>
        <v>1</v>
      </c>
      <c r="AJ35" s="3">
        <f t="shared" si="1"/>
        <v>0</v>
      </c>
      <c r="AK35" s="3">
        <f t="shared" si="2"/>
        <v>0</v>
      </c>
    </row>
    <row r="36" spans="1:37" ht="15.75" customHeight="1" thickBot="1" x14ac:dyDescent="0.35">
      <c r="A36" s="2">
        <v>34</v>
      </c>
      <c r="B36" s="15" t="s">
        <v>43</v>
      </c>
      <c r="C36" s="123" t="s">
        <v>62</v>
      </c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4" t="s">
        <v>63</v>
      </c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9">
        <f t="shared" si="0"/>
        <v>0</v>
      </c>
      <c r="AI36" s="14">
        <f t="shared" si="3"/>
        <v>0</v>
      </c>
      <c r="AJ36" s="3">
        <f t="shared" si="1"/>
        <v>0</v>
      </c>
      <c r="AK36" s="3">
        <f t="shared" si="2"/>
        <v>0</v>
      </c>
    </row>
    <row r="37" spans="1:37" ht="15.75" thickBot="1" x14ac:dyDescent="0.35">
      <c r="A37" s="11">
        <v>35</v>
      </c>
      <c r="B37" s="15" t="s">
        <v>48</v>
      </c>
      <c r="C37" s="21"/>
      <c r="D37" s="21"/>
      <c r="E37" s="21"/>
      <c r="F37" s="21"/>
      <c r="G37" s="12"/>
      <c r="H37" s="21"/>
      <c r="I37" s="21"/>
      <c r="J37" s="21"/>
      <c r="K37" s="16">
        <v>2</v>
      </c>
      <c r="L37" s="16"/>
      <c r="M37" s="13"/>
      <c r="N37" s="12"/>
      <c r="O37" s="16"/>
      <c r="P37" s="16"/>
      <c r="Q37" s="16"/>
      <c r="R37" s="16">
        <v>1</v>
      </c>
      <c r="S37" s="16"/>
      <c r="T37" s="13"/>
      <c r="U37" s="12"/>
      <c r="V37" s="123" t="s">
        <v>62</v>
      </c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9">
        <f t="shared" si="0"/>
        <v>1</v>
      </c>
      <c r="AI37" s="14">
        <f t="shared" si="3"/>
        <v>1</v>
      </c>
      <c r="AJ37" s="3">
        <f t="shared" si="1"/>
        <v>1</v>
      </c>
      <c r="AK37" s="3">
        <f t="shared" si="2"/>
        <v>1</v>
      </c>
    </row>
    <row r="38" spans="1:37" ht="15.75" customHeight="1" thickBot="1" x14ac:dyDescent="0.35">
      <c r="A38" s="2">
        <v>36</v>
      </c>
      <c r="B38" s="15" t="s">
        <v>49</v>
      </c>
      <c r="C38" s="123" t="s">
        <v>62</v>
      </c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"/>
      <c r="O38" s="16"/>
      <c r="P38" s="16"/>
      <c r="Q38" s="16"/>
      <c r="R38" s="16"/>
      <c r="S38" s="16"/>
      <c r="T38" s="13"/>
      <c r="U38" s="12"/>
      <c r="V38" s="16">
        <v>1</v>
      </c>
      <c r="W38" s="16"/>
      <c r="X38" s="16"/>
      <c r="Y38" s="16"/>
      <c r="Z38" s="16"/>
      <c r="AA38" s="13"/>
      <c r="AB38" s="12"/>
      <c r="AC38" s="16"/>
      <c r="AD38" s="16"/>
      <c r="AE38" s="16">
        <v>2</v>
      </c>
      <c r="AF38" s="16"/>
      <c r="AG38" s="16"/>
      <c r="AH38" s="19">
        <f t="shared" si="0"/>
        <v>1</v>
      </c>
      <c r="AI38" s="14">
        <f t="shared" si="3"/>
        <v>1</v>
      </c>
      <c r="AJ38" s="3">
        <f t="shared" si="1"/>
        <v>1</v>
      </c>
      <c r="AK38" s="3">
        <f t="shared" si="2"/>
        <v>1</v>
      </c>
    </row>
    <row r="39" spans="1:37" ht="14.4" customHeight="1" thickBot="1" x14ac:dyDescent="0.35">
      <c r="A39" s="11">
        <v>37</v>
      </c>
      <c r="B39" s="15" t="s">
        <v>24</v>
      </c>
      <c r="C39" s="123" t="s">
        <v>62</v>
      </c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4" t="s">
        <v>63</v>
      </c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9">
        <f t="shared" si="0"/>
        <v>0</v>
      </c>
      <c r="AI39" s="14">
        <f t="shared" si="3"/>
        <v>0</v>
      </c>
      <c r="AJ39" s="3">
        <f t="shared" si="1"/>
        <v>0</v>
      </c>
      <c r="AK39" s="3">
        <f t="shared" si="2"/>
        <v>0</v>
      </c>
    </row>
    <row r="40" spans="1:37" ht="15.75" thickBot="1" x14ac:dyDescent="0.35">
      <c r="A40" s="2">
        <v>38</v>
      </c>
      <c r="B40" s="15" t="s">
        <v>16</v>
      </c>
      <c r="C40" s="21"/>
      <c r="D40" s="124" t="s">
        <v>63</v>
      </c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3" t="s">
        <v>62</v>
      </c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4" t="s">
        <v>63</v>
      </c>
      <c r="AE40" s="124"/>
      <c r="AF40" s="124"/>
      <c r="AG40" s="124"/>
      <c r="AH40" s="19">
        <f t="shared" si="0"/>
        <v>0</v>
      </c>
      <c r="AI40" s="14">
        <f t="shared" si="3"/>
        <v>0</v>
      </c>
      <c r="AJ40" s="3">
        <f t="shared" si="1"/>
        <v>0</v>
      </c>
      <c r="AK40" s="3">
        <f t="shared" si="2"/>
        <v>0</v>
      </c>
    </row>
    <row r="41" spans="1:37" ht="14.9" customHeight="1" thickBot="1" x14ac:dyDescent="0.35">
      <c r="A41" s="11">
        <v>39</v>
      </c>
      <c r="B41" s="15" t="s">
        <v>57</v>
      </c>
      <c r="C41" s="21"/>
      <c r="D41" s="124" t="s">
        <v>63</v>
      </c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3" t="s">
        <v>62</v>
      </c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4" t="s">
        <v>63</v>
      </c>
      <c r="AE41" s="124"/>
      <c r="AF41" s="124"/>
      <c r="AG41" s="124"/>
      <c r="AH41" s="19">
        <f t="shared" si="0"/>
        <v>0</v>
      </c>
      <c r="AI41" s="14">
        <f t="shared" si="3"/>
        <v>0</v>
      </c>
      <c r="AJ41" s="3">
        <f t="shared" si="1"/>
        <v>0</v>
      </c>
      <c r="AK41" s="3">
        <f t="shared" si="2"/>
        <v>0</v>
      </c>
    </row>
    <row r="42" spans="1:37" ht="15.75" thickBot="1" x14ac:dyDescent="0.35">
      <c r="A42" s="2">
        <v>40</v>
      </c>
      <c r="B42" s="15" t="s">
        <v>51</v>
      </c>
      <c r="C42" s="21"/>
      <c r="D42" s="21"/>
      <c r="E42" s="21"/>
      <c r="F42" s="21"/>
      <c r="G42" s="21"/>
      <c r="H42" s="12"/>
      <c r="I42" s="16">
        <v>1</v>
      </c>
      <c r="J42" s="12"/>
      <c r="K42" s="16"/>
      <c r="L42" s="16"/>
      <c r="M42" s="13"/>
      <c r="N42" s="12"/>
      <c r="O42" s="16"/>
      <c r="P42" s="16"/>
      <c r="Q42" s="16"/>
      <c r="R42" s="16"/>
      <c r="S42" s="16"/>
      <c r="T42" s="13"/>
      <c r="U42" s="12"/>
      <c r="V42" s="16"/>
      <c r="W42" s="16"/>
      <c r="X42" s="16"/>
      <c r="Y42" s="16"/>
      <c r="Z42" s="16"/>
      <c r="AA42" s="13"/>
      <c r="AB42" s="12"/>
      <c r="AC42" s="16"/>
      <c r="AD42" s="16"/>
      <c r="AE42" s="16"/>
      <c r="AF42" s="16"/>
      <c r="AG42" s="16"/>
      <c r="AH42" s="19">
        <f t="shared" si="0"/>
        <v>1</v>
      </c>
      <c r="AI42" s="14">
        <f t="shared" si="3"/>
        <v>1</v>
      </c>
      <c r="AJ42" s="3">
        <f t="shared" si="1"/>
        <v>0</v>
      </c>
      <c r="AK42" s="3">
        <f t="shared" si="2"/>
        <v>0</v>
      </c>
    </row>
    <row r="43" spans="1:37" ht="15.75" thickBot="1" x14ac:dyDescent="0.35">
      <c r="A43" s="11">
        <v>41</v>
      </c>
      <c r="B43" s="15" t="s">
        <v>10</v>
      </c>
      <c r="C43" s="123" t="s">
        <v>62</v>
      </c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4" t="s">
        <v>63</v>
      </c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9">
        <f t="shared" si="0"/>
        <v>0</v>
      </c>
      <c r="AI43" s="14">
        <f t="shared" si="3"/>
        <v>0</v>
      </c>
      <c r="AJ43" s="3">
        <f t="shared" si="1"/>
        <v>0</v>
      </c>
      <c r="AK43" s="3">
        <f t="shared" si="2"/>
        <v>0</v>
      </c>
    </row>
    <row r="44" spans="1:37" ht="15.75" thickBot="1" x14ac:dyDescent="0.35">
      <c r="A44" s="2">
        <v>42</v>
      </c>
      <c r="B44" s="15" t="s">
        <v>37</v>
      </c>
      <c r="C44" s="21"/>
      <c r="D44" s="21"/>
      <c r="E44" s="21"/>
      <c r="F44" s="21"/>
      <c r="G44" s="21"/>
      <c r="H44" s="12"/>
      <c r="I44" s="12"/>
      <c r="J44" s="16">
        <v>1</v>
      </c>
      <c r="K44" s="16"/>
      <c r="L44" s="16"/>
      <c r="M44" s="13"/>
      <c r="N44" s="12"/>
      <c r="O44" s="16"/>
      <c r="P44" s="16"/>
      <c r="Q44" s="16"/>
      <c r="R44" s="16"/>
      <c r="S44" s="16"/>
      <c r="T44" s="13"/>
      <c r="U44" s="12"/>
      <c r="V44" s="16"/>
      <c r="W44" s="16"/>
      <c r="X44" s="16"/>
      <c r="Y44" s="16"/>
      <c r="Z44" s="16"/>
      <c r="AA44" s="13"/>
      <c r="AB44" s="12"/>
      <c r="AC44" s="16">
        <v>2</v>
      </c>
      <c r="AD44" s="16"/>
      <c r="AE44" s="16"/>
      <c r="AF44" s="16"/>
      <c r="AG44" s="16"/>
      <c r="AH44" s="19">
        <f t="shared" si="0"/>
        <v>1</v>
      </c>
      <c r="AI44" s="14">
        <f t="shared" si="3"/>
        <v>1</v>
      </c>
      <c r="AJ44" s="3">
        <f t="shared" si="1"/>
        <v>1</v>
      </c>
      <c r="AK44" s="3">
        <f t="shared" si="2"/>
        <v>1</v>
      </c>
    </row>
    <row r="45" spans="1:37" ht="15.75" thickBot="1" x14ac:dyDescent="0.35">
      <c r="A45" s="11">
        <v>43</v>
      </c>
      <c r="B45" s="15" t="s">
        <v>56</v>
      </c>
      <c r="C45" s="21"/>
      <c r="D45" s="21"/>
      <c r="E45" s="21"/>
      <c r="F45" s="21"/>
      <c r="G45" s="21"/>
      <c r="H45" s="12"/>
      <c r="I45" s="12"/>
      <c r="J45" s="12"/>
      <c r="K45" s="16"/>
      <c r="L45" s="16"/>
      <c r="M45" s="13"/>
      <c r="N45" s="12"/>
      <c r="O45" s="16">
        <v>1</v>
      </c>
      <c r="P45" s="16"/>
      <c r="Q45" s="16"/>
      <c r="R45" s="16"/>
      <c r="S45" s="16"/>
      <c r="T45" s="13"/>
      <c r="U45" s="12"/>
      <c r="V45" s="16"/>
      <c r="W45" s="16"/>
      <c r="X45" s="16"/>
      <c r="Y45" s="16"/>
      <c r="Z45" s="16"/>
      <c r="AA45" s="13"/>
      <c r="AB45" s="12"/>
      <c r="AC45" s="16"/>
      <c r="AD45" s="16">
        <v>1</v>
      </c>
      <c r="AE45" s="16"/>
      <c r="AF45" s="16"/>
      <c r="AG45" s="16"/>
      <c r="AH45" s="19">
        <f t="shared" si="0"/>
        <v>2</v>
      </c>
      <c r="AI45" s="14">
        <f t="shared" si="3"/>
        <v>2</v>
      </c>
      <c r="AJ45" s="3">
        <f t="shared" si="1"/>
        <v>0</v>
      </c>
      <c r="AK45" s="3">
        <f t="shared" si="2"/>
        <v>0</v>
      </c>
    </row>
    <row r="46" spans="1:37" ht="15.75" customHeight="1" thickBot="1" x14ac:dyDescent="0.35">
      <c r="A46" s="2">
        <v>44</v>
      </c>
      <c r="B46" s="15" t="s">
        <v>38</v>
      </c>
      <c r="C46" s="123" t="s">
        <v>62</v>
      </c>
      <c r="D46" s="123"/>
      <c r="E46" s="123"/>
      <c r="F46" s="123"/>
      <c r="G46" s="12"/>
      <c r="H46" s="12"/>
      <c r="I46" s="12"/>
      <c r="J46" s="12"/>
      <c r="K46" s="16"/>
      <c r="L46" s="16"/>
      <c r="M46" s="13"/>
      <c r="N46" s="12"/>
      <c r="O46" s="16"/>
      <c r="P46" s="16">
        <v>2</v>
      </c>
      <c r="Q46" s="16"/>
      <c r="R46" s="16"/>
      <c r="S46" s="16"/>
      <c r="T46" s="13"/>
      <c r="U46" s="12"/>
      <c r="V46" s="16"/>
      <c r="W46" s="16"/>
      <c r="X46" s="16"/>
      <c r="Y46" s="16"/>
      <c r="Z46" s="16"/>
      <c r="AA46" s="13">
        <v>1</v>
      </c>
      <c r="AB46" s="12"/>
      <c r="AC46" s="16"/>
      <c r="AD46" s="16"/>
      <c r="AE46" s="16"/>
      <c r="AF46" s="16"/>
      <c r="AG46" s="16"/>
      <c r="AH46" s="19">
        <f t="shared" si="0"/>
        <v>1</v>
      </c>
      <c r="AI46" s="14">
        <f t="shared" si="3"/>
        <v>1</v>
      </c>
      <c r="AJ46" s="3">
        <f t="shared" si="1"/>
        <v>1</v>
      </c>
      <c r="AK46" s="3">
        <f t="shared" si="2"/>
        <v>1</v>
      </c>
    </row>
    <row r="47" spans="1:37" ht="15.75" thickBot="1" x14ac:dyDescent="0.35">
      <c r="A47" s="11">
        <v>45</v>
      </c>
      <c r="B47" s="15" t="s">
        <v>39</v>
      </c>
      <c r="C47" s="12"/>
      <c r="D47" s="12"/>
      <c r="E47" s="12"/>
      <c r="F47" s="13">
        <v>1</v>
      </c>
      <c r="G47" s="12"/>
      <c r="H47" s="12"/>
      <c r="I47" s="12"/>
      <c r="J47" s="12"/>
      <c r="K47" s="16"/>
      <c r="L47" s="16"/>
      <c r="M47" s="13"/>
      <c r="N47" s="12"/>
      <c r="O47" s="16"/>
      <c r="P47" s="16"/>
      <c r="Q47" s="16"/>
      <c r="R47" s="16"/>
      <c r="S47" s="16"/>
      <c r="T47" s="13"/>
      <c r="U47" s="12"/>
      <c r="V47" s="16"/>
      <c r="W47" s="16"/>
      <c r="X47" s="16"/>
      <c r="Y47" s="16"/>
      <c r="Z47" s="16"/>
      <c r="AA47" s="13"/>
      <c r="AB47" s="12"/>
      <c r="AC47" s="16"/>
      <c r="AD47" s="16">
        <v>2</v>
      </c>
      <c r="AE47" s="16"/>
      <c r="AF47" s="16"/>
      <c r="AG47" s="16"/>
      <c r="AH47" s="19">
        <f t="shared" si="0"/>
        <v>1</v>
      </c>
      <c r="AI47" s="14">
        <f t="shared" si="3"/>
        <v>1</v>
      </c>
      <c r="AJ47" s="3">
        <f t="shared" si="1"/>
        <v>1</v>
      </c>
      <c r="AK47" s="3">
        <f t="shared" si="2"/>
        <v>1</v>
      </c>
    </row>
    <row r="48" spans="1:37" ht="15.75" customHeight="1" thickBot="1" x14ac:dyDescent="0.35">
      <c r="A48" s="2">
        <v>46</v>
      </c>
      <c r="B48" s="15" t="s">
        <v>23</v>
      </c>
      <c r="C48" s="123" t="s">
        <v>62</v>
      </c>
      <c r="D48" s="123"/>
      <c r="E48" s="123"/>
      <c r="F48" s="123"/>
      <c r="G48" s="123"/>
      <c r="H48" s="123"/>
      <c r="I48" s="123"/>
      <c r="J48" s="123"/>
      <c r="K48" s="123"/>
      <c r="L48" s="123"/>
      <c r="M48" s="13"/>
      <c r="N48" s="12"/>
      <c r="O48" s="16"/>
      <c r="P48" s="16"/>
      <c r="Q48" s="16"/>
      <c r="R48" s="16"/>
      <c r="S48" s="16"/>
      <c r="T48" s="13">
        <v>1</v>
      </c>
      <c r="U48" s="12"/>
      <c r="V48" s="16"/>
      <c r="W48" s="16"/>
      <c r="X48" s="16"/>
      <c r="Y48" s="16"/>
      <c r="Z48" s="16"/>
      <c r="AA48" s="13"/>
      <c r="AB48" s="12"/>
      <c r="AC48" s="16"/>
      <c r="AD48" s="16"/>
      <c r="AE48" s="16"/>
      <c r="AF48" s="16"/>
      <c r="AG48" s="16"/>
      <c r="AH48" s="19">
        <f t="shared" si="0"/>
        <v>1</v>
      </c>
      <c r="AI48" s="14">
        <f t="shared" si="3"/>
        <v>1</v>
      </c>
      <c r="AJ48" s="3">
        <f t="shared" si="1"/>
        <v>0</v>
      </c>
      <c r="AK48" s="3">
        <f t="shared" si="2"/>
        <v>0</v>
      </c>
    </row>
    <row r="49" spans="1:37" ht="15.75" thickBot="1" x14ac:dyDescent="0.35">
      <c r="A49" s="11">
        <v>47</v>
      </c>
      <c r="B49" s="15" t="s">
        <v>50</v>
      </c>
      <c r="C49" s="12"/>
      <c r="D49" s="12"/>
      <c r="E49" s="12"/>
      <c r="F49" s="12"/>
      <c r="G49" s="12"/>
      <c r="H49" s="12"/>
      <c r="I49" s="12"/>
      <c r="J49" s="12"/>
      <c r="K49" s="16"/>
      <c r="L49" s="16"/>
      <c r="M49" s="13">
        <v>1</v>
      </c>
      <c r="N49" s="12"/>
      <c r="O49" s="16"/>
      <c r="P49" s="16"/>
      <c r="Q49" s="16"/>
      <c r="R49" s="16"/>
      <c r="S49" s="16"/>
      <c r="T49" s="13"/>
      <c r="U49" s="12"/>
      <c r="V49" s="16"/>
      <c r="W49" s="16"/>
      <c r="X49" s="16"/>
      <c r="Y49" s="16"/>
      <c r="Z49" s="16">
        <v>2</v>
      </c>
      <c r="AA49" s="13"/>
      <c r="AB49" s="12"/>
      <c r="AC49" s="16"/>
      <c r="AD49" s="16"/>
      <c r="AE49" s="16"/>
      <c r="AF49" s="16"/>
      <c r="AG49" s="16"/>
      <c r="AH49" s="19">
        <f t="shared" si="0"/>
        <v>1</v>
      </c>
      <c r="AI49" s="14">
        <f t="shared" si="3"/>
        <v>1</v>
      </c>
      <c r="AJ49" s="3">
        <f t="shared" si="1"/>
        <v>1</v>
      </c>
      <c r="AK49" s="3">
        <f t="shared" si="2"/>
        <v>1</v>
      </c>
    </row>
    <row r="50" spans="1:37" ht="15.75" customHeight="1" thickBot="1" x14ac:dyDescent="0.35">
      <c r="A50" s="11">
        <v>48</v>
      </c>
      <c r="B50" s="15" t="s">
        <v>60</v>
      </c>
      <c r="C50" s="123" t="s">
        <v>62</v>
      </c>
      <c r="D50" s="123"/>
      <c r="E50" s="123"/>
      <c r="F50" s="123"/>
      <c r="G50" s="123"/>
      <c r="H50" s="123"/>
      <c r="I50" s="123"/>
      <c r="J50" s="123"/>
      <c r="K50" s="16"/>
      <c r="L50" s="16">
        <v>1</v>
      </c>
      <c r="M50" s="13"/>
      <c r="N50" s="12"/>
      <c r="O50" s="16"/>
      <c r="P50" s="16"/>
      <c r="Q50" s="16"/>
      <c r="R50" s="16"/>
      <c r="S50" s="16"/>
      <c r="T50" s="13"/>
      <c r="U50" s="12"/>
      <c r="V50" s="16">
        <v>2</v>
      </c>
      <c r="W50" s="16"/>
      <c r="X50" s="16"/>
      <c r="Y50" s="16"/>
      <c r="Z50" s="16"/>
      <c r="AA50" s="13"/>
      <c r="AB50" s="12"/>
      <c r="AC50" s="16"/>
      <c r="AD50" s="16"/>
      <c r="AE50" s="16"/>
      <c r="AF50" s="16"/>
      <c r="AG50" s="16"/>
      <c r="AH50" s="19">
        <f t="shared" si="0"/>
        <v>1</v>
      </c>
      <c r="AI50" s="14">
        <f t="shared" si="3"/>
        <v>1</v>
      </c>
      <c r="AJ50" s="3">
        <f t="shared" si="1"/>
        <v>1</v>
      </c>
      <c r="AK50" s="3">
        <f t="shared" si="2"/>
        <v>1</v>
      </c>
    </row>
    <row r="51" spans="1:37" x14ac:dyDescent="0.3">
      <c r="A51" s="11">
        <v>49</v>
      </c>
      <c r="B51" s="15" t="s">
        <v>61</v>
      </c>
      <c r="C51" s="123" t="s">
        <v>62</v>
      </c>
      <c r="D51" s="123"/>
      <c r="E51" s="123"/>
      <c r="F51" s="123"/>
      <c r="G51" s="124" t="s">
        <v>63</v>
      </c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9">
        <f t="shared" si="0"/>
        <v>0</v>
      </c>
      <c r="AI51" s="14">
        <f t="shared" si="3"/>
        <v>0</v>
      </c>
      <c r="AJ51" s="3">
        <f t="shared" si="1"/>
        <v>0</v>
      </c>
      <c r="AK51" s="3">
        <f t="shared" si="2"/>
        <v>0</v>
      </c>
    </row>
    <row r="52" spans="1:37" x14ac:dyDescent="0.3">
      <c r="A52" s="6"/>
      <c r="B52" s="6"/>
      <c r="C52" s="6">
        <v>1</v>
      </c>
      <c r="D52" s="6">
        <v>1</v>
      </c>
      <c r="E52" s="6">
        <v>1</v>
      </c>
      <c r="F52" s="6">
        <v>1</v>
      </c>
      <c r="G52" s="6">
        <v>1</v>
      </c>
      <c r="H52" s="6">
        <v>1</v>
      </c>
      <c r="I52" s="6">
        <v>1</v>
      </c>
      <c r="J52" s="6">
        <v>1</v>
      </c>
      <c r="K52" s="6">
        <v>1</v>
      </c>
      <c r="L52" s="6">
        <v>1</v>
      </c>
      <c r="M52" s="6">
        <v>1</v>
      </c>
      <c r="N52" s="6">
        <v>1</v>
      </c>
      <c r="O52" s="6">
        <v>1</v>
      </c>
      <c r="P52" s="6">
        <v>1</v>
      </c>
      <c r="Q52" s="6">
        <v>1</v>
      </c>
      <c r="R52" s="6">
        <v>1</v>
      </c>
      <c r="S52" s="6">
        <v>1</v>
      </c>
      <c r="T52" s="6">
        <v>1</v>
      </c>
      <c r="U52" s="6">
        <v>1</v>
      </c>
      <c r="V52" s="6">
        <v>1</v>
      </c>
      <c r="W52" s="6">
        <v>1</v>
      </c>
      <c r="X52" s="6">
        <v>1</v>
      </c>
      <c r="Y52" s="6">
        <v>1</v>
      </c>
      <c r="Z52" s="6">
        <v>1</v>
      </c>
      <c r="AA52" s="6">
        <v>1</v>
      </c>
      <c r="AB52" s="6">
        <v>1</v>
      </c>
      <c r="AC52" s="6">
        <v>1</v>
      </c>
      <c r="AD52" s="6">
        <v>1</v>
      </c>
      <c r="AE52" s="6">
        <v>1</v>
      </c>
      <c r="AF52" s="6">
        <v>1</v>
      </c>
      <c r="AG52" s="6">
        <v>1</v>
      </c>
      <c r="AH52" s="6"/>
      <c r="AI52" s="6"/>
    </row>
    <row r="53" spans="1:37" x14ac:dyDescent="0.3">
      <c r="A53" s="6"/>
      <c r="B53" s="6"/>
      <c r="E53" s="6"/>
      <c r="F53" s="6"/>
      <c r="G53" s="6"/>
      <c r="K53" s="6">
        <v>2</v>
      </c>
      <c r="L53" s="6">
        <v>2</v>
      </c>
      <c r="M53" s="6"/>
      <c r="N53" s="6"/>
      <c r="O53" s="6">
        <v>2</v>
      </c>
      <c r="P53" s="6">
        <v>2</v>
      </c>
      <c r="Q53" s="6">
        <v>2</v>
      </c>
      <c r="R53" s="6">
        <v>2</v>
      </c>
      <c r="S53" s="6">
        <v>2</v>
      </c>
      <c r="T53" s="6"/>
      <c r="U53" s="6"/>
      <c r="V53" s="6">
        <v>2</v>
      </c>
      <c r="W53" s="6">
        <v>2</v>
      </c>
      <c r="X53" s="6">
        <v>2</v>
      </c>
      <c r="Y53" s="6">
        <v>2</v>
      </c>
      <c r="Z53" s="6">
        <v>2</v>
      </c>
      <c r="AA53" s="6"/>
      <c r="AB53" s="6"/>
      <c r="AC53" s="6">
        <v>2</v>
      </c>
      <c r="AD53" s="6">
        <v>2</v>
      </c>
      <c r="AE53" s="6">
        <v>2</v>
      </c>
      <c r="AF53" s="6">
        <v>2</v>
      </c>
      <c r="AG53" s="6">
        <v>2</v>
      </c>
      <c r="AH53" s="6"/>
      <c r="AI53" s="6"/>
    </row>
    <row r="54" spans="1:37" x14ac:dyDescent="0.3">
      <c r="A54" s="6"/>
      <c r="B54" s="6"/>
      <c r="E54" s="6"/>
      <c r="F54" s="6"/>
      <c r="G54" s="6"/>
      <c r="L54" s="6"/>
      <c r="M54" s="6"/>
      <c r="N54" s="6"/>
      <c r="O54" s="6"/>
      <c r="P54" s="7"/>
      <c r="Q54" s="7"/>
      <c r="R54" s="7"/>
      <c r="S54" s="7"/>
      <c r="T54" s="7"/>
      <c r="U54" s="7"/>
      <c r="V54" s="7"/>
      <c r="W54" s="7"/>
      <c r="Z54" s="6"/>
      <c r="AA54" s="6"/>
      <c r="AB54" s="6"/>
      <c r="AC54" s="6"/>
      <c r="AD54" s="6"/>
      <c r="AE54" s="6"/>
      <c r="AF54" s="6"/>
      <c r="AG54" s="6"/>
      <c r="AH54" s="6"/>
      <c r="AI54" s="6"/>
    </row>
    <row r="55" spans="1:37" x14ac:dyDescent="0.3">
      <c r="A55" s="6"/>
      <c r="B55" s="6"/>
      <c r="E55" s="6"/>
      <c r="F55" s="6"/>
      <c r="G55" s="6"/>
      <c r="L55" s="6"/>
      <c r="M55" s="6"/>
      <c r="N55" s="6"/>
      <c r="O55" s="6"/>
      <c r="P55" s="7"/>
      <c r="Q55" s="7"/>
      <c r="R55" s="7"/>
      <c r="S55" s="7"/>
      <c r="T55" s="7"/>
      <c r="U55" s="7"/>
      <c r="V55" s="7"/>
      <c r="W55" s="7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spans="1:37" x14ac:dyDescent="0.3">
      <c r="A56" s="6"/>
      <c r="B56" s="6"/>
      <c r="E56" s="6"/>
      <c r="F56" s="6"/>
      <c r="G56" s="6"/>
      <c r="L56" s="6"/>
      <c r="M56" s="6"/>
      <c r="N56" s="6"/>
      <c r="O56" s="6"/>
      <c r="P56" s="7"/>
      <c r="Q56" s="7"/>
      <c r="R56" s="7"/>
      <c r="S56" s="6"/>
      <c r="T56" s="7"/>
      <c r="U56" s="7"/>
      <c r="V56" s="7"/>
      <c r="W56" s="7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spans="1:37" x14ac:dyDescent="0.3">
      <c r="A57" s="6"/>
      <c r="B57" s="6"/>
      <c r="E57" s="6"/>
      <c r="F57" s="6"/>
      <c r="G57" s="6"/>
      <c r="L57" s="6"/>
      <c r="M57" s="6"/>
      <c r="N57" s="6"/>
      <c r="O57" s="6"/>
      <c r="P57" s="6"/>
      <c r="S57" s="6"/>
      <c r="T57" s="6"/>
      <c r="U57" s="6"/>
      <c r="V57" s="6"/>
      <c r="W57" s="6"/>
      <c r="Z57" s="6"/>
      <c r="AA57" s="6"/>
      <c r="AB57" s="6"/>
      <c r="AC57" s="6"/>
      <c r="AD57" s="6"/>
      <c r="AE57" s="6"/>
      <c r="AF57" s="6"/>
      <c r="AG57" s="6"/>
      <c r="AH57" s="6"/>
      <c r="AI57" s="6"/>
    </row>
    <row r="58" spans="1:37" x14ac:dyDescent="0.3">
      <c r="A58" s="6"/>
      <c r="B58" s="6"/>
      <c r="E58" s="6"/>
      <c r="F58" s="6"/>
      <c r="G58" s="6"/>
      <c r="L58" s="6"/>
      <c r="M58" s="6"/>
      <c r="N58" s="6"/>
      <c r="O58" s="6"/>
      <c r="P58" s="6"/>
      <c r="S58" s="8"/>
      <c r="T58" s="6"/>
      <c r="U58" s="6"/>
      <c r="V58" s="6"/>
      <c r="W58" s="6"/>
      <c r="Z58" s="6"/>
      <c r="AA58" s="6"/>
      <c r="AB58" s="6"/>
      <c r="AC58" s="6"/>
      <c r="AD58" s="6"/>
      <c r="AE58" s="6"/>
      <c r="AF58" s="6"/>
      <c r="AG58" s="6"/>
      <c r="AH58" s="6"/>
      <c r="AI58" s="6"/>
    </row>
    <row r="59" spans="1:37" x14ac:dyDescent="0.3">
      <c r="A59" s="6"/>
      <c r="B59" s="6"/>
      <c r="E59" s="6"/>
      <c r="F59" s="6"/>
      <c r="G59" s="6"/>
      <c r="L59" s="6"/>
      <c r="M59" s="6"/>
      <c r="N59" s="6"/>
      <c r="O59" s="6"/>
      <c r="P59" s="6"/>
      <c r="S59" s="8"/>
      <c r="T59" s="6"/>
      <c r="U59" s="6"/>
      <c r="V59" s="6"/>
      <c r="W59" s="6"/>
      <c r="Z59" s="6"/>
      <c r="AA59" s="6"/>
      <c r="AB59" s="6"/>
      <c r="AC59" s="6"/>
      <c r="AD59" s="6"/>
      <c r="AE59" s="6"/>
      <c r="AF59" s="6"/>
      <c r="AG59" s="6"/>
      <c r="AH59" s="6"/>
      <c r="AI59" s="6"/>
    </row>
    <row r="60" spans="1:37" x14ac:dyDescent="0.3">
      <c r="A60" s="6"/>
      <c r="B60" s="6"/>
      <c r="E60" s="6"/>
      <c r="F60" s="6"/>
      <c r="G60" s="6"/>
      <c r="L60" s="6"/>
      <c r="M60" s="6"/>
      <c r="N60" s="6"/>
      <c r="O60" s="6"/>
      <c r="P60" s="6"/>
      <c r="S60" s="6"/>
      <c r="T60" s="6"/>
      <c r="U60" s="6"/>
      <c r="V60" s="6"/>
      <c r="W60" s="6"/>
      <c r="Z60" s="6"/>
      <c r="AA60" s="6"/>
      <c r="AB60" s="6"/>
      <c r="AC60" s="6"/>
      <c r="AD60" s="6"/>
      <c r="AE60" s="6"/>
      <c r="AF60" s="6"/>
      <c r="AG60" s="6"/>
      <c r="AH60" s="6"/>
      <c r="AI60" s="6"/>
    </row>
    <row r="61" spans="1:37" x14ac:dyDescent="0.3">
      <c r="A61" s="6"/>
      <c r="B61" s="6"/>
      <c r="E61" s="6"/>
      <c r="F61" s="6"/>
      <c r="G61" s="6"/>
      <c r="L61" s="6"/>
      <c r="M61" s="6"/>
      <c r="N61" s="6"/>
      <c r="O61" s="6"/>
      <c r="P61" s="6"/>
      <c r="S61" s="6"/>
      <c r="T61" s="6"/>
      <c r="U61" s="6"/>
      <c r="V61" s="6"/>
      <c r="W61" s="6"/>
      <c r="Z61" s="6"/>
      <c r="AA61" s="6"/>
      <c r="AB61" s="6"/>
      <c r="AC61" s="6"/>
      <c r="AD61" s="6"/>
      <c r="AE61" s="6"/>
      <c r="AF61" s="6"/>
      <c r="AG61" s="6"/>
      <c r="AH61" s="6"/>
      <c r="AI61" s="6"/>
    </row>
    <row r="62" spans="1:37" x14ac:dyDescent="0.3">
      <c r="A62" s="6"/>
      <c r="B62" s="6"/>
      <c r="E62" s="6"/>
      <c r="F62" s="6"/>
      <c r="G62" s="6"/>
      <c r="L62" s="6"/>
      <c r="M62" s="6"/>
      <c r="N62" s="6"/>
      <c r="O62" s="6"/>
      <c r="P62" s="6"/>
      <c r="S62" s="6"/>
      <c r="T62" s="6"/>
      <c r="U62" s="6"/>
      <c r="V62" s="6"/>
      <c r="W62" s="6"/>
      <c r="Z62" s="6"/>
      <c r="AA62" s="6"/>
      <c r="AB62" s="6"/>
      <c r="AC62" s="6"/>
      <c r="AD62" s="6"/>
      <c r="AE62" s="6"/>
      <c r="AF62" s="6"/>
      <c r="AG62" s="6"/>
      <c r="AH62" s="6"/>
      <c r="AI62" s="6"/>
    </row>
    <row r="63" spans="1:37" x14ac:dyDescent="0.3">
      <c r="A63" s="6"/>
      <c r="B63" s="6"/>
      <c r="E63" s="6"/>
      <c r="F63" s="6"/>
      <c r="G63" s="6"/>
      <c r="L63" s="6"/>
      <c r="M63" s="6"/>
      <c r="N63" s="6"/>
      <c r="O63" s="6"/>
      <c r="P63" s="6"/>
      <c r="S63" s="6"/>
      <c r="T63" s="6"/>
      <c r="U63" s="6"/>
      <c r="V63" s="6"/>
      <c r="W63" s="6"/>
      <c r="Z63" s="6"/>
      <c r="AA63" s="6"/>
      <c r="AB63" s="6"/>
      <c r="AC63" s="6"/>
      <c r="AD63" s="6"/>
      <c r="AE63" s="6"/>
      <c r="AF63" s="6"/>
      <c r="AG63" s="6"/>
      <c r="AH63" s="6"/>
      <c r="AI63" s="6"/>
    </row>
    <row r="64" spans="1:37" x14ac:dyDescent="0.3">
      <c r="A64" s="6"/>
      <c r="B64" s="6"/>
      <c r="E64" s="6"/>
      <c r="F64" s="6"/>
      <c r="G64" s="6"/>
      <c r="L64" s="6"/>
      <c r="M64" s="6"/>
      <c r="N64" s="6"/>
      <c r="O64" s="6"/>
      <c r="P64" s="6"/>
      <c r="S64" s="6"/>
      <c r="T64" s="6"/>
      <c r="U64" s="6"/>
      <c r="V64" s="6"/>
      <c r="W64" s="6"/>
      <c r="Z64" s="6"/>
      <c r="AA64" s="6"/>
      <c r="AB64" s="6"/>
      <c r="AC64" s="6"/>
      <c r="AD64" s="6"/>
      <c r="AE64" s="6"/>
      <c r="AF64" s="6"/>
      <c r="AG64" s="6"/>
      <c r="AH64" s="6"/>
      <c r="AI64" s="6"/>
    </row>
    <row r="65" spans="1:35" x14ac:dyDescent="0.3">
      <c r="A65" s="6"/>
      <c r="B65" s="6"/>
      <c r="E65" s="6"/>
      <c r="F65" s="6"/>
      <c r="G65" s="6"/>
      <c r="L65" s="6"/>
      <c r="M65" s="6"/>
      <c r="N65" s="6"/>
      <c r="O65" s="6"/>
      <c r="P65" s="6"/>
      <c r="S65" s="6"/>
      <c r="T65" s="6"/>
      <c r="U65" s="6"/>
      <c r="V65" s="6"/>
      <c r="W65" s="6"/>
      <c r="Z65" s="6"/>
      <c r="AA65" s="6"/>
      <c r="AB65" s="6"/>
      <c r="AC65" s="6"/>
      <c r="AD65" s="6"/>
      <c r="AE65" s="6"/>
      <c r="AF65" s="6"/>
      <c r="AG65" s="6"/>
      <c r="AH65" s="6"/>
      <c r="AI65" s="6"/>
    </row>
    <row r="66" spans="1:35" x14ac:dyDescent="0.3">
      <c r="A66" s="6"/>
      <c r="B66" s="6"/>
      <c r="E66" s="6"/>
      <c r="F66" s="6"/>
      <c r="G66" s="6"/>
      <c r="L66" s="6"/>
      <c r="M66" s="6"/>
      <c r="N66" s="6"/>
      <c r="O66" s="6"/>
      <c r="P66" s="6"/>
      <c r="S66" s="6"/>
      <c r="T66" s="6"/>
      <c r="U66" s="6"/>
      <c r="V66" s="6"/>
      <c r="W66" s="6"/>
      <c r="Z66" s="6"/>
      <c r="AA66" s="6"/>
      <c r="AB66" s="6"/>
      <c r="AC66" s="6"/>
      <c r="AD66" s="6"/>
      <c r="AE66" s="6"/>
      <c r="AF66" s="6"/>
      <c r="AG66" s="6"/>
      <c r="AH66" s="6"/>
      <c r="AI66" s="6"/>
    </row>
    <row r="67" spans="1:35" x14ac:dyDescent="0.3">
      <c r="A67" s="6"/>
      <c r="B67" s="6"/>
      <c r="E67" s="6"/>
      <c r="F67" s="6"/>
      <c r="G67" s="6"/>
      <c r="L67" s="6"/>
      <c r="M67" s="6"/>
      <c r="N67" s="6"/>
      <c r="O67" s="6"/>
      <c r="P67" s="6"/>
      <c r="S67" s="6"/>
      <c r="T67" s="6"/>
      <c r="U67" s="6"/>
      <c r="V67" s="6"/>
      <c r="W67" s="6"/>
      <c r="Z67" s="6"/>
      <c r="AA67" s="6"/>
      <c r="AB67" s="6"/>
      <c r="AC67" s="6"/>
      <c r="AD67" s="6"/>
      <c r="AE67" s="6"/>
      <c r="AF67" s="6"/>
      <c r="AG67" s="6"/>
      <c r="AH67" s="6"/>
      <c r="AI67" s="6"/>
    </row>
    <row r="68" spans="1:35" x14ac:dyDescent="0.3">
      <c r="A68" s="6"/>
      <c r="B68" s="6"/>
      <c r="E68" s="6"/>
      <c r="F68" s="6"/>
      <c r="G68" s="6"/>
      <c r="L68" s="6"/>
      <c r="M68" s="6"/>
      <c r="N68" s="6"/>
      <c r="O68" s="6"/>
      <c r="P68" s="6"/>
      <c r="S68" s="6"/>
      <c r="T68" s="6"/>
      <c r="U68" s="6"/>
      <c r="V68" s="6"/>
      <c r="W68" s="6"/>
      <c r="Z68" s="6"/>
      <c r="AA68" s="6"/>
      <c r="AB68" s="6"/>
      <c r="AC68" s="6"/>
      <c r="AD68" s="6"/>
      <c r="AE68" s="6"/>
      <c r="AF68" s="6"/>
      <c r="AG68" s="6"/>
      <c r="AH68" s="6"/>
      <c r="AI68" s="6"/>
    </row>
    <row r="69" spans="1:35" x14ac:dyDescent="0.3">
      <c r="A69" s="6"/>
      <c r="B69" s="6"/>
      <c r="E69" s="6"/>
      <c r="F69" s="6"/>
      <c r="G69" s="6"/>
      <c r="L69" s="6"/>
      <c r="M69" s="6"/>
      <c r="N69" s="6"/>
      <c r="O69" s="6"/>
      <c r="P69" s="6"/>
      <c r="S69" s="6"/>
      <c r="T69" s="6"/>
      <c r="U69" s="6"/>
      <c r="V69" s="6"/>
      <c r="W69" s="6"/>
      <c r="Z69" s="6"/>
      <c r="AA69" s="6"/>
      <c r="AB69" s="6"/>
      <c r="AC69" s="6"/>
      <c r="AD69" s="6"/>
      <c r="AE69" s="6"/>
      <c r="AF69" s="6"/>
      <c r="AG69" s="6"/>
      <c r="AH69" s="6"/>
      <c r="AI69" s="6"/>
    </row>
    <row r="70" spans="1:35" x14ac:dyDescent="0.3">
      <c r="A70" s="6"/>
      <c r="B70" s="6"/>
      <c r="E70" s="6"/>
      <c r="F70" s="6"/>
      <c r="G70" s="6"/>
      <c r="L70" s="6"/>
      <c r="M70" s="6"/>
      <c r="N70" s="6"/>
      <c r="O70" s="6"/>
      <c r="P70" s="6"/>
      <c r="S70" s="6"/>
      <c r="T70" s="6"/>
      <c r="U70" s="6"/>
      <c r="V70" s="6"/>
      <c r="W70" s="6"/>
      <c r="Z70" s="6"/>
      <c r="AA70" s="6"/>
      <c r="AB70" s="6"/>
      <c r="AC70" s="6"/>
      <c r="AD70" s="6"/>
      <c r="AE70" s="6"/>
      <c r="AF70" s="6"/>
      <c r="AG70" s="6"/>
      <c r="AH70" s="6"/>
      <c r="AI70" s="6"/>
    </row>
    <row r="71" spans="1:35" x14ac:dyDescent="0.3">
      <c r="A71" s="6"/>
      <c r="B71" s="6"/>
      <c r="E71" s="6"/>
      <c r="F71" s="6"/>
      <c r="G71" s="6"/>
      <c r="L71" s="6"/>
      <c r="M71" s="6"/>
      <c r="N71" s="6"/>
      <c r="O71" s="6"/>
      <c r="P71" s="6"/>
      <c r="S71" s="6"/>
      <c r="T71" s="6"/>
      <c r="U71" s="6"/>
      <c r="V71" s="6"/>
      <c r="W71" s="6"/>
      <c r="Z71" s="6"/>
      <c r="AA71" s="6"/>
      <c r="AB71" s="6"/>
      <c r="AC71" s="6"/>
      <c r="AD71" s="6"/>
      <c r="AE71" s="6"/>
      <c r="AF71" s="6"/>
      <c r="AG71" s="6"/>
      <c r="AH71" s="6"/>
      <c r="AI71" s="6"/>
    </row>
    <row r="72" spans="1:35" x14ac:dyDescent="0.3">
      <c r="A72" s="6"/>
      <c r="B72" s="6"/>
      <c r="E72" s="6"/>
      <c r="F72" s="6"/>
      <c r="G72" s="6"/>
      <c r="L72" s="6"/>
      <c r="M72" s="6"/>
      <c r="N72" s="6"/>
      <c r="O72" s="6"/>
      <c r="P72" s="6"/>
      <c r="S72" s="6"/>
      <c r="T72" s="6"/>
      <c r="U72" s="6"/>
      <c r="V72" s="6"/>
      <c r="W72" s="6"/>
      <c r="Z72" s="6"/>
      <c r="AA72" s="6"/>
      <c r="AB72" s="6"/>
      <c r="AC72" s="6"/>
      <c r="AD72" s="6"/>
      <c r="AE72" s="6"/>
      <c r="AF72" s="6"/>
      <c r="AG72" s="6"/>
      <c r="AH72" s="6"/>
      <c r="AI72" s="6"/>
    </row>
    <row r="73" spans="1:35" x14ac:dyDescent="0.3">
      <c r="A73" s="6"/>
      <c r="B73" s="6"/>
      <c r="E73" s="6"/>
      <c r="F73" s="6"/>
      <c r="G73" s="6"/>
      <c r="L73" s="6"/>
      <c r="M73" s="6"/>
      <c r="N73" s="6"/>
      <c r="O73" s="6"/>
      <c r="P73" s="6"/>
      <c r="S73" s="6"/>
      <c r="T73" s="6"/>
      <c r="U73" s="6"/>
      <c r="V73" s="6"/>
      <c r="W73" s="6"/>
      <c r="Z73" s="6"/>
      <c r="AA73" s="6"/>
      <c r="AB73" s="6"/>
      <c r="AC73" s="6"/>
      <c r="AD73" s="6"/>
      <c r="AE73" s="6"/>
      <c r="AF73" s="6"/>
      <c r="AG73" s="6"/>
      <c r="AH73" s="6"/>
      <c r="AI73" s="6"/>
    </row>
    <row r="74" spans="1:35" x14ac:dyDescent="0.3">
      <c r="A74" s="6"/>
      <c r="B74" s="6"/>
      <c r="E74" s="6"/>
      <c r="F74" s="6"/>
      <c r="G74" s="6"/>
      <c r="L74" s="6"/>
      <c r="M74" s="6"/>
      <c r="N74" s="6"/>
      <c r="O74" s="6"/>
      <c r="P74" s="6"/>
      <c r="S74" s="6"/>
      <c r="T74" s="6"/>
      <c r="U74" s="6"/>
      <c r="V74" s="6"/>
      <c r="W74" s="6"/>
      <c r="Z74" s="6"/>
      <c r="AA74" s="6"/>
      <c r="AB74" s="6"/>
      <c r="AC74" s="6"/>
      <c r="AD74" s="6"/>
      <c r="AE74" s="6"/>
      <c r="AF74" s="6"/>
      <c r="AG74" s="6"/>
      <c r="AH74" s="6"/>
      <c r="AI74" s="6"/>
    </row>
    <row r="75" spans="1:35" x14ac:dyDescent="0.3">
      <c r="A75" s="6"/>
      <c r="B75" s="6"/>
      <c r="E75" s="6"/>
      <c r="F75" s="6"/>
      <c r="G75" s="6"/>
      <c r="L75" s="6"/>
      <c r="M75" s="6"/>
      <c r="N75" s="6"/>
      <c r="O75" s="6"/>
      <c r="P75" s="6"/>
      <c r="S75" s="6"/>
      <c r="T75" s="6"/>
      <c r="U75" s="6"/>
      <c r="V75" s="6"/>
      <c r="W75" s="6"/>
      <c r="Z75" s="6"/>
      <c r="AA75" s="6"/>
      <c r="AB75" s="6"/>
      <c r="AC75" s="6"/>
      <c r="AD75" s="6"/>
      <c r="AE75" s="6"/>
      <c r="AF75" s="6"/>
      <c r="AG75" s="6"/>
      <c r="AH75" s="6"/>
      <c r="AI75" s="6"/>
    </row>
    <row r="76" spans="1:35" x14ac:dyDescent="0.3">
      <c r="A76" s="6"/>
      <c r="B76" s="6"/>
      <c r="E76" s="6"/>
      <c r="F76" s="6"/>
      <c r="G76" s="6"/>
      <c r="L76" s="6"/>
      <c r="M76" s="6"/>
      <c r="N76" s="6"/>
      <c r="O76" s="6"/>
      <c r="P76" s="6"/>
      <c r="S76" s="6"/>
      <c r="T76" s="6"/>
      <c r="U76" s="6"/>
      <c r="V76" s="6"/>
      <c r="W76" s="6"/>
      <c r="Z76" s="6"/>
      <c r="AA76" s="6"/>
      <c r="AB76" s="6"/>
      <c r="AC76" s="6"/>
      <c r="AD76" s="6"/>
      <c r="AE76" s="6"/>
      <c r="AF76" s="6"/>
      <c r="AG76" s="6"/>
      <c r="AH76" s="6"/>
      <c r="AI76" s="6"/>
    </row>
    <row r="77" spans="1:35" x14ac:dyDescent="0.3">
      <c r="A77" s="6"/>
      <c r="B77" s="6"/>
      <c r="E77" s="6"/>
      <c r="F77" s="6"/>
      <c r="G77" s="6"/>
      <c r="L77" s="6"/>
      <c r="M77" s="6"/>
      <c r="N77" s="6"/>
      <c r="O77" s="6"/>
      <c r="P77" s="6"/>
      <c r="S77" s="6"/>
      <c r="T77" s="6"/>
      <c r="U77" s="6"/>
      <c r="V77" s="6"/>
      <c r="W77" s="6"/>
      <c r="Z77" s="6"/>
      <c r="AA77" s="6"/>
      <c r="AB77" s="6"/>
      <c r="AC77" s="6"/>
      <c r="AD77" s="6"/>
      <c r="AE77" s="6"/>
      <c r="AF77" s="6"/>
      <c r="AG77" s="6"/>
      <c r="AH77" s="6"/>
      <c r="AI77" s="6"/>
    </row>
    <row r="78" spans="1:35" x14ac:dyDescent="0.3">
      <c r="A78" s="6"/>
      <c r="B78" s="6"/>
      <c r="E78" s="6"/>
      <c r="F78" s="6"/>
      <c r="G78" s="6"/>
      <c r="L78" s="6"/>
      <c r="M78" s="6"/>
      <c r="N78" s="6"/>
      <c r="O78" s="6"/>
      <c r="P78" s="6"/>
      <c r="S78" s="6"/>
      <c r="T78" s="6"/>
      <c r="U78" s="6"/>
      <c r="V78" s="6"/>
      <c r="W78" s="6"/>
      <c r="Z78" s="6"/>
      <c r="AA78" s="6"/>
      <c r="AB78" s="6"/>
      <c r="AC78" s="6"/>
      <c r="AD78" s="6"/>
      <c r="AE78" s="6"/>
      <c r="AF78" s="6"/>
      <c r="AG78" s="6"/>
      <c r="AH78" s="6"/>
      <c r="AI78" s="6"/>
    </row>
    <row r="79" spans="1:35" x14ac:dyDescent="0.3">
      <c r="A79" s="6"/>
      <c r="B79" s="6"/>
      <c r="E79" s="6"/>
      <c r="F79" s="6"/>
      <c r="G79" s="6"/>
      <c r="L79" s="6"/>
      <c r="M79" s="6"/>
      <c r="N79" s="6"/>
      <c r="O79" s="6"/>
      <c r="P79" s="6"/>
      <c r="S79" s="6"/>
      <c r="T79" s="6"/>
      <c r="U79" s="6"/>
      <c r="V79" s="6"/>
      <c r="W79" s="6"/>
      <c r="Z79" s="6"/>
      <c r="AA79" s="6"/>
      <c r="AB79" s="6"/>
      <c r="AC79" s="6"/>
      <c r="AD79" s="6"/>
      <c r="AE79" s="6"/>
      <c r="AF79" s="6"/>
      <c r="AG79" s="6"/>
      <c r="AH79" s="6"/>
      <c r="AI79" s="6"/>
    </row>
  </sheetData>
  <mergeCells count="50">
    <mergeCell ref="D5:AG5"/>
    <mergeCell ref="D10:AG10"/>
    <mergeCell ref="D25:AG25"/>
    <mergeCell ref="D31:AG31"/>
    <mergeCell ref="M11:AA11"/>
    <mergeCell ref="E13:AB13"/>
    <mergeCell ref="D3:AG3"/>
    <mergeCell ref="C48:L48"/>
    <mergeCell ref="C33:N33"/>
    <mergeCell ref="O33:AG33"/>
    <mergeCell ref="V15:AG15"/>
    <mergeCell ref="D15:U15"/>
    <mergeCell ref="G16:Q16"/>
    <mergeCell ref="C26:AG26"/>
    <mergeCell ref="V37:AG37"/>
    <mergeCell ref="D8:AG8"/>
    <mergeCell ref="D41:N41"/>
    <mergeCell ref="O9:AE9"/>
    <mergeCell ref="D9:N9"/>
    <mergeCell ref="AF9:AG9"/>
    <mergeCell ref="D27:AG27"/>
    <mergeCell ref="D12:AG12"/>
    <mergeCell ref="C51:F51"/>
    <mergeCell ref="C46:F46"/>
    <mergeCell ref="G51:AG51"/>
    <mergeCell ref="AC13:AG13"/>
    <mergeCell ref="O18:AE18"/>
    <mergeCell ref="O40:AC40"/>
    <mergeCell ref="D40:N40"/>
    <mergeCell ref="AD40:AG40"/>
    <mergeCell ref="D18:N18"/>
    <mergeCell ref="AF18:AG18"/>
    <mergeCell ref="V30:AG30"/>
    <mergeCell ref="C50:J50"/>
    <mergeCell ref="C39:Q39"/>
    <mergeCell ref="R39:AG39"/>
    <mergeCell ref="O41:AC41"/>
    <mergeCell ref="AD41:AG41"/>
    <mergeCell ref="C36:M36"/>
    <mergeCell ref="N36:AG36"/>
    <mergeCell ref="K17:Y17"/>
    <mergeCell ref="C43:Q43"/>
    <mergeCell ref="R43:AG43"/>
    <mergeCell ref="C38:M38"/>
    <mergeCell ref="D24:AG24"/>
    <mergeCell ref="A1:A2"/>
    <mergeCell ref="B1:B2"/>
    <mergeCell ref="AI1:AI2"/>
    <mergeCell ref="AJ1:AJ2"/>
    <mergeCell ref="AK1:AK2"/>
  </mergeCells>
  <conditionalFormatting sqref="K4:AG4 G37 C36 N36 E29 G17:H17 Z17:AG17 R39 D41 F47:G47 G51 G14 C13 AF18 AD41 C39 K19:AG23 K14:AG14 D21 G19:G23 C9 C18:D18 N38:AG38 J44:AG44 K45:AG47 I42 K42:AG42 K32:AG32 K30:U30 K49:AG50 M48:AG48 K34:AG35 O33 G34:G35 R16:AG16 K11:L11 AC11:AG11 G28:G30 K28:AG29 K37:U37 K6:AG7 G32">
    <cfRule type="containsText" dxfId="625" priority="123" operator="containsText" text="2">
      <formula>NOT(ISERROR(SEARCH("2",C4)))</formula>
    </cfRule>
    <cfRule type="containsText" dxfId="624" priority="124" operator="containsText" text="1">
      <formula>NOT(ISERROR(SEARCH("1",C4)))</formula>
    </cfRule>
  </conditionalFormatting>
  <conditionalFormatting sqref="C46">
    <cfRule type="containsText" dxfId="623" priority="93" operator="containsText" text="2">
      <formula>NOT(ISERROR(SEARCH("2",C46)))</formula>
    </cfRule>
    <cfRule type="containsText" dxfId="622" priority="94" operator="containsText" text="1">
      <formula>NOT(ISERROR(SEARCH("1",C46)))</formula>
    </cfRule>
  </conditionalFormatting>
  <conditionalFormatting sqref="K17">
    <cfRule type="containsText" dxfId="621" priority="91" operator="containsText" text="2">
      <formula>NOT(ISERROR(SEARCH("2",K17)))</formula>
    </cfRule>
    <cfRule type="containsText" dxfId="620" priority="92" operator="containsText" text="1">
      <formula>NOT(ISERROR(SEARCH("1",K17)))</formula>
    </cfRule>
  </conditionalFormatting>
  <conditionalFormatting sqref="O41">
    <cfRule type="containsText" dxfId="619" priority="89" operator="containsText" text="2">
      <formula>NOT(ISERROR(SEARCH("2",O41)))</formula>
    </cfRule>
    <cfRule type="containsText" dxfId="618" priority="90" operator="containsText" text="1">
      <formula>NOT(ISERROR(SEARCH("1",O41)))</formula>
    </cfRule>
  </conditionalFormatting>
  <conditionalFormatting sqref="G46">
    <cfRule type="containsText" dxfId="617" priority="87" operator="containsText" text="2">
      <formula>NOT(ISERROR(SEARCH("2",G46)))</formula>
    </cfRule>
    <cfRule type="containsText" dxfId="616" priority="88" operator="containsText" text="1">
      <formula>NOT(ISERROR(SEARCH("1",G46)))</formula>
    </cfRule>
  </conditionalFormatting>
  <conditionalFormatting sqref="D31">
    <cfRule type="containsText" dxfId="615" priority="5" operator="containsText" text="2">
      <formula>NOT(ISERROR(SEARCH("2",D31)))</formula>
    </cfRule>
    <cfRule type="containsText" dxfId="614" priority="6" operator="containsText" text="1">
      <formula>NOT(ISERROR(SEARCH("1",D31)))</formula>
    </cfRule>
  </conditionalFormatting>
  <conditionalFormatting sqref="C51">
    <cfRule type="containsText" dxfId="613" priority="83" operator="containsText" text="2">
      <formula>NOT(ISERROR(SEARCH("2",C51)))</formula>
    </cfRule>
    <cfRule type="containsText" dxfId="612" priority="84" operator="containsText" text="1">
      <formula>NOT(ISERROR(SEARCH("1",C51)))</formula>
    </cfRule>
  </conditionalFormatting>
  <conditionalFormatting sqref="AC13">
    <cfRule type="containsText" dxfId="611" priority="81" operator="containsText" text="2">
      <formula>NOT(ISERROR(SEARCH("2",AC13)))</formula>
    </cfRule>
    <cfRule type="containsText" dxfId="610" priority="82" operator="containsText" text="1">
      <formula>NOT(ISERROR(SEARCH("1",AC13)))</formula>
    </cfRule>
  </conditionalFormatting>
  <conditionalFormatting sqref="O18">
    <cfRule type="containsText" dxfId="609" priority="79" operator="containsText" text="2">
      <formula>NOT(ISERROR(SEARCH("2",O18)))</formula>
    </cfRule>
    <cfRule type="containsText" dxfId="608" priority="80" operator="containsText" text="1">
      <formula>NOT(ISERROR(SEARCH("1",O18)))</formula>
    </cfRule>
  </conditionalFormatting>
  <conditionalFormatting sqref="O40">
    <cfRule type="containsText" dxfId="607" priority="77" operator="containsText" text="2">
      <formula>NOT(ISERROR(SEARCH("2",O40)))</formula>
    </cfRule>
    <cfRule type="containsText" dxfId="606" priority="78" operator="containsText" text="1">
      <formula>NOT(ISERROR(SEARCH("1",O40)))</formula>
    </cfRule>
  </conditionalFormatting>
  <conditionalFormatting sqref="D40">
    <cfRule type="containsText" dxfId="605" priority="75" operator="containsText" text="2">
      <formula>NOT(ISERROR(SEARCH("2",D40)))</formula>
    </cfRule>
    <cfRule type="containsText" dxfId="604" priority="76" operator="containsText" text="1">
      <formula>NOT(ISERROR(SEARCH("1",D40)))</formula>
    </cfRule>
  </conditionalFormatting>
  <conditionalFormatting sqref="AD40">
    <cfRule type="containsText" dxfId="603" priority="73" operator="containsText" text="2">
      <formula>NOT(ISERROR(SEARCH("2",AD40)))</formula>
    </cfRule>
    <cfRule type="containsText" dxfId="602" priority="74" operator="containsText" text="1">
      <formula>NOT(ISERROR(SEARCH("1",AD40)))</formula>
    </cfRule>
  </conditionalFormatting>
  <conditionalFormatting sqref="O9">
    <cfRule type="containsText" dxfId="601" priority="71" operator="containsText" text="2">
      <formula>NOT(ISERROR(SEARCH("2",O9)))</formula>
    </cfRule>
    <cfRule type="containsText" dxfId="600" priority="72" operator="containsText" text="1">
      <formula>NOT(ISERROR(SEARCH("1",O9)))</formula>
    </cfRule>
  </conditionalFormatting>
  <conditionalFormatting sqref="D9">
    <cfRule type="containsText" dxfId="599" priority="69" operator="containsText" text="2">
      <formula>NOT(ISERROR(SEARCH("2",D9)))</formula>
    </cfRule>
    <cfRule type="containsText" dxfId="598" priority="70" operator="containsText" text="1">
      <formula>NOT(ISERROR(SEARCH("1",D9)))</formula>
    </cfRule>
  </conditionalFormatting>
  <conditionalFormatting sqref="AF9">
    <cfRule type="containsText" dxfId="597" priority="67" operator="containsText" text="2">
      <formula>NOT(ISERROR(SEARCH("2",AF9)))</formula>
    </cfRule>
    <cfRule type="containsText" dxfId="596" priority="68" operator="containsText" text="1">
      <formula>NOT(ISERROR(SEARCH("1",AF9)))</formula>
    </cfRule>
  </conditionalFormatting>
  <conditionalFormatting sqref="H42 H44:H47">
    <cfRule type="containsText" dxfId="595" priority="65" operator="containsText" text="2">
      <formula>NOT(ISERROR(SEARCH("2",H42)))</formula>
    </cfRule>
    <cfRule type="containsText" dxfId="594" priority="66" operator="containsText" text="1">
      <formula>NOT(ISERROR(SEARCH("1",H42)))</formula>
    </cfRule>
  </conditionalFormatting>
  <conditionalFormatting sqref="C47:E47 C49:E49">
    <cfRule type="containsText" dxfId="593" priority="63" operator="containsText" text="2">
      <formula>NOT(ISERROR(SEARCH("2",C47)))</formula>
    </cfRule>
    <cfRule type="containsText" dxfId="592" priority="64" operator="containsText" text="1">
      <formula>NOT(ISERROR(SEARCH("1",C47)))</formula>
    </cfRule>
  </conditionalFormatting>
  <conditionalFormatting sqref="F49:J49">
    <cfRule type="containsText" dxfId="591" priority="61" operator="containsText" text="2">
      <formula>NOT(ISERROR(SEARCH("2",F49)))</formula>
    </cfRule>
    <cfRule type="containsText" dxfId="590" priority="62" operator="containsText" text="1">
      <formula>NOT(ISERROR(SEARCH("1",F49)))</formula>
    </cfRule>
  </conditionalFormatting>
  <conditionalFormatting sqref="I46:J47 J45">
    <cfRule type="containsText" dxfId="589" priority="59" operator="containsText" text="2">
      <formula>NOT(ISERROR(SEARCH("2",I45)))</formula>
    </cfRule>
    <cfRule type="containsText" dxfId="588" priority="60" operator="containsText" text="1">
      <formula>NOT(ISERROR(SEARCH("1",I45)))</formula>
    </cfRule>
  </conditionalFormatting>
  <conditionalFormatting sqref="J42">
    <cfRule type="containsText" dxfId="587" priority="57" operator="containsText" text="2">
      <formula>NOT(ISERROR(SEARCH("2",J42)))</formula>
    </cfRule>
    <cfRule type="containsText" dxfId="586" priority="58" operator="containsText" text="1">
      <formula>NOT(ISERROR(SEARCH("1",J42)))</formula>
    </cfRule>
  </conditionalFormatting>
  <conditionalFormatting sqref="I44:I45">
    <cfRule type="containsText" dxfId="585" priority="55" operator="containsText" text="2">
      <formula>NOT(ISERROR(SEARCH("2",I44)))</formula>
    </cfRule>
    <cfRule type="containsText" dxfId="584" priority="56" operator="containsText" text="1">
      <formula>NOT(ISERROR(SEARCH("1",I44)))</formula>
    </cfRule>
  </conditionalFormatting>
  <conditionalFormatting sqref="V30">
    <cfRule type="containsText" dxfId="583" priority="53" operator="containsText" text="2">
      <formula>NOT(ISERROR(SEARCH("2",V30)))</formula>
    </cfRule>
    <cfRule type="containsText" dxfId="582" priority="54" operator="containsText" text="1">
      <formula>NOT(ISERROR(SEARCH("1",V30)))</formula>
    </cfRule>
  </conditionalFormatting>
  <conditionalFormatting sqref="C50">
    <cfRule type="containsText" dxfId="581" priority="51" operator="containsText" text="2">
      <formula>NOT(ISERROR(SEARCH("2",C50)))</formula>
    </cfRule>
    <cfRule type="containsText" dxfId="580" priority="52" operator="containsText" text="1">
      <formula>NOT(ISERROR(SEARCH("1",C50)))</formula>
    </cfRule>
  </conditionalFormatting>
  <conditionalFormatting sqref="C43">
    <cfRule type="containsText" dxfId="579" priority="49" operator="containsText" text="2">
      <formula>NOT(ISERROR(SEARCH("2",C43)))</formula>
    </cfRule>
    <cfRule type="containsText" dxfId="578" priority="50" operator="containsText" text="1">
      <formula>NOT(ISERROR(SEARCH("1",C43)))</formula>
    </cfRule>
  </conditionalFormatting>
  <conditionalFormatting sqref="R43">
    <cfRule type="containsText" dxfId="577" priority="47" operator="containsText" text="2">
      <formula>NOT(ISERROR(SEARCH("2",R43)))</formula>
    </cfRule>
    <cfRule type="containsText" dxfId="576" priority="48" operator="containsText" text="1">
      <formula>NOT(ISERROR(SEARCH("1",R43)))</formula>
    </cfRule>
  </conditionalFormatting>
  <conditionalFormatting sqref="D3">
    <cfRule type="containsText" dxfId="575" priority="45" operator="containsText" text="2">
      <formula>NOT(ISERROR(SEARCH("2",D3)))</formula>
    </cfRule>
    <cfRule type="containsText" dxfId="574" priority="46" operator="containsText" text="1">
      <formula>NOT(ISERROR(SEARCH("1",D3)))</formula>
    </cfRule>
  </conditionalFormatting>
  <conditionalFormatting sqref="C48">
    <cfRule type="containsText" dxfId="573" priority="43" operator="containsText" text="2">
      <formula>NOT(ISERROR(SEARCH("2",C48)))</formula>
    </cfRule>
    <cfRule type="containsText" dxfId="572" priority="44" operator="containsText" text="1">
      <formula>NOT(ISERROR(SEARCH("1",C48)))</formula>
    </cfRule>
  </conditionalFormatting>
  <conditionalFormatting sqref="C33">
    <cfRule type="containsText" dxfId="571" priority="41" operator="containsText" text="2">
      <formula>NOT(ISERROR(SEARCH("2",C33)))</formula>
    </cfRule>
    <cfRule type="containsText" dxfId="570" priority="42" operator="containsText" text="1">
      <formula>NOT(ISERROR(SEARCH("1",C33)))</formula>
    </cfRule>
  </conditionalFormatting>
  <conditionalFormatting sqref="D15">
    <cfRule type="containsText" dxfId="569" priority="39" operator="containsText" text="2">
      <formula>NOT(ISERROR(SEARCH("2",D15)))</formula>
    </cfRule>
    <cfRule type="containsText" dxfId="568" priority="40" operator="containsText" text="1">
      <formula>NOT(ISERROR(SEARCH("1",D15)))</formula>
    </cfRule>
  </conditionalFormatting>
  <conditionalFormatting sqref="G16">
    <cfRule type="containsText" dxfId="567" priority="37" operator="containsText" text="2">
      <formula>NOT(ISERROR(SEARCH("2",G16)))</formula>
    </cfRule>
    <cfRule type="containsText" dxfId="566" priority="38" operator="containsText" text="1">
      <formula>NOT(ISERROR(SEARCH("1",G16)))</formula>
    </cfRule>
  </conditionalFormatting>
  <conditionalFormatting sqref="M11">
    <cfRule type="containsText" dxfId="565" priority="35" operator="containsText" text="2">
      <formula>NOT(ISERROR(SEARCH("2",M11)))</formula>
    </cfRule>
    <cfRule type="containsText" dxfId="564" priority="36" operator="containsText" text="1">
      <formula>NOT(ISERROR(SEARCH("1",M11)))</formula>
    </cfRule>
  </conditionalFormatting>
  <conditionalFormatting sqref="V37">
    <cfRule type="containsText" dxfId="563" priority="33" operator="containsText" text="2">
      <formula>NOT(ISERROR(SEARCH("2",V37)))</formula>
    </cfRule>
    <cfRule type="containsText" dxfId="562" priority="34" operator="containsText" text="1">
      <formula>NOT(ISERROR(SEARCH("1",V37)))</formula>
    </cfRule>
  </conditionalFormatting>
  <conditionalFormatting sqref="D8">
    <cfRule type="containsText" dxfId="561" priority="29" operator="containsText" text="2">
      <formula>NOT(ISERROR(SEARCH("2",D8)))</formula>
    </cfRule>
    <cfRule type="containsText" dxfId="560" priority="30" operator="containsText" text="1">
      <formula>NOT(ISERROR(SEARCH("1",D8)))</formula>
    </cfRule>
  </conditionalFormatting>
  <conditionalFormatting sqref="C26">
    <cfRule type="containsText" dxfId="559" priority="27" operator="containsText" text="2">
      <formula>NOT(ISERROR(SEARCH("2",C26)))</formula>
    </cfRule>
    <cfRule type="containsText" dxfId="558" priority="28" operator="containsText" text="1">
      <formula>NOT(ISERROR(SEARCH("1",C26)))</formula>
    </cfRule>
  </conditionalFormatting>
  <conditionalFormatting sqref="D27">
    <cfRule type="containsText" dxfId="557" priority="23" operator="containsText" text="2">
      <formula>NOT(ISERROR(SEARCH("2",D27)))</formula>
    </cfRule>
    <cfRule type="containsText" dxfId="556" priority="24" operator="containsText" text="1">
      <formula>NOT(ISERROR(SEARCH("1",D27)))</formula>
    </cfRule>
  </conditionalFormatting>
  <conditionalFormatting sqref="D12">
    <cfRule type="containsText" dxfId="555" priority="19" operator="containsText" text="2">
      <formula>NOT(ISERROR(SEARCH("2",D12)))</formula>
    </cfRule>
    <cfRule type="containsText" dxfId="554" priority="20" operator="containsText" text="1">
      <formula>NOT(ISERROR(SEARCH("1",D12)))</formula>
    </cfRule>
  </conditionalFormatting>
  <conditionalFormatting sqref="C38">
    <cfRule type="containsText" dxfId="553" priority="17" operator="containsText" text="2">
      <formula>NOT(ISERROR(SEARCH("2",C38)))</formula>
    </cfRule>
    <cfRule type="containsText" dxfId="552" priority="18" operator="containsText" text="1">
      <formula>NOT(ISERROR(SEARCH("1",C38)))</formula>
    </cfRule>
  </conditionalFormatting>
  <conditionalFormatting sqref="D24">
    <cfRule type="containsText" dxfId="551" priority="15" operator="containsText" text="2">
      <formula>NOT(ISERROR(SEARCH("2",D24)))</formula>
    </cfRule>
    <cfRule type="containsText" dxfId="550" priority="16" operator="containsText" text="1">
      <formula>NOT(ISERROR(SEARCH("1",D24)))</formula>
    </cfRule>
  </conditionalFormatting>
  <conditionalFormatting sqref="D5">
    <cfRule type="containsText" dxfId="549" priority="13" operator="containsText" text="2">
      <formula>NOT(ISERROR(SEARCH("2",D5)))</formula>
    </cfRule>
    <cfRule type="containsText" dxfId="548" priority="14" operator="containsText" text="1">
      <formula>NOT(ISERROR(SEARCH("1",D5)))</formula>
    </cfRule>
  </conditionalFormatting>
  <conditionalFormatting sqref="D10">
    <cfRule type="containsText" dxfId="547" priority="11" operator="containsText" text="2">
      <formula>NOT(ISERROR(SEARCH("2",D10)))</formula>
    </cfRule>
    <cfRule type="containsText" dxfId="546" priority="12" operator="containsText" text="1">
      <formula>NOT(ISERROR(SEARCH("1",D10)))</formula>
    </cfRule>
  </conditionalFormatting>
  <conditionalFormatting sqref="D25">
    <cfRule type="containsText" dxfId="545" priority="7" operator="containsText" text="2">
      <formula>NOT(ISERROR(SEARCH("2",D25)))</formula>
    </cfRule>
    <cfRule type="containsText" dxfId="544" priority="8" operator="containsText" text="1">
      <formula>NOT(ISERROR(SEARCH("1",D25)))</formula>
    </cfRule>
  </conditionalFormatting>
  <conditionalFormatting sqref="AB11">
    <cfRule type="containsText" dxfId="543" priority="3" operator="containsText" text="2">
      <formula>NOT(ISERROR(SEARCH("2",AB11)))</formula>
    </cfRule>
    <cfRule type="containsText" dxfId="542" priority="4" operator="containsText" text="1">
      <formula>NOT(ISERROR(SEARCH("1",AB11)))</formula>
    </cfRule>
  </conditionalFormatting>
  <conditionalFormatting sqref="V15">
    <cfRule type="containsText" dxfId="541" priority="1" operator="containsText" text="2">
      <formula>NOT(ISERROR(SEARCH("2",V15)))</formula>
    </cfRule>
    <cfRule type="containsText" dxfId="540" priority="2" operator="containsText" text="1">
      <formula>NOT(ISERROR(SEARCH("1",V15)))</formula>
    </cfRule>
  </conditionalFormatting>
  <pageMargins left="0.31496062992125984" right="0.31496062992125984" top="0.55118110236220474" bottom="0.55118110236220474" header="0.31496062992125984" footer="0.31496062992125984"/>
  <pageSetup paperSize="9" scale="65" fitToHeight="0" orientation="portrait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75169-943A-45CF-8A09-EE17329C804F}">
  <sheetPr codeName="Лист23">
    <pageSetUpPr fitToPage="1"/>
  </sheetPr>
  <dimension ref="A1:AL76"/>
  <sheetViews>
    <sheetView zoomScaleNormal="100" workbookViewId="0">
      <pane ySplit="1" topLeftCell="A2" activePane="bottomLeft" state="frozen"/>
      <selection pane="bottomLeft" activeCell="A5" sqref="A5:XFD5"/>
    </sheetView>
  </sheetViews>
  <sheetFormatPr defaultColWidth="33.6640625" defaultRowHeight="15.05" x14ac:dyDescent="0.3"/>
  <cols>
    <col min="1" max="1" width="2.88671875" style="4" bestFit="1" customWidth="1"/>
    <col min="2" max="2" width="19.88671875" style="4" bestFit="1" customWidth="1"/>
    <col min="3" max="3" width="2.77734375" style="6" customWidth="1"/>
    <col min="4" max="4" width="2.44140625" style="6" customWidth="1"/>
    <col min="5" max="5" width="2.44140625" style="9" customWidth="1"/>
    <col min="6" max="6" width="2.6640625" style="10" customWidth="1"/>
    <col min="7" max="7" width="2.6640625" style="4" customWidth="1"/>
    <col min="8" max="9" width="2.33203125" style="6" customWidth="1"/>
    <col min="10" max="10" width="2.77734375" style="6" customWidth="1"/>
    <col min="11" max="11" width="2.44140625" style="6" customWidth="1"/>
    <col min="12" max="12" width="2.44140625" style="9" customWidth="1"/>
    <col min="13" max="13" width="2.6640625" style="10" customWidth="1"/>
    <col min="14" max="14" width="2.6640625" style="4" customWidth="1"/>
    <col min="15" max="16" width="2.33203125" style="4" customWidth="1"/>
    <col min="17" max="17" width="2.77734375" style="6" customWidth="1"/>
    <col min="18" max="18" width="2.44140625" style="6" customWidth="1"/>
    <col min="19" max="19" width="2.44140625" style="9" customWidth="1"/>
    <col min="20" max="20" width="2.6640625" style="10" customWidth="1"/>
    <col min="21" max="21" width="2.6640625" style="4" customWidth="1"/>
    <col min="22" max="23" width="2.33203125" style="4" customWidth="1"/>
    <col min="24" max="24" width="2.77734375" style="6" customWidth="1"/>
    <col min="25" max="25" width="2.44140625" style="6" customWidth="1"/>
    <col min="26" max="26" width="2.44140625" style="9" customWidth="1"/>
    <col min="27" max="27" width="2.6640625" style="10" customWidth="1"/>
    <col min="28" max="28" width="2.6640625" style="4" customWidth="1"/>
    <col min="29" max="30" width="2.33203125" style="4" customWidth="1"/>
    <col min="31" max="31" width="2.77734375" style="4" customWidth="1"/>
    <col min="32" max="33" width="2.44140625" style="4" customWidth="1"/>
    <col min="34" max="34" width="9.88671875" style="4" customWidth="1"/>
    <col min="35" max="35" width="10.21875" style="4" customWidth="1"/>
    <col min="36" max="36" width="12.109375" style="4" customWidth="1"/>
    <col min="37" max="37" width="10.109375" style="4" customWidth="1"/>
    <col min="38" max="38" width="12.77734375" style="34" bestFit="1" customWidth="1"/>
    <col min="39" max="16384" width="33.6640625" style="34"/>
  </cols>
  <sheetData>
    <row r="1" spans="1:38" x14ac:dyDescent="0.3">
      <c r="A1" s="119" t="s">
        <v>19</v>
      </c>
      <c r="B1" s="120" t="s">
        <v>0</v>
      </c>
      <c r="C1" s="100">
        <v>1</v>
      </c>
      <c r="D1" s="100">
        <v>2</v>
      </c>
      <c r="E1" s="100">
        <v>3</v>
      </c>
      <c r="F1" s="95">
        <v>4</v>
      </c>
      <c r="G1" s="96">
        <v>5</v>
      </c>
      <c r="H1" s="100">
        <v>6</v>
      </c>
      <c r="I1" s="100">
        <v>7</v>
      </c>
      <c r="J1" s="100">
        <v>8</v>
      </c>
      <c r="K1" s="100">
        <v>9</v>
      </c>
      <c r="L1" s="100">
        <v>10</v>
      </c>
      <c r="M1" s="95">
        <v>11</v>
      </c>
      <c r="N1" s="96">
        <v>12</v>
      </c>
      <c r="O1" s="100">
        <v>13</v>
      </c>
      <c r="P1" s="100">
        <v>14</v>
      </c>
      <c r="Q1" s="100">
        <v>15</v>
      </c>
      <c r="R1" s="100">
        <v>16</v>
      </c>
      <c r="S1" s="100">
        <v>17</v>
      </c>
      <c r="T1" s="95">
        <v>18</v>
      </c>
      <c r="U1" s="96">
        <v>19</v>
      </c>
      <c r="V1" s="100">
        <v>20</v>
      </c>
      <c r="W1" s="100">
        <v>21</v>
      </c>
      <c r="X1" s="100">
        <v>22</v>
      </c>
      <c r="Y1" s="100">
        <v>23</v>
      </c>
      <c r="Z1" s="100">
        <v>24</v>
      </c>
      <c r="AA1" s="95">
        <v>25</v>
      </c>
      <c r="AB1" s="96">
        <v>26</v>
      </c>
      <c r="AC1" s="23">
        <v>27</v>
      </c>
      <c r="AD1" s="100">
        <v>28</v>
      </c>
      <c r="AE1" s="100">
        <v>29</v>
      </c>
      <c r="AF1" s="100">
        <v>30</v>
      </c>
      <c r="AG1" s="100">
        <v>31</v>
      </c>
      <c r="AH1" s="144" t="s">
        <v>9</v>
      </c>
      <c r="AI1" s="144" t="s">
        <v>1</v>
      </c>
      <c r="AJ1" s="144" t="s">
        <v>20</v>
      </c>
      <c r="AK1" s="144" t="s">
        <v>21</v>
      </c>
      <c r="AL1" s="158" t="s">
        <v>99</v>
      </c>
    </row>
    <row r="2" spans="1:38" x14ac:dyDescent="0.3">
      <c r="A2" s="119"/>
      <c r="B2" s="120"/>
      <c r="C2" s="93" t="s">
        <v>6</v>
      </c>
      <c r="D2" s="94" t="s">
        <v>7</v>
      </c>
      <c r="E2" s="93" t="s">
        <v>8</v>
      </c>
      <c r="F2" s="95" t="s">
        <v>2</v>
      </c>
      <c r="G2" s="96" t="s">
        <v>3</v>
      </c>
      <c r="H2" s="93" t="s">
        <v>4</v>
      </c>
      <c r="I2" s="93" t="s">
        <v>5</v>
      </c>
      <c r="J2" s="93" t="s">
        <v>6</v>
      </c>
      <c r="K2" s="94" t="s">
        <v>7</v>
      </c>
      <c r="L2" s="93" t="s">
        <v>8</v>
      </c>
      <c r="M2" s="95" t="s">
        <v>2</v>
      </c>
      <c r="N2" s="96" t="s">
        <v>3</v>
      </c>
      <c r="O2" s="93" t="s">
        <v>4</v>
      </c>
      <c r="P2" s="93" t="s">
        <v>5</v>
      </c>
      <c r="Q2" s="93" t="s">
        <v>6</v>
      </c>
      <c r="R2" s="94" t="s">
        <v>7</v>
      </c>
      <c r="S2" s="93" t="s">
        <v>8</v>
      </c>
      <c r="T2" s="95" t="s">
        <v>2</v>
      </c>
      <c r="U2" s="96" t="s">
        <v>3</v>
      </c>
      <c r="V2" s="93" t="s">
        <v>4</v>
      </c>
      <c r="W2" s="93" t="s">
        <v>5</v>
      </c>
      <c r="X2" s="93" t="s">
        <v>6</v>
      </c>
      <c r="Y2" s="94" t="s">
        <v>7</v>
      </c>
      <c r="Z2" s="93" t="s">
        <v>8</v>
      </c>
      <c r="AA2" s="95" t="s">
        <v>2</v>
      </c>
      <c r="AB2" s="96" t="s">
        <v>3</v>
      </c>
      <c r="AC2" s="93" t="s">
        <v>4</v>
      </c>
      <c r="AD2" s="93" t="s">
        <v>5</v>
      </c>
      <c r="AE2" s="93" t="s">
        <v>6</v>
      </c>
      <c r="AF2" s="94" t="s">
        <v>7</v>
      </c>
      <c r="AG2" s="93" t="s">
        <v>8</v>
      </c>
      <c r="AH2" s="144"/>
      <c r="AI2" s="144"/>
      <c r="AJ2" s="144"/>
      <c r="AK2" s="144"/>
      <c r="AL2" s="158"/>
    </row>
    <row r="3" spans="1:38" x14ac:dyDescent="0.3">
      <c r="A3" s="11">
        <v>1</v>
      </c>
      <c r="B3" s="15" t="s">
        <v>38</v>
      </c>
      <c r="C3" s="102"/>
      <c r="D3" s="67"/>
      <c r="E3" s="67"/>
      <c r="F3" s="95"/>
      <c r="G3" s="96"/>
      <c r="H3" s="67"/>
      <c r="I3" s="67">
        <v>2</v>
      </c>
      <c r="J3" s="67"/>
      <c r="K3" s="67"/>
      <c r="L3" s="67"/>
      <c r="M3" s="90"/>
      <c r="N3" s="96"/>
      <c r="O3" s="67"/>
      <c r="P3" s="67"/>
      <c r="Q3" s="67"/>
      <c r="R3" s="67">
        <v>2</v>
      </c>
      <c r="S3" s="67"/>
      <c r="T3" s="95"/>
      <c r="U3" s="96"/>
      <c r="V3" s="67"/>
      <c r="W3" s="67"/>
      <c r="X3" s="67"/>
      <c r="Y3" s="67"/>
      <c r="Z3" s="67"/>
      <c r="AA3" s="95"/>
      <c r="AB3" s="96"/>
      <c r="AC3" s="67"/>
      <c r="AD3" s="67"/>
      <c r="AE3" s="67"/>
      <c r="AF3" s="67"/>
      <c r="AG3" s="67"/>
      <c r="AH3" s="98">
        <f>COUNTIF(C3:AG3,1)</f>
        <v>0</v>
      </c>
      <c r="AI3" s="99">
        <f>Январь!AH46+Февраль!AE46+Март!AH46+Апрель!AG46+AH3+Май!AH46+Июнь!AG3+Июль!AH3+Август!AH3+Сентябрь!AG3</f>
        <v>10</v>
      </c>
      <c r="AJ3" s="99">
        <f>COUNTIF(C3:AG3,2)</f>
        <v>2</v>
      </c>
      <c r="AK3" s="99">
        <f>Январь!AJ46+Февраль!AG46+Март!AJ46+Апрель!AI46+AJ3+Июнь!AI3+Июнь!AI3+Июль!AJ3+Август!AJ3+Сентябрь!AI3</f>
        <v>10</v>
      </c>
      <c r="AL3" s="101" t="s">
        <v>92</v>
      </c>
    </row>
    <row r="4" spans="1:38" x14ac:dyDescent="0.3">
      <c r="A4" s="2">
        <v>2</v>
      </c>
      <c r="B4" s="15" t="s">
        <v>83</v>
      </c>
      <c r="C4" s="67">
        <v>2</v>
      </c>
      <c r="D4" s="102"/>
      <c r="E4" s="102"/>
      <c r="F4" s="67">
        <v>1</v>
      </c>
      <c r="G4" s="96"/>
      <c r="H4" s="67"/>
      <c r="I4" s="67"/>
      <c r="J4" s="67"/>
      <c r="K4" s="67"/>
      <c r="L4" s="67"/>
      <c r="M4" s="95"/>
      <c r="N4" s="96"/>
      <c r="O4" s="67"/>
      <c r="P4" s="67">
        <v>2</v>
      </c>
      <c r="Q4" s="67"/>
      <c r="R4" s="67"/>
      <c r="S4" s="67"/>
      <c r="T4" s="95">
        <v>1</v>
      </c>
      <c r="U4" s="96"/>
      <c r="V4" s="67"/>
      <c r="W4" s="67"/>
      <c r="X4" s="67"/>
      <c r="Y4" s="67"/>
      <c r="Z4" s="67"/>
      <c r="AA4" s="95"/>
      <c r="AB4" s="96"/>
      <c r="AC4" s="67"/>
      <c r="AD4" s="67"/>
      <c r="AE4" s="67"/>
      <c r="AF4" s="67"/>
      <c r="AG4" s="67"/>
      <c r="AH4" s="98">
        <f t="shared" ref="AH4:AH50" si="0">COUNTIF(C4:AG4,1)</f>
        <v>2</v>
      </c>
      <c r="AI4" s="99">
        <f>Январь!AH47+Февраль!AE47+Март!AH47+Апрель!AG47+AH4+Май!AH47+Июнь!AG4+Июль!AH4+Август!AH4+Сентябрь!AG4</f>
        <v>12</v>
      </c>
      <c r="AJ4" s="99">
        <f t="shared" ref="AJ4:AJ50" si="1">COUNTIF(C4:AG4,2)</f>
        <v>2</v>
      </c>
      <c r="AK4" s="99">
        <f>Январь!AJ47+Февраль!AG47+Март!AJ47+Апрель!AI47+AJ4+Июнь!AI4+Июнь!AI4+Июль!AJ4+Август!AJ4+Сентябрь!AI4</f>
        <v>10</v>
      </c>
      <c r="AL4" s="101" t="s">
        <v>92</v>
      </c>
    </row>
    <row r="5" spans="1:38" x14ac:dyDescent="0.3">
      <c r="A5" s="11">
        <v>3</v>
      </c>
      <c r="B5" s="15" t="s">
        <v>84</v>
      </c>
      <c r="C5" s="67"/>
      <c r="D5" s="102"/>
      <c r="E5" s="102"/>
      <c r="F5" s="95"/>
      <c r="G5" s="96"/>
      <c r="H5" s="67"/>
      <c r="I5" s="67"/>
      <c r="J5" s="67"/>
      <c r="K5" s="102">
        <v>2</v>
      </c>
      <c r="L5" s="102"/>
      <c r="M5" s="67">
        <v>1</v>
      </c>
      <c r="N5" s="96"/>
      <c r="O5" s="67"/>
      <c r="P5" s="67"/>
      <c r="Q5" s="67"/>
      <c r="R5" s="102"/>
      <c r="S5" s="102"/>
      <c r="T5" s="95"/>
      <c r="U5" s="96"/>
      <c r="V5" s="67"/>
      <c r="W5" s="67">
        <v>2</v>
      </c>
      <c r="X5" s="67"/>
      <c r="Y5" s="67"/>
      <c r="Z5" s="67"/>
      <c r="AA5" s="95">
        <v>1</v>
      </c>
      <c r="AB5" s="96"/>
      <c r="AC5" s="67"/>
      <c r="AD5" s="67"/>
      <c r="AE5" s="67"/>
      <c r="AF5" s="67"/>
      <c r="AG5" s="67"/>
      <c r="AH5" s="98">
        <f t="shared" si="0"/>
        <v>2</v>
      </c>
      <c r="AI5" s="99">
        <f>Январь!AH48+Февраль!AE48+Март!AH48+Апрель!AG48+AH5+Май!AH48+Июнь!AG5+Июль!AH5+Август!AH5+Сентябрь!AG5</f>
        <v>13</v>
      </c>
      <c r="AJ5" s="99">
        <f t="shared" si="1"/>
        <v>2</v>
      </c>
      <c r="AK5" s="99">
        <f>Январь!AJ48+Февраль!AG48+Март!AJ48+Апрель!AI48+AJ5+Июнь!AI5+Июнь!AI5+Июль!AJ5+Август!AJ5+Сентябрь!AI5</f>
        <v>10</v>
      </c>
      <c r="AL5" s="101" t="s">
        <v>92</v>
      </c>
    </row>
    <row r="6" spans="1:38" x14ac:dyDescent="0.3">
      <c r="A6" s="11">
        <v>4</v>
      </c>
      <c r="B6" s="15" t="s">
        <v>100</v>
      </c>
      <c r="C6" s="67"/>
      <c r="D6" s="102"/>
      <c r="E6" s="67"/>
      <c r="F6" s="95"/>
      <c r="G6" s="96"/>
      <c r="H6" s="67"/>
      <c r="I6" s="67"/>
      <c r="J6" s="67"/>
      <c r="K6" s="67"/>
      <c r="L6" s="67"/>
      <c r="M6" s="95"/>
      <c r="N6" s="96"/>
      <c r="O6" s="67"/>
      <c r="P6" s="67"/>
      <c r="Q6" s="67"/>
      <c r="R6" s="102"/>
      <c r="S6" s="102"/>
      <c r="T6" s="95"/>
      <c r="U6" s="96"/>
      <c r="V6" s="67"/>
      <c r="W6" s="67"/>
      <c r="X6" s="67"/>
      <c r="Y6" s="67"/>
      <c r="Z6" s="67"/>
      <c r="AA6" s="95"/>
      <c r="AB6" s="96"/>
      <c r="AC6" s="67"/>
      <c r="AD6" s="67"/>
      <c r="AE6" s="67"/>
      <c r="AF6" s="67"/>
      <c r="AG6" s="67"/>
      <c r="AH6" s="98">
        <f t="shared" si="0"/>
        <v>0</v>
      </c>
      <c r="AI6" s="99">
        <f>Январь!AH49+Февраль!AE49+Март!AH49+Апрель!AG49+AH6+Май!AH49+Июнь!AG6+Июль!AH6+Август!AH6+Сентябрь!AG6</f>
        <v>9</v>
      </c>
      <c r="AJ6" s="99">
        <f t="shared" si="1"/>
        <v>0</v>
      </c>
      <c r="AK6" s="99">
        <f>Январь!AJ49+Февраль!AG49+Март!AJ49+Апрель!AI49+AJ6+Июнь!AI6+Июнь!AI6+Июль!AJ6+Август!AJ6+Сентябрь!AI6</f>
        <v>7</v>
      </c>
      <c r="AL6" s="101" t="s">
        <v>92</v>
      </c>
    </row>
    <row r="7" spans="1:38" ht="14.4" customHeight="1" x14ac:dyDescent="0.3">
      <c r="A7" s="2">
        <v>5</v>
      </c>
      <c r="B7" s="15" t="s">
        <v>68</v>
      </c>
      <c r="C7" s="67"/>
      <c r="D7" s="102"/>
      <c r="E7" s="102"/>
      <c r="F7" s="95"/>
      <c r="G7" s="96"/>
      <c r="H7" s="67"/>
      <c r="I7" s="67"/>
      <c r="J7" s="67"/>
      <c r="K7" s="102">
        <v>1</v>
      </c>
      <c r="L7" s="102"/>
      <c r="M7" s="95"/>
      <c r="N7" s="96"/>
      <c r="O7" s="67"/>
      <c r="P7" s="67"/>
      <c r="Q7" s="67"/>
      <c r="R7" s="102"/>
      <c r="S7" s="102">
        <v>2</v>
      </c>
      <c r="T7" s="95"/>
      <c r="U7" s="96"/>
      <c r="V7" s="150" t="s">
        <v>63</v>
      </c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2"/>
      <c r="AH7" s="98">
        <f t="shared" si="0"/>
        <v>1</v>
      </c>
      <c r="AI7" s="99">
        <f>Январь!AH50+Февраль!AE50+Март!AH50+Апрель!AG50+AH7+Май!AH50+Июнь!AG7+Июль!AH7+Август!AH7+Сентябрь!AG6</f>
        <v>11</v>
      </c>
      <c r="AJ7" s="99">
        <f t="shared" si="1"/>
        <v>1</v>
      </c>
      <c r="AK7" s="99">
        <f>Январь!AJ50+Февраль!AG50+Март!AJ50+Апрель!AI50+AJ7+Июнь!AI7+Июнь!AI7+Июль!AJ7+Август!AJ7+Сентябрь!AI7</f>
        <v>4</v>
      </c>
      <c r="AL7" s="101" t="s">
        <v>93</v>
      </c>
    </row>
    <row r="8" spans="1:38" ht="14.25" customHeight="1" x14ac:dyDescent="0.3">
      <c r="A8" s="11">
        <v>6</v>
      </c>
      <c r="B8" s="15" t="s">
        <v>85</v>
      </c>
      <c r="C8" s="67"/>
      <c r="D8" s="67"/>
      <c r="E8" s="67"/>
      <c r="F8" s="95"/>
      <c r="G8" s="96"/>
      <c r="H8" s="67"/>
      <c r="I8" s="67"/>
      <c r="J8" s="67"/>
      <c r="K8" s="67"/>
      <c r="L8" s="67"/>
      <c r="M8" s="95"/>
      <c r="N8" s="96"/>
      <c r="O8" s="67"/>
      <c r="P8" s="67"/>
      <c r="Q8" s="103">
        <v>1</v>
      </c>
      <c r="R8" s="67"/>
      <c r="S8" s="67"/>
      <c r="T8" s="95"/>
      <c r="U8" s="96">
        <v>1</v>
      </c>
      <c r="V8" s="67"/>
      <c r="W8" s="67"/>
      <c r="X8" s="67"/>
      <c r="Y8" s="67"/>
      <c r="Z8" s="67">
        <v>2</v>
      </c>
      <c r="AA8" s="95"/>
      <c r="AB8" s="96"/>
      <c r="AC8" s="67"/>
      <c r="AD8" s="67"/>
      <c r="AE8" s="67"/>
      <c r="AF8" s="67"/>
      <c r="AG8" s="67"/>
      <c r="AH8" s="98">
        <f t="shared" si="0"/>
        <v>2</v>
      </c>
      <c r="AI8" s="99">
        <f>Январь!AH51+Февраль!AE51+Март!AH51+Апрель!AG51+AH8+Май!AH51+Июнь!AH8++Июль!AH8+Август!AH9+Сентябрь!AG8</f>
        <v>12</v>
      </c>
      <c r="AJ8" s="99">
        <f t="shared" si="1"/>
        <v>1</v>
      </c>
      <c r="AK8" s="99">
        <f>Январь!AJ51+Февраль!AG51+Март!AJ51+Апрель!AI51+AJ8+Июнь!AI8+Июнь!AI8+Июль!AJ8+Август!AJ8+Сентябрь!AI8</f>
        <v>6</v>
      </c>
      <c r="AL8" s="101" t="s">
        <v>93</v>
      </c>
    </row>
    <row r="9" spans="1:38" x14ac:dyDescent="0.3">
      <c r="A9" s="11">
        <v>7</v>
      </c>
      <c r="B9" s="15" t="s">
        <v>103</v>
      </c>
      <c r="C9" s="67"/>
      <c r="D9" s="102"/>
      <c r="E9" s="102"/>
      <c r="F9" s="95"/>
      <c r="G9" s="96"/>
      <c r="H9" s="67"/>
      <c r="I9" s="67"/>
      <c r="J9" s="67"/>
      <c r="K9" s="102"/>
      <c r="L9" s="102"/>
      <c r="M9" s="95"/>
      <c r="N9" s="96">
        <v>1</v>
      </c>
      <c r="O9" s="67"/>
      <c r="P9" s="67"/>
      <c r="Q9" s="67">
        <v>2</v>
      </c>
      <c r="R9" s="102"/>
      <c r="S9" s="102"/>
      <c r="T9" s="95"/>
      <c r="U9" s="96"/>
      <c r="V9" s="67"/>
      <c r="W9" s="67"/>
      <c r="X9" s="67">
        <v>1</v>
      </c>
      <c r="Y9" s="67"/>
      <c r="Z9" s="67"/>
      <c r="AA9" s="95"/>
      <c r="AB9" s="96"/>
      <c r="AC9" s="67"/>
      <c r="AD9" s="67"/>
      <c r="AE9" s="67"/>
      <c r="AF9" s="67">
        <v>2</v>
      </c>
      <c r="AG9" s="67"/>
      <c r="AH9" s="98">
        <f t="shared" si="0"/>
        <v>2</v>
      </c>
      <c r="AI9" s="99">
        <f>Январь!AH52+Февраль!AE52+Март!AH52+Апрель!AG52+AH9+Май!AH52+Июнь!AH9++Июль!AH9+Август!AH10+Сентябрь!AG9</f>
        <v>12</v>
      </c>
      <c r="AJ9" s="99">
        <f t="shared" si="1"/>
        <v>2</v>
      </c>
      <c r="AK9" s="99">
        <f>Январь!AJ52+Февраль!AG52+Март!AJ52+Апрель!AI52+AJ9+Июнь!AI9+Июнь!AI9+Июль!AJ9+Август!AJ9+Сентябрь!AI9</f>
        <v>6</v>
      </c>
      <c r="AL9" s="101" t="s">
        <v>93</v>
      </c>
    </row>
    <row r="10" spans="1:38" ht="14.25" customHeight="1" x14ac:dyDescent="0.3">
      <c r="A10" s="2">
        <v>8</v>
      </c>
      <c r="B10" s="15" t="s">
        <v>72</v>
      </c>
      <c r="C10" s="150" t="s">
        <v>63</v>
      </c>
      <c r="D10" s="151"/>
      <c r="E10" s="151"/>
      <c r="F10" s="151"/>
      <c r="G10" s="151"/>
      <c r="H10" s="151"/>
      <c r="I10" s="151"/>
      <c r="J10" s="151"/>
      <c r="K10" s="152"/>
      <c r="L10" s="67"/>
      <c r="M10" s="95"/>
      <c r="N10" s="96"/>
      <c r="O10" s="67">
        <v>2</v>
      </c>
      <c r="P10" s="67"/>
      <c r="Q10" s="67"/>
      <c r="R10" s="67">
        <v>1</v>
      </c>
      <c r="S10" s="102"/>
      <c r="T10" s="95"/>
      <c r="U10" s="96"/>
      <c r="V10" s="67"/>
      <c r="W10" s="67"/>
      <c r="X10" s="67"/>
      <c r="Y10" s="67"/>
      <c r="Z10" s="67"/>
      <c r="AA10" s="95"/>
      <c r="AB10" s="96"/>
      <c r="AC10" s="67"/>
      <c r="AD10" s="67"/>
      <c r="AE10" s="67"/>
      <c r="AF10" s="67"/>
      <c r="AG10" s="67"/>
      <c r="AH10" s="98">
        <f t="shared" si="0"/>
        <v>1</v>
      </c>
      <c r="AI10" s="99">
        <f>Январь!AH53+Февраль!AE53+Март!AH53+Апрель!AG53+AH10+Май!AH53+Июнь!AH10++Июль!AH10+Август!AH11+Сентябрь!AG10</f>
        <v>12</v>
      </c>
      <c r="AJ10" s="99">
        <f t="shared" si="1"/>
        <v>1</v>
      </c>
      <c r="AK10" s="99">
        <f>Январь!AJ53+Февраль!AG53+Март!AJ53+Апрель!AI53+AJ10+Июнь!AI10+Июнь!AJ10+Июль!AJ10+Август!AJ10+Сентябрь!AI10</f>
        <v>8</v>
      </c>
      <c r="AL10" s="101" t="s">
        <v>93</v>
      </c>
    </row>
    <row r="11" spans="1:38" ht="14.25" customHeight="1" x14ac:dyDescent="0.3">
      <c r="A11" s="11">
        <v>9</v>
      </c>
      <c r="B11" s="15" t="s">
        <v>122</v>
      </c>
      <c r="C11" s="67"/>
      <c r="D11" s="102">
        <v>1</v>
      </c>
      <c r="E11" s="102"/>
      <c r="F11" s="95"/>
      <c r="G11" s="96"/>
      <c r="H11" s="67"/>
      <c r="I11" s="67"/>
      <c r="J11" s="67"/>
      <c r="K11" s="102"/>
      <c r="L11" s="102"/>
      <c r="M11" s="95"/>
      <c r="N11" s="96"/>
      <c r="O11" s="67"/>
      <c r="P11" s="67"/>
      <c r="Q11" s="67"/>
      <c r="R11" s="102"/>
      <c r="S11" s="102"/>
      <c r="T11" s="95"/>
      <c r="U11" s="96"/>
      <c r="V11" s="67"/>
      <c r="W11" s="67"/>
      <c r="X11" s="67"/>
      <c r="Y11" s="67"/>
      <c r="Z11" s="67"/>
      <c r="AA11" s="95"/>
      <c r="AB11" s="96"/>
      <c r="AC11" s="67"/>
      <c r="AD11" s="67">
        <v>1</v>
      </c>
      <c r="AE11" s="67"/>
      <c r="AF11" s="67"/>
      <c r="AG11" s="67"/>
      <c r="AH11" s="98">
        <f t="shared" si="0"/>
        <v>2</v>
      </c>
      <c r="AI11" s="99">
        <f>Январь!AH54+Февраль!AE54+Март!AH54+Апрель!AG54+AH11+Май!AH54+Июнь!AH11++Июль!AH11+Август!AH12+Сентябрь!AG11</f>
        <v>12</v>
      </c>
      <c r="AJ11" s="99">
        <f t="shared" si="1"/>
        <v>0</v>
      </c>
      <c r="AK11" s="99">
        <f>Январь!AJ55+Февраль!AG55+Март!AJ55+Апрель!AI55+AJ11+Июнь!AI12+Июнь!AJ12+Июль!AJ12+Август!AJ12+Сентябрь!AI11</f>
        <v>8</v>
      </c>
      <c r="AL11" s="101" t="s">
        <v>93</v>
      </c>
    </row>
    <row r="12" spans="1:38" x14ac:dyDescent="0.3">
      <c r="A12" s="11">
        <v>10</v>
      </c>
      <c r="B12" s="15" t="s">
        <v>56</v>
      </c>
      <c r="C12" s="67"/>
      <c r="D12" s="102"/>
      <c r="E12" s="102"/>
      <c r="F12" s="95"/>
      <c r="G12" s="96"/>
      <c r="H12" s="67"/>
      <c r="I12" s="67"/>
      <c r="J12" s="67">
        <v>1</v>
      </c>
      <c r="K12" s="102"/>
      <c r="L12" s="102"/>
      <c r="M12" s="95"/>
      <c r="N12" s="96"/>
      <c r="O12" s="67"/>
      <c r="P12" s="67"/>
      <c r="Q12" s="67"/>
      <c r="R12" s="102"/>
      <c r="S12" s="102"/>
      <c r="T12" s="95"/>
      <c r="U12" s="96"/>
      <c r="V12" s="67"/>
      <c r="W12" s="67"/>
      <c r="X12" s="67"/>
      <c r="Y12" s="67"/>
      <c r="Z12" s="67"/>
      <c r="AA12" s="95"/>
      <c r="AB12" s="96">
        <v>1</v>
      </c>
      <c r="AC12" s="67"/>
      <c r="AD12" s="67"/>
      <c r="AE12" s="67"/>
      <c r="AF12" s="67"/>
      <c r="AG12" s="67"/>
      <c r="AH12" s="98">
        <f t="shared" si="0"/>
        <v>2</v>
      </c>
      <c r="AI12" s="99">
        <f>Январь!AH55+Февраль!AE55+Март!AH55+Апрель!AG55+AH12+Май!AH55+Июнь!AH12++Июль!AH12+Август!AH13+Сентябрь!AG12</f>
        <v>12</v>
      </c>
      <c r="AJ12" s="99">
        <f t="shared" si="1"/>
        <v>0</v>
      </c>
      <c r="AK12" s="99">
        <f>Январь!AJ56+Февраль!AG56+Март!AJ56+Апрель!AI56+AJ12+Июнь!AI13+Июнь!AJ13+Июль!AJ13+Август!AJ13+Сентябрь!AI12</f>
        <v>7</v>
      </c>
      <c r="AL12" s="101" t="s">
        <v>93</v>
      </c>
    </row>
    <row r="13" spans="1:38" x14ac:dyDescent="0.3">
      <c r="A13" s="2">
        <v>11</v>
      </c>
      <c r="B13" s="15" t="s">
        <v>79</v>
      </c>
      <c r="C13" s="67"/>
      <c r="D13" s="102"/>
      <c r="E13" s="102"/>
      <c r="F13" s="95"/>
      <c r="G13" s="96"/>
      <c r="H13" s="67">
        <v>2</v>
      </c>
      <c r="I13" s="67"/>
      <c r="J13" s="67"/>
      <c r="K13" s="102"/>
      <c r="L13" s="102"/>
      <c r="M13" s="95"/>
      <c r="N13" s="96"/>
      <c r="O13" s="67"/>
      <c r="P13" s="67"/>
      <c r="Q13" s="67"/>
      <c r="R13" s="67"/>
      <c r="S13" s="67"/>
      <c r="T13" s="95"/>
      <c r="U13" s="96"/>
      <c r="V13" s="67"/>
      <c r="W13" s="67"/>
      <c r="X13" s="67"/>
      <c r="Y13" s="67"/>
      <c r="Z13" s="67"/>
      <c r="AA13" s="95"/>
      <c r="AB13" s="96"/>
      <c r="AC13" s="67"/>
      <c r="AD13" s="67"/>
      <c r="AE13" s="67">
        <v>2</v>
      </c>
      <c r="AF13" s="67"/>
      <c r="AG13" s="67"/>
      <c r="AH13" s="98">
        <f t="shared" si="0"/>
        <v>0</v>
      </c>
      <c r="AI13" s="99">
        <f>Январь!AH56+Февраль!AE56+Март!AH56+Апрель!AG56+AH13+Май!AH56+Июнь!AH13++Июль!AH13+Август!AH14+Сентябрь!AG13</f>
        <v>10</v>
      </c>
      <c r="AJ13" s="99">
        <f t="shared" si="1"/>
        <v>2</v>
      </c>
      <c r="AK13" s="99">
        <f>Январь!AJ57+Февраль!AG57+Март!AJ57+Апрель!AI57+AJ13+Июнь!AI14+Июнь!AJ14+Июль!AJ14+Август!AJ14+Сентябрь!AI13</f>
        <v>11</v>
      </c>
      <c r="AL13" s="101" t="s">
        <v>94</v>
      </c>
    </row>
    <row r="14" spans="1:38" ht="14.4" customHeight="1" x14ac:dyDescent="0.3">
      <c r="A14" s="11">
        <v>12</v>
      </c>
      <c r="B14" s="15" t="s">
        <v>104</v>
      </c>
      <c r="C14" s="67"/>
      <c r="D14" s="102"/>
      <c r="E14" s="102">
        <v>1</v>
      </c>
      <c r="F14" s="95"/>
      <c r="G14" s="96"/>
      <c r="H14" s="147" t="s">
        <v>62</v>
      </c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9"/>
      <c r="W14" s="67"/>
      <c r="X14" s="67"/>
      <c r="Y14" s="67"/>
      <c r="Z14" s="67"/>
      <c r="AA14" s="95"/>
      <c r="AB14" s="96"/>
      <c r="AC14" s="67"/>
      <c r="AD14" s="67"/>
      <c r="AE14" s="67">
        <v>1</v>
      </c>
      <c r="AF14" s="67"/>
      <c r="AG14" s="67"/>
      <c r="AH14" s="98">
        <f t="shared" si="0"/>
        <v>2</v>
      </c>
      <c r="AI14" s="99">
        <f>Январь!AH57+Февраль!AE57+Март!AH57+Апрель!AG57+AH14+Май!AH57+Июнь!AH14++Июль!AH14+Август!AH15+Сентябрь!AG14</f>
        <v>11</v>
      </c>
      <c r="AJ14" s="99">
        <f t="shared" si="1"/>
        <v>0</v>
      </c>
      <c r="AK14" s="99">
        <f>Январь!AJ58+Февраль!AG58+Март!AJ58+Апрель!AI58+AJ14+Июнь!AI15+Июнь!AJ15+Июль!AJ15+Август!AJ15+Сентябрь!AI14</f>
        <v>9</v>
      </c>
      <c r="AL14" s="101" t="s">
        <v>94</v>
      </c>
    </row>
    <row r="15" spans="1:38" ht="14.25" customHeight="1" x14ac:dyDescent="0.3">
      <c r="A15" s="11">
        <v>13</v>
      </c>
      <c r="B15" s="15" t="s">
        <v>105</v>
      </c>
      <c r="C15" s="67"/>
      <c r="D15" s="102"/>
      <c r="E15" s="102"/>
      <c r="F15" s="95"/>
      <c r="G15" s="96"/>
      <c r="H15" s="67"/>
      <c r="I15" s="67"/>
      <c r="J15" s="67"/>
      <c r="K15" s="102"/>
      <c r="L15" s="102"/>
      <c r="M15" s="95"/>
      <c r="N15" s="96"/>
      <c r="O15" s="67"/>
      <c r="P15" s="67"/>
      <c r="Q15" s="67"/>
      <c r="R15" s="105"/>
      <c r="S15" s="67"/>
      <c r="T15" s="95"/>
      <c r="U15" s="96"/>
      <c r="V15" s="67"/>
      <c r="W15" s="67"/>
      <c r="X15" s="67"/>
      <c r="Y15" s="67">
        <v>1</v>
      </c>
      <c r="Z15" s="67"/>
      <c r="AA15" s="95"/>
      <c r="AB15" s="96"/>
      <c r="AC15" s="67"/>
      <c r="AD15" s="67"/>
      <c r="AE15" s="67"/>
      <c r="AF15" s="67">
        <v>1</v>
      </c>
      <c r="AG15" s="67"/>
      <c r="AH15" s="98">
        <f t="shared" si="0"/>
        <v>2</v>
      </c>
      <c r="AI15" s="99">
        <f>Январь!AH58+Февраль!AE58+Март!AH58+Апрель!AG58+AH15+Май!AH58+Июнь!AH15++Июль!AH15+Август!AH16+Сентябрь!AG15</f>
        <v>13</v>
      </c>
      <c r="AJ15" s="99">
        <f t="shared" si="1"/>
        <v>0</v>
      </c>
      <c r="AK15" s="99">
        <f>Январь!AJ59+Февраль!AG59+Март!AJ59+Апрель!AI59+AJ15+Июнь!AI16+Июнь!AJ16+Июль!AJ16+Август!AJ16+Сентябрь!AI15</f>
        <v>6</v>
      </c>
      <c r="AL15" s="101" t="s">
        <v>94</v>
      </c>
    </row>
    <row r="16" spans="1:38" x14ac:dyDescent="0.3">
      <c r="A16" s="2">
        <v>14</v>
      </c>
      <c r="B16" s="15" t="s">
        <v>60</v>
      </c>
      <c r="C16" s="147" t="s">
        <v>62</v>
      </c>
      <c r="D16" s="148"/>
      <c r="E16" s="148"/>
      <c r="F16" s="148"/>
      <c r="G16" s="148"/>
      <c r="H16" s="148"/>
      <c r="I16" s="148"/>
      <c r="J16" s="148"/>
      <c r="K16" s="149"/>
      <c r="L16" s="150" t="s">
        <v>63</v>
      </c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2"/>
      <c r="AH16" s="98">
        <f t="shared" si="0"/>
        <v>0</v>
      </c>
      <c r="AI16" s="99">
        <f>Январь!AH59+Февраль!AE59+Март!AH59+Апрель!AG59+AH16+Май!AH59+Июнь!AH16++Июль!AH16+Август!AH17+Сентябрь!AG16</f>
        <v>9</v>
      </c>
      <c r="AJ16" s="99">
        <f t="shared" si="1"/>
        <v>0</v>
      </c>
      <c r="AK16" s="99">
        <f>Январь!AJ60+Февраль!AG60+Март!AJ60+Апрель!AI60+AJ16+Июнь!AI17+Июнь!AJ17+Июль!AJ17+Август!AJ17+Сентябрь!AI16</f>
        <v>5</v>
      </c>
      <c r="AL16" s="101" t="s">
        <v>94</v>
      </c>
    </row>
    <row r="17" spans="1:38" ht="14.4" customHeight="1" x14ac:dyDescent="0.3">
      <c r="A17" s="11">
        <v>15</v>
      </c>
      <c r="B17" s="15" t="s">
        <v>113</v>
      </c>
      <c r="C17" s="67">
        <v>1</v>
      </c>
      <c r="D17" s="102"/>
      <c r="E17" s="147" t="s">
        <v>62</v>
      </c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9"/>
      <c r="T17" s="95"/>
      <c r="U17" s="96"/>
      <c r="V17" s="67">
        <v>2</v>
      </c>
      <c r="W17" s="67"/>
      <c r="X17" s="67"/>
      <c r="Y17" s="67"/>
      <c r="Z17" s="67">
        <v>1</v>
      </c>
      <c r="AA17" s="95"/>
      <c r="AB17" s="96"/>
      <c r="AC17" s="67"/>
      <c r="AD17" s="67"/>
      <c r="AE17" s="67"/>
      <c r="AF17" s="67"/>
      <c r="AG17" s="67"/>
      <c r="AH17" s="98">
        <f t="shared" si="0"/>
        <v>2</v>
      </c>
      <c r="AI17" s="99">
        <f>Январь!AH60+Февраль!AE60+Март!AH60+Апрель!AG60+AH17+Май!AH60+Июнь!AH17++Июль!AH17+Август!AH18+Сентябрь!AG17</f>
        <v>11</v>
      </c>
      <c r="AJ17" s="99">
        <f t="shared" si="1"/>
        <v>1</v>
      </c>
      <c r="AK17" s="99">
        <f>Январь!AJ61+Февраль!AG61+Март!AJ61+Апрель!AI61+AJ17+Июнь!AI18+Июнь!AJ18+Июль!AJ18+Август!AJ18+Сентябрь!AI17</f>
        <v>8</v>
      </c>
      <c r="AL17" s="101" t="s">
        <v>95</v>
      </c>
    </row>
    <row r="18" spans="1:38" x14ac:dyDescent="0.3">
      <c r="A18" s="11">
        <v>16</v>
      </c>
      <c r="B18" s="15" t="s">
        <v>67</v>
      </c>
      <c r="C18" s="67"/>
      <c r="D18" s="67"/>
      <c r="E18" s="103">
        <v>2</v>
      </c>
      <c r="F18" s="95"/>
      <c r="G18" s="96"/>
      <c r="H18" s="67"/>
      <c r="I18" s="67"/>
      <c r="J18" s="67"/>
      <c r="K18" s="102"/>
      <c r="L18" s="67"/>
      <c r="M18" s="95"/>
      <c r="N18" s="96"/>
      <c r="O18" s="67"/>
      <c r="P18" s="67"/>
      <c r="Q18" s="67"/>
      <c r="R18" s="102"/>
      <c r="S18" s="102"/>
      <c r="T18" s="95"/>
      <c r="U18" s="96"/>
      <c r="V18" s="67"/>
      <c r="W18" s="67"/>
      <c r="X18" s="67"/>
      <c r="Y18" s="67"/>
      <c r="Z18" s="67"/>
      <c r="AA18" s="95"/>
      <c r="AB18" s="96"/>
      <c r="AC18" s="67"/>
      <c r="AD18" s="67"/>
      <c r="AE18" s="67"/>
      <c r="AF18" s="67"/>
      <c r="AG18" s="67"/>
      <c r="AH18" s="98">
        <f t="shared" si="0"/>
        <v>0</v>
      </c>
      <c r="AI18" s="99">
        <f>Январь!AH61+Февраль!AE61+Март!AH61+Апрель!AG61+AH18+Май!AH61+Июнь!AH18++Июль!AH18+Август!AH19+Сентябрь!AG18</f>
        <v>11</v>
      </c>
      <c r="AJ18" s="99">
        <f t="shared" si="1"/>
        <v>1</v>
      </c>
      <c r="AK18" s="99">
        <f>Январь!AJ62+Февраль!AG62+Март!AJ62+Апрель!AI62+AJ18+Июнь!AI19+Июнь!AJ19+Июль!AJ19+Август!AJ19+Сентябрь!AI18</f>
        <v>9</v>
      </c>
      <c r="AL18" s="101" t="s">
        <v>95</v>
      </c>
    </row>
    <row r="19" spans="1:38" ht="14.4" customHeight="1" x14ac:dyDescent="0.3">
      <c r="A19" s="2">
        <v>17</v>
      </c>
      <c r="B19" s="15" t="s">
        <v>106</v>
      </c>
      <c r="C19" s="67"/>
      <c r="D19" s="102"/>
      <c r="E19" s="102"/>
      <c r="F19" s="95"/>
      <c r="G19" s="96"/>
      <c r="H19" s="67"/>
      <c r="I19" s="103"/>
      <c r="J19" s="67"/>
      <c r="K19" s="67"/>
      <c r="L19" s="102"/>
      <c r="M19" s="95"/>
      <c r="N19" s="96"/>
      <c r="O19" s="150" t="s">
        <v>63</v>
      </c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2"/>
      <c r="AD19" s="67"/>
      <c r="AE19" s="67"/>
      <c r="AF19" s="67"/>
      <c r="AG19" s="67"/>
      <c r="AH19" s="98">
        <f t="shared" si="0"/>
        <v>0</v>
      </c>
      <c r="AI19" s="99">
        <f>Январь!AH62+Февраль!AE62+Март!AH62+Апрель!AG62+AH19+Май!AH62+Июнь!AH19++Июль!AH19+Август!AH20+Сентябрь!AG19</f>
        <v>11</v>
      </c>
      <c r="AJ19" s="99">
        <f t="shared" si="1"/>
        <v>0</v>
      </c>
      <c r="AK19" s="99">
        <f>Январь!AJ63+Февраль!AG63+Март!AJ63+Апрель!AI63+AJ19+Июнь!AI20+Июнь!AJ20+Июль!AJ20+Август!AJ20+Сентябрь!AI19</f>
        <v>7</v>
      </c>
      <c r="AL19" s="101" t="s">
        <v>95</v>
      </c>
    </row>
    <row r="20" spans="1:38" ht="14.25" customHeight="1" x14ac:dyDescent="0.3">
      <c r="A20" s="11">
        <v>18</v>
      </c>
      <c r="B20" s="15" t="s">
        <v>74</v>
      </c>
      <c r="C20" s="67"/>
      <c r="D20" s="102"/>
      <c r="E20" s="102"/>
      <c r="F20" s="95"/>
      <c r="G20" s="96"/>
      <c r="H20" s="67"/>
      <c r="I20" s="67"/>
      <c r="J20" s="67"/>
      <c r="K20" s="102"/>
      <c r="L20" s="102">
        <v>2</v>
      </c>
      <c r="M20" s="95"/>
      <c r="N20" s="96"/>
      <c r="O20" s="150" t="s">
        <v>63</v>
      </c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2"/>
      <c r="AF20" s="67"/>
      <c r="AG20" s="67"/>
      <c r="AH20" s="98">
        <f t="shared" si="0"/>
        <v>0</v>
      </c>
      <c r="AI20" s="99">
        <f>Январь!AH63+Февраль!AE63+Март!AH63+Апрель!AG63+AH20+Май!AH63+Июнь!AH20++Июль!AH20+Август!AH21+Сентябрь!AG20</f>
        <v>11</v>
      </c>
      <c r="AJ20" s="99">
        <f t="shared" si="1"/>
        <v>1</v>
      </c>
      <c r="AK20" s="99">
        <f>Январь!AJ64+Февраль!AG64+Март!AJ64+Апрель!AI64+AJ20+Июнь!AI21+Июнь!AJ21+Июль!AJ21+Август!AJ21+Сентябрь!AI20</f>
        <v>8</v>
      </c>
      <c r="AL20" s="101" t="s">
        <v>96</v>
      </c>
    </row>
    <row r="21" spans="1:38" ht="14.4" customHeight="1" x14ac:dyDescent="0.3">
      <c r="A21" s="11">
        <v>19</v>
      </c>
      <c r="B21" s="15" t="s">
        <v>129</v>
      </c>
      <c r="C21" s="67"/>
      <c r="D21" s="102"/>
      <c r="E21" s="102"/>
      <c r="F21" s="95"/>
      <c r="G21" s="96"/>
      <c r="H21" s="147" t="s">
        <v>62</v>
      </c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9"/>
      <c r="W21" s="67"/>
      <c r="X21" s="67"/>
      <c r="Y21" s="67"/>
      <c r="Z21" s="67"/>
      <c r="AA21" s="95"/>
      <c r="AB21" s="96"/>
      <c r="AC21" s="67"/>
      <c r="AD21" s="67"/>
      <c r="AE21" s="67"/>
      <c r="AF21" s="67"/>
      <c r="AG21" s="67">
        <v>1</v>
      </c>
      <c r="AH21" s="98">
        <f t="shared" si="0"/>
        <v>1</v>
      </c>
      <c r="AI21" s="99">
        <f>Январь!AH64+Февраль!AE64+Март!AH64+Апрель!AG64+AH21+Май!AH64+Июнь!AH21+Июль!AH21+Август!AH22+Сентябрь!AG21</f>
        <v>10</v>
      </c>
      <c r="AJ21" s="99">
        <f t="shared" si="1"/>
        <v>0</v>
      </c>
      <c r="AK21" s="99">
        <f>Январь!AJ65+Февраль!AG65+Март!AJ65+Апрель!AI65+AJ21+Июнь!AI22+Июнь!AJ22+Июль!AJ22+Август!AJ22+Сентябрь!AI21</f>
        <v>8</v>
      </c>
      <c r="AL21" s="101" t="s">
        <v>96</v>
      </c>
    </row>
    <row r="22" spans="1:38" ht="14.25" customHeight="1" x14ac:dyDescent="0.3">
      <c r="A22" s="2">
        <v>20</v>
      </c>
      <c r="B22" s="15" t="s">
        <v>11</v>
      </c>
      <c r="C22" s="147" t="s">
        <v>62</v>
      </c>
      <c r="D22" s="148"/>
      <c r="E22" s="148"/>
      <c r="F22" s="148"/>
      <c r="G22" s="148"/>
      <c r="H22" s="148"/>
      <c r="I22" s="148"/>
      <c r="J22" s="148"/>
      <c r="K22" s="148"/>
      <c r="L22" s="148"/>
      <c r="M22" s="149"/>
      <c r="N22" s="96"/>
      <c r="O22" s="67"/>
      <c r="P22" s="67"/>
      <c r="Q22" s="67"/>
      <c r="R22" s="102"/>
      <c r="S22" s="102">
        <v>1</v>
      </c>
      <c r="T22" s="95"/>
      <c r="U22" s="96"/>
      <c r="V22" s="67"/>
      <c r="W22" s="67"/>
      <c r="X22" s="67"/>
      <c r="Y22" s="150" t="s">
        <v>63</v>
      </c>
      <c r="Z22" s="151"/>
      <c r="AA22" s="151"/>
      <c r="AB22" s="151"/>
      <c r="AC22" s="151"/>
      <c r="AD22" s="151"/>
      <c r="AE22" s="152"/>
      <c r="AF22" s="67"/>
      <c r="AG22" s="67"/>
      <c r="AH22" s="98">
        <f t="shared" si="0"/>
        <v>1</v>
      </c>
      <c r="AI22" s="99">
        <f>Январь!AH65+Февраль!AE65+Март!AH65+Апрель!AG65+AH22+Май!AH65+Июнь!AH22+Июль!AH22+Август!AH23+Сентябрь!AG22</f>
        <v>11</v>
      </c>
      <c r="AJ22" s="99">
        <f t="shared" si="1"/>
        <v>0</v>
      </c>
      <c r="AK22" s="99">
        <f>Январь!AJ66+Февраль!AG66+Март!AJ66+Апрель!AI66+AJ22+Июнь!AI23+Июнь!AJ23+Июль!AJ23+Август!AJ23+Сентябрь!AI22</f>
        <v>6</v>
      </c>
      <c r="AL22" s="101" t="s">
        <v>96</v>
      </c>
    </row>
    <row r="23" spans="1:38" ht="12.6" customHeight="1" x14ac:dyDescent="0.3">
      <c r="A23" s="11">
        <v>21</v>
      </c>
      <c r="B23" s="15" t="s">
        <v>131</v>
      </c>
      <c r="C23" s="67"/>
      <c r="D23" s="67"/>
      <c r="E23" s="67"/>
      <c r="F23" s="95"/>
      <c r="G23" s="96"/>
      <c r="H23" s="150" t="s">
        <v>63</v>
      </c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2"/>
      <c r="Y23" s="67"/>
      <c r="Z23" s="67"/>
      <c r="AA23" s="95"/>
      <c r="AB23" s="96"/>
      <c r="AC23" s="67">
        <v>2</v>
      </c>
      <c r="AD23" s="67"/>
      <c r="AE23" s="67"/>
      <c r="AF23" s="67"/>
      <c r="AG23" s="67"/>
      <c r="AH23" s="98">
        <f t="shared" si="0"/>
        <v>0</v>
      </c>
      <c r="AI23" s="99">
        <f>Январь!AH66+Февраль!AE66+Март!AH66+Апрель!AG66+AH23+Май!AH66+Июнь!AH23+Июль!AH23+Август!AH24+Сентябрь!AG23</f>
        <v>10</v>
      </c>
      <c r="AJ23" s="99">
        <f t="shared" si="1"/>
        <v>1</v>
      </c>
      <c r="AK23" s="99">
        <f>Январь!AJ67+Февраль!AG67+Март!AJ67+Апрель!AI67+AJ23+Июнь!AI24+Июнь!AJ24+Июль!AJ24+Август!AJ24+Сентябрь!AI23</f>
        <v>7</v>
      </c>
      <c r="AL23" s="101" t="s">
        <v>97</v>
      </c>
    </row>
    <row r="24" spans="1:38" ht="14.25" customHeight="1" x14ac:dyDescent="0.3">
      <c r="A24" s="11">
        <v>22</v>
      </c>
      <c r="B24" s="15" t="s">
        <v>130</v>
      </c>
      <c r="C24" s="67"/>
      <c r="D24" s="102"/>
      <c r="E24" s="102"/>
      <c r="F24" s="95"/>
      <c r="G24" s="96"/>
      <c r="H24" s="67"/>
      <c r="I24" s="67"/>
      <c r="J24" s="67"/>
      <c r="K24" s="102"/>
      <c r="L24" s="102">
        <v>1</v>
      </c>
      <c r="M24" s="95"/>
      <c r="N24" s="96"/>
      <c r="O24" s="67"/>
      <c r="P24" s="67"/>
      <c r="Q24" s="67"/>
      <c r="R24" s="103"/>
      <c r="S24" s="67"/>
      <c r="T24" s="95"/>
      <c r="U24" s="96"/>
      <c r="V24" s="67"/>
      <c r="W24" s="67"/>
      <c r="X24" s="67"/>
      <c r="Y24" s="150" t="s">
        <v>63</v>
      </c>
      <c r="Z24" s="151"/>
      <c r="AA24" s="151"/>
      <c r="AB24" s="151"/>
      <c r="AC24" s="151"/>
      <c r="AD24" s="151"/>
      <c r="AE24" s="152"/>
      <c r="AF24" s="67"/>
      <c r="AG24" s="67">
        <v>2</v>
      </c>
      <c r="AH24" s="98">
        <f t="shared" si="0"/>
        <v>1</v>
      </c>
      <c r="AI24" s="99">
        <f>Январь!AH67+Февраль!AE67+Март!AH67+Апрель!AG67+AH24+Май!AH67+Июнь!AH24+Июль!AH24+Август!AH25+Сентябрь!AG24</f>
        <v>12</v>
      </c>
      <c r="AJ24" s="99">
        <f t="shared" si="1"/>
        <v>1</v>
      </c>
      <c r="AK24" s="99">
        <f>Январь!AJ68+Февраль!AG68+Март!AJ68+Апрель!AI68+AJ24+Июнь!AI25+Июнь!AJ25+Июль!AJ25+Август!AJ25+Сентябрь!AI24</f>
        <v>7</v>
      </c>
      <c r="AL24" s="101" t="s">
        <v>97</v>
      </c>
    </row>
    <row r="25" spans="1:38" x14ac:dyDescent="0.3">
      <c r="A25" s="2">
        <v>23</v>
      </c>
      <c r="B25" s="15" t="s">
        <v>80</v>
      </c>
      <c r="C25" s="67"/>
      <c r="D25" s="102"/>
      <c r="E25" s="102"/>
      <c r="F25" s="95"/>
      <c r="G25" s="96"/>
      <c r="H25" s="67">
        <v>1</v>
      </c>
      <c r="I25" s="67"/>
      <c r="J25" s="67"/>
      <c r="K25" s="102"/>
      <c r="L25" s="102"/>
      <c r="M25" s="95"/>
      <c r="N25" s="96"/>
      <c r="O25" s="67"/>
      <c r="P25" s="67"/>
      <c r="Q25" s="67"/>
      <c r="R25" s="102"/>
      <c r="S25" s="102"/>
      <c r="T25" s="95"/>
      <c r="U25" s="96"/>
      <c r="V25" s="67"/>
      <c r="W25" s="67"/>
      <c r="X25" s="67">
        <v>2</v>
      </c>
      <c r="Y25" s="67"/>
      <c r="Z25" s="67"/>
      <c r="AA25" s="95"/>
      <c r="AB25" s="96"/>
      <c r="AC25" s="67"/>
      <c r="AD25" s="67"/>
      <c r="AE25" s="67"/>
      <c r="AF25" s="67"/>
      <c r="AG25" s="67"/>
      <c r="AH25" s="98">
        <f t="shared" si="0"/>
        <v>1</v>
      </c>
      <c r="AI25" s="99">
        <f>Январь!AH69+Февраль!AE69+Март!AH69+Апрель!AG69+AH25+Май!AH69+Июнь!AH26+Июль!AH26+Август!AH26+Сентябрь!AG24</f>
        <v>11</v>
      </c>
      <c r="AJ25" s="99">
        <f t="shared" si="1"/>
        <v>1</v>
      </c>
      <c r="AK25" s="99">
        <f>Январь!AJ69+Февраль!AG69+Март!AJ69+Апрель!AI69+AJ25+Июнь!AI26+Июнь!AJ26+Июль!AJ26+Август!AJ26+Сентябрь!AI25</f>
        <v>7</v>
      </c>
      <c r="AL25" s="101" t="s">
        <v>97</v>
      </c>
    </row>
    <row r="26" spans="1:38" x14ac:dyDescent="0.3">
      <c r="A26" s="11">
        <v>24</v>
      </c>
      <c r="B26" s="15" t="s">
        <v>101</v>
      </c>
      <c r="C26" s="67"/>
      <c r="D26" s="102">
        <v>2</v>
      </c>
      <c r="E26" s="102"/>
      <c r="F26" s="95"/>
      <c r="G26" s="96"/>
      <c r="H26" s="67"/>
      <c r="I26" s="67"/>
      <c r="J26" s="67">
        <v>2</v>
      </c>
      <c r="K26" s="102"/>
      <c r="L26" s="102"/>
      <c r="M26" s="95"/>
      <c r="N26" s="96"/>
      <c r="O26" s="67"/>
      <c r="P26" s="67"/>
      <c r="Q26" s="67"/>
      <c r="R26" s="67"/>
      <c r="S26" s="67"/>
      <c r="T26" s="95"/>
      <c r="U26" s="96"/>
      <c r="V26" s="67">
        <v>1</v>
      </c>
      <c r="W26" s="67"/>
      <c r="X26" s="67"/>
      <c r="Y26" s="67"/>
      <c r="Z26" s="67"/>
      <c r="AA26" s="95"/>
      <c r="AB26" s="96"/>
      <c r="AC26" s="67"/>
      <c r="AD26" s="67"/>
      <c r="AE26" s="67"/>
      <c r="AF26" s="67"/>
      <c r="AG26" s="67"/>
      <c r="AH26" s="98">
        <f t="shared" si="0"/>
        <v>1</v>
      </c>
      <c r="AI26" s="99">
        <f>Январь!AH70+Февраль!AE70+Март!AH70+Апрель!AG70+AH26+Май!AH70+Июнь!AH27+Июль!AH27+Август!AH27+Сентябрь!AG26</f>
        <v>12</v>
      </c>
      <c r="AJ26" s="99">
        <f t="shared" si="1"/>
        <v>2</v>
      </c>
      <c r="AK26" s="99">
        <f>Январь!AJ70+Февраль!AG70+Март!AJ70+Апрель!AI70+AJ26+Июнь!AI27+Июнь!AJ27+Июль!AJ27+Август!AJ27+Сентябрь!AI26</f>
        <v>7</v>
      </c>
      <c r="AL26" s="101" t="s">
        <v>97</v>
      </c>
    </row>
    <row r="27" spans="1:38" ht="14.4" customHeight="1" x14ac:dyDescent="0.3">
      <c r="A27" s="11">
        <v>25</v>
      </c>
      <c r="B27" s="15" t="s">
        <v>115</v>
      </c>
      <c r="C27" s="67"/>
      <c r="D27" s="102"/>
      <c r="E27" s="102"/>
      <c r="F27" s="95"/>
      <c r="G27" s="96"/>
      <c r="H27" s="67"/>
      <c r="I27" s="67">
        <v>1</v>
      </c>
      <c r="J27" s="67"/>
      <c r="K27" s="102"/>
      <c r="L27" s="102"/>
      <c r="M27" s="95"/>
      <c r="N27" s="96"/>
      <c r="O27" s="67"/>
      <c r="P27" s="67">
        <v>1</v>
      </c>
      <c r="Q27" s="102"/>
      <c r="R27" s="67"/>
      <c r="S27" s="102"/>
      <c r="T27" s="95"/>
      <c r="U27" s="96"/>
      <c r="V27" s="67"/>
      <c r="W27" s="67"/>
      <c r="X27" s="67"/>
      <c r="Y27" s="67">
        <v>2</v>
      </c>
      <c r="Z27" s="67"/>
      <c r="AA27" s="95"/>
      <c r="AB27" s="96"/>
      <c r="AC27" s="147" t="s">
        <v>62</v>
      </c>
      <c r="AD27" s="148"/>
      <c r="AE27" s="148"/>
      <c r="AF27" s="148"/>
      <c r="AG27" s="149"/>
      <c r="AH27" s="98">
        <f t="shared" si="0"/>
        <v>2</v>
      </c>
      <c r="AI27" s="99">
        <f>Январь!AH80+Февраль!AE80+Март!AH80+Апрель!AG80+AH27+Май!AH80+Июнь!AH37+Июль!AH37+Август!AH28+Сентябрь!AG27</f>
        <v>11</v>
      </c>
      <c r="AJ27" s="99">
        <f t="shared" si="1"/>
        <v>1</v>
      </c>
      <c r="AK27" s="99">
        <f>Январь!AJ80+Февраль!AG80+Март!AJ80+Апрель!AI80+AJ27+Июнь!AI37+Июнь!AJ37+Август!AJ28+Сентябрь!AI27</f>
        <v>3</v>
      </c>
      <c r="AL27" s="101" t="s">
        <v>97</v>
      </c>
    </row>
    <row r="28" spans="1:38" ht="14.25" customHeight="1" x14ac:dyDescent="0.3">
      <c r="A28" s="2">
        <v>26</v>
      </c>
      <c r="B28" s="15" t="s">
        <v>112</v>
      </c>
      <c r="C28" s="67"/>
      <c r="D28" s="102"/>
      <c r="E28" s="102"/>
      <c r="F28" s="95"/>
      <c r="G28" s="67">
        <v>1</v>
      </c>
      <c r="H28" s="67"/>
      <c r="I28" s="67"/>
      <c r="J28" s="67"/>
      <c r="K28" s="102"/>
      <c r="L28" s="102"/>
      <c r="M28" s="95"/>
      <c r="N28" s="96"/>
      <c r="O28" s="67"/>
      <c r="P28" s="67"/>
      <c r="Q28" s="67"/>
      <c r="R28" s="102"/>
      <c r="S28" s="102"/>
      <c r="T28" s="95"/>
      <c r="U28" s="96"/>
      <c r="V28" s="67"/>
      <c r="W28" s="67">
        <v>1</v>
      </c>
      <c r="X28" s="67"/>
      <c r="Y28" s="67"/>
      <c r="Z28" s="67"/>
      <c r="AA28" s="95"/>
      <c r="AB28" s="96"/>
      <c r="AC28" s="67"/>
      <c r="AD28" s="67">
        <v>2</v>
      </c>
      <c r="AE28" s="67"/>
      <c r="AF28" s="67"/>
      <c r="AG28" s="67"/>
      <c r="AH28" s="98">
        <f t="shared" si="0"/>
        <v>2</v>
      </c>
      <c r="AI28" s="99">
        <f>Июль!AH28+AH28+Август!AH29+Сентябрь!AG28</f>
        <v>5</v>
      </c>
      <c r="AJ28" s="99">
        <f t="shared" si="1"/>
        <v>1</v>
      </c>
      <c r="AK28" s="99">
        <f>Июль!AJ28+Октябрь!AJ28+Август!AJ29+Сентябрь!AI28</f>
        <v>5</v>
      </c>
      <c r="AL28" s="101" t="s">
        <v>93</v>
      </c>
    </row>
    <row r="29" spans="1:38" x14ac:dyDescent="0.3">
      <c r="A29" s="11">
        <v>27</v>
      </c>
      <c r="B29" s="15" t="s">
        <v>119</v>
      </c>
      <c r="C29" s="67"/>
      <c r="D29" s="102"/>
      <c r="E29" s="102"/>
      <c r="F29" s="95"/>
      <c r="G29" s="96"/>
      <c r="H29" s="67"/>
      <c r="I29" s="67"/>
      <c r="J29" s="67"/>
      <c r="K29" s="102"/>
      <c r="L29" s="102"/>
      <c r="M29" s="95"/>
      <c r="N29" s="96"/>
      <c r="O29" s="67">
        <v>1</v>
      </c>
      <c r="P29" s="67"/>
      <c r="Q29" s="67"/>
      <c r="R29" s="102"/>
      <c r="S29" s="102"/>
      <c r="T29" s="95"/>
      <c r="U29" s="96"/>
      <c r="V29" s="67"/>
      <c r="W29" s="67"/>
      <c r="X29" s="67"/>
      <c r="Y29" s="67"/>
      <c r="Z29" s="67"/>
      <c r="AA29" s="95"/>
      <c r="AB29" s="96"/>
      <c r="AC29" s="67">
        <v>1</v>
      </c>
      <c r="AD29" s="67"/>
      <c r="AE29" s="67"/>
      <c r="AF29" s="67"/>
      <c r="AG29" s="67"/>
      <c r="AH29" s="98">
        <f t="shared" si="0"/>
        <v>2</v>
      </c>
      <c r="AI29" s="99">
        <f>Январь!AH38+Февраль!AE38+Март!AH38+Апрель!AG38+Май!AH38+Июнь!AG46+Июль!AH47+AH29+Август!AH30+Сентябрь!AG29</f>
        <v>8</v>
      </c>
      <c r="AJ29" s="99">
        <f t="shared" si="1"/>
        <v>0</v>
      </c>
      <c r="AK29" s="99">
        <f>Январь!AJ38+Февраль!AG38+Март!AJ38+Апрель!AI38+Май!AJ38+Июнь!AI46+Июль!AJ47+Октябрь!AJ29+Август!AJ30+Сентябрь!AI29</f>
        <v>5</v>
      </c>
      <c r="AL29" s="101" t="s">
        <v>94</v>
      </c>
    </row>
    <row r="30" spans="1:38" ht="14.25" customHeight="1" x14ac:dyDescent="0.3">
      <c r="A30" s="11">
        <v>28</v>
      </c>
      <c r="B30" s="104" t="s">
        <v>121</v>
      </c>
      <c r="C30" s="150" t="s">
        <v>63</v>
      </c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2"/>
      <c r="AH30" s="98">
        <f t="shared" si="0"/>
        <v>0</v>
      </c>
      <c r="AI30" s="99">
        <f t="shared" ref="AI30" si="2">AH30</f>
        <v>0</v>
      </c>
      <c r="AJ30" s="99">
        <f t="shared" si="1"/>
        <v>0</v>
      </c>
      <c r="AK30" s="99">
        <f>AJ30</f>
        <v>0</v>
      </c>
      <c r="AL30" s="101" t="s">
        <v>98</v>
      </c>
    </row>
    <row r="31" spans="1:38" ht="14.25" customHeight="1" x14ac:dyDescent="0.3">
      <c r="A31" s="2">
        <v>29</v>
      </c>
      <c r="B31" s="104" t="s">
        <v>66</v>
      </c>
      <c r="C31" s="150" t="s">
        <v>63</v>
      </c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2"/>
      <c r="AH31" s="98">
        <f t="shared" si="0"/>
        <v>0</v>
      </c>
      <c r="AI31" s="99">
        <f>Январь!AH72+Февраль!AE72+Март!AH72+Апрель!AG72+AH31+Май!AH72+Июнь!AH29+Июль!AH29</f>
        <v>0</v>
      </c>
      <c r="AJ31" s="99">
        <f t="shared" si="1"/>
        <v>0</v>
      </c>
      <c r="AK31" s="99">
        <f>Январь!AJ72+Февраль!AG72+Март!AJ72+Апрель!AI72+AJ31+Июнь!AI29+Июнь!AJ29</f>
        <v>0</v>
      </c>
      <c r="AL31" s="101" t="s">
        <v>98</v>
      </c>
    </row>
    <row r="32" spans="1:38" ht="14.25" customHeight="1" x14ac:dyDescent="0.3">
      <c r="A32" s="11">
        <v>30</v>
      </c>
      <c r="B32" s="104" t="s">
        <v>69</v>
      </c>
      <c r="C32" s="150" t="s">
        <v>63</v>
      </c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2"/>
      <c r="AH32" s="98">
        <f t="shared" si="0"/>
        <v>0</v>
      </c>
      <c r="AI32" s="99">
        <f>Январь!AH73+Февраль!AE73+Март!AH73+Апрель!AG73+AH32+Май!AH73+Июнь!AH30+Июль!AH30</f>
        <v>0</v>
      </c>
      <c r="AJ32" s="99">
        <f t="shared" si="1"/>
        <v>0</v>
      </c>
      <c r="AK32" s="99">
        <f>Январь!AJ73+Февраль!AG73+Март!AJ73+Апрель!AI73+AJ32+Июнь!AI30+Июнь!AJ30</f>
        <v>0</v>
      </c>
      <c r="AL32" s="101" t="s">
        <v>98</v>
      </c>
    </row>
    <row r="33" spans="1:38" ht="14.25" customHeight="1" x14ac:dyDescent="0.3">
      <c r="A33" s="11">
        <v>31</v>
      </c>
      <c r="B33" s="104" t="s">
        <v>91</v>
      </c>
      <c r="C33" s="150" t="s">
        <v>63</v>
      </c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2"/>
      <c r="AH33" s="98">
        <f t="shared" si="0"/>
        <v>0</v>
      </c>
      <c r="AI33" s="99">
        <f>Январь!AH74+Февраль!AE74+Март!AH74+Апрель!AG74+AH33+Май!AH74+Июнь!AH31+Июль!AH31</f>
        <v>0</v>
      </c>
      <c r="AJ33" s="99">
        <f t="shared" si="1"/>
        <v>0</v>
      </c>
      <c r="AK33" s="99">
        <f>Январь!AJ74+Февраль!AG74+Март!AJ74+Апрель!AI74+AJ33+Июнь!AI31+Июнь!AJ31</f>
        <v>0</v>
      </c>
      <c r="AL33" s="101" t="s">
        <v>98</v>
      </c>
    </row>
    <row r="34" spans="1:38" ht="14.25" customHeight="1" x14ac:dyDescent="0.3">
      <c r="A34" s="2">
        <v>32</v>
      </c>
      <c r="B34" s="104" t="s">
        <v>70</v>
      </c>
      <c r="C34" s="150" t="s">
        <v>63</v>
      </c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2"/>
      <c r="AH34" s="98">
        <f t="shared" si="0"/>
        <v>0</v>
      </c>
      <c r="AI34" s="99">
        <f>Январь!AH75+Февраль!AE75+Март!AH75+Апрель!AG75+AH34+Май!AH75+Июнь!AH32+Июль!AH32</f>
        <v>0</v>
      </c>
      <c r="AJ34" s="99">
        <f t="shared" si="1"/>
        <v>0</v>
      </c>
      <c r="AK34" s="99">
        <f>Январь!AJ75+Февраль!AG75+Март!AJ75+Апрель!AI75+AJ34+Июнь!AI32+Июнь!AJ32</f>
        <v>0</v>
      </c>
      <c r="AL34" s="101" t="s">
        <v>98</v>
      </c>
    </row>
    <row r="35" spans="1:38" ht="14.25" customHeight="1" x14ac:dyDescent="0.3">
      <c r="A35" s="11">
        <v>33</v>
      </c>
      <c r="B35" s="104" t="s">
        <v>71</v>
      </c>
      <c r="C35" s="150" t="s">
        <v>63</v>
      </c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2"/>
      <c r="AH35" s="98">
        <f t="shared" si="0"/>
        <v>0</v>
      </c>
      <c r="AI35" s="99">
        <f>Январь!AH76+Февраль!AE76+Март!AH76+Апрель!AG76+AH35+Май!AH76+Июнь!AH33+Июль!AH33</f>
        <v>0</v>
      </c>
      <c r="AJ35" s="99">
        <f t="shared" si="1"/>
        <v>0</v>
      </c>
      <c r="AK35" s="99">
        <f>Январь!AJ76+Февраль!AG76+Март!AJ76+Апрель!AI76+AJ35+Июнь!AI33+Июнь!AJ33</f>
        <v>0</v>
      </c>
      <c r="AL35" s="101" t="s">
        <v>98</v>
      </c>
    </row>
    <row r="36" spans="1:38" ht="14.25" customHeight="1" x14ac:dyDescent="0.3">
      <c r="A36" s="11">
        <v>34</v>
      </c>
      <c r="B36" s="104" t="s">
        <v>114</v>
      </c>
      <c r="C36" s="150" t="s">
        <v>63</v>
      </c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2"/>
      <c r="AH36" s="98">
        <f t="shared" si="0"/>
        <v>0</v>
      </c>
      <c r="AI36" s="99">
        <f>Январь!AH77+Февраль!AE77+Март!AH77+Апрель!AG77+AH36+Май!AH77+Июнь!AH34+Июль!AH34</f>
        <v>1</v>
      </c>
      <c r="AJ36" s="99">
        <f t="shared" si="1"/>
        <v>0</v>
      </c>
      <c r="AK36" s="99">
        <f>Январь!AJ77+Февраль!AG77+Март!AJ77+Апрель!AI77+AJ36+Июнь!AI34+Июнь!AJ34</f>
        <v>0</v>
      </c>
      <c r="AL36" s="101" t="s">
        <v>98</v>
      </c>
    </row>
    <row r="37" spans="1:38" ht="14.25" customHeight="1" x14ac:dyDescent="0.3">
      <c r="A37" s="2">
        <v>35</v>
      </c>
      <c r="B37" s="104" t="s">
        <v>109</v>
      </c>
      <c r="C37" s="150" t="s">
        <v>63</v>
      </c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2"/>
      <c r="AH37" s="98">
        <f t="shared" si="0"/>
        <v>0</v>
      </c>
      <c r="AI37" s="99">
        <f>Январь!AH78+Февраль!AE78+Март!AH78+Апрель!AG78+AH37+Май!AH78+Июнь!AH35+Июль!AH35</f>
        <v>0</v>
      </c>
      <c r="AJ37" s="99">
        <f t="shared" si="1"/>
        <v>0</v>
      </c>
      <c r="AK37" s="99">
        <f>Январь!AJ78+Февраль!AG78+Март!AJ78+Апрель!AI78+AJ37+Июнь!AI35+Июнь!AJ35</f>
        <v>0</v>
      </c>
      <c r="AL37" s="101" t="s">
        <v>98</v>
      </c>
    </row>
    <row r="38" spans="1:38" ht="14.25" customHeight="1" x14ac:dyDescent="0.3">
      <c r="A38" s="11">
        <v>36</v>
      </c>
      <c r="B38" s="104" t="s">
        <v>73</v>
      </c>
      <c r="C38" s="150" t="s">
        <v>63</v>
      </c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2"/>
      <c r="O38" s="143" t="s">
        <v>62</v>
      </c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50" t="s">
        <v>63</v>
      </c>
      <c r="AE38" s="151"/>
      <c r="AF38" s="151"/>
      <c r="AG38" s="152"/>
      <c r="AH38" s="98">
        <f t="shared" si="0"/>
        <v>0</v>
      </c>
      <c r="AI38" s="99">
        <f>Январь!AH79+Февраль!AE79+Март!AH79+Апрель!AG79+AH38+Май!AH79+Июнь!AH36+Июль!AH36</f>
        <v>0</v>
      </c>
      <c r="AJ38" s="99">
        <f t="shared" si="1"/>
        <v>0</v>
      </c>
      <c r="AK38" s="99">
        <f>Январь!AJ79+Февраль!AG79+Март!AJ79+Апрель!AI79+AJ38+Июнь!AI36+Июнь!AJ36</f>
        <v>0</v>
      </c>
      <c r="AL38" s="101" t="s">
        <v>98</v>
      </c>
    </row>
    <row r="39" spans="1:38" ht="14.25" customHeight="1" x14ac:dyDescent="0.3">
      <c r="A39" s="11">
        <v>37</v>
      </c>
      <c r="B39" s="104" t="s">
        <v>75</v>
      </c>
      <c r="C39" s="150" t="s">
        <v>63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2"/>
      <c r="V39" s="147" t="s">
        <v>62</v>
      </c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9"/>
      <c r="AH39" s="98">
        <f t="shared" si="0"/>
        <v>0</v>
      </c>
      <c r="AI39" s="99">
        <f>Январь!AH81+Февраль!AE81+Март!AH81+Апрель!AG81+AH39+Май!AH81+Июнь!AH38+Июль!AH38</f>
        <v>0</v>
      </c>
      <c r="AJ39" s="99">
        <f t="shared" si="1"/>
        <v>0</v>
      </c>
      <c r="AK39" s="99">
        <f>Январь!AJ81+Февраль!AG81+Март!AJ81+Апрель!AI81+AJ39+Июнь!AI38+Июнь!AJ38</f>
        <v>0</v>
      </c>
      <c r="AL39" s="101" t="s">
        <v>98</v>
      </c>
    </row>
    <row r="40" spans="1:38" ht="14.25" customHeight="1" x14ac:dyDescent="0.3">
      <c r="A40" s="2">
        <v>38</v>
      </c>
      <c r="B40" s="104" t="s">
        <v>76</v>
      </c>
      <c r="C40" s="150" t="s">
        <v>63</v>
      </c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2"/>
      <c r="AH40" s="98">
        <f t="shared" si="0"/>
        <v>0</v>
      </c>
      <c r="AI40" s="99">
        <f>Январь!AH82+Февраль!AE82+Март!AH82+Апрель!AG82+AH40+Май!AH82+Июнь!AH39+Июль!AH39</f>
        <v>0</v>
      </c>
      <c r="AJ40" s="99">
        <f t="shared" si="1"/>
        <v>0</v>
      </c>
      <c r="AK40" s="99">
        <f>Январь!AJ82+Февраль!AG82+Март!AJ82+Апрель!AI82+AJ40+Июнь!AI39+Июнь!AJ39</f>
        <v>0</v>
      </c>
      <c r="AL40" s="101" t="s">
        <v>98</v>
      </c>
    </row>
    <row r="41" spans="1:38" ht="14.25" customHeight="1" x14ac:dyDescent="0.3">
      <c r="A41" s="11">
        <v>39</v>
      </c>
      <c r="B41" s="104" t="s">
        <v>77</v>
      </c>
      <c r="C41" s="150" t="s">
        <v>63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2"/>
      <c r="O41" s="147" t="s">
        <v>62</v>
      </c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  <c r="AF41" s="150"/>
      <c r="AG41" s="152"/>
      <c r="AH41" s="98">
        <f t="shared" si="0"/>
        <v>0</v>
      </c>
      <c r="AI41" s="99">
        <f>Январь!AH83+Февраль!AE83+Март!AH83+Апрель!AG83+AH41+Май!AH83+Июнь!AH40+Июль!AH40</f>
        <v>3</v>
      </c>
      <c r="AJ41" s="99">
        <f t="shared" si="1"/>
        <v>0</v>
      </c>
      <c r="AK41" s="99">
        <f>Январь!AJ83+Февраль!AG83+Март!AJ83+Апрель!AI83+AJ41+Июнь!AI40+Июнь!AJ40</f>
        <v>0</v>
      </c>
      <c r="AL41" s="101" t="s">
        <v>98</v>
      </c>
    </row>
    <row r="42" spans="1:38" ht="14.25" customHeight="1" x14ac:dyDescent="0.3">
      <c r="A42" s="11">
        <v>40</v>
      </c>
      <c r="B42" s="104" t="s">
        <v>78</v>
      </c>
      <c r="C42" s="150" t="s">
        <v>63</v>
      </c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2"/>
      <c r="AH42" s="98">
        <f t="shared" si="0"/>
        <v>0</v>
      </c>
      <c r="AI42" s="99">
        <f>Январь!AH84+Февраль!AE84+Март!AH84+Апрель!AG84+AH42+Май!AH84+Июнь!AH41+Июль!AH41</f>
        <v>0</v>
      </c>
      <c r="AJ42" s="99">
        <f t="shared" si="1"/>
        <v>0</v>
      </c>
      <c r="AK42" s="99">
        <f>Январь!AJ84+Февраль!AG84+Март!AJ84+Апрель!AI84+AJ42+Июнь!AI41+Июнь!AJ41</f>
        <v>0</v>
      </c>
      <c r="AL42" s="101" t="s">
        <v>98</v>
      </c>
    </row>
    <row r="43" spans="1:38" ht="14.25" customHeight="1" x14ac:dyDescent="0.3">
      <c r="A43" s="2">
        <v>41</v>
      </c>
      <c r="B43" s="104" t="s">
        <v>110</v>
      </c>
      <c r="C43" s="150" t="s">
        <v>63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2"/>
      <c r="AH43" s="98">
        <f t="shared" si="0"/>
        <v>0</v>
      </c>
      <c r="AI43" s="99">
        <f>Январь!AH85+Февраль!AE85+Март!AH85+Апрель!AG85+AH43+Май!AH85+Июнь!AH42+Июль!AH42</f>
        <v>1</v>
      </c>
      <c r="AJ43" s="99">
        <f t="shared" si="1"/>
        <v>0</v>
      </c>
      <c r="AK43" s="99">
        <f>Январь!AJ85+Февраль!AG85+Март!AJ85+Апрель!AI85+AJ43+Июнь!AI42+Июнь!AJ42</f>
        <v>2</v>
      </c>
      <c r="AL43" s="101" t="s">
        <v>98</v>
      </c>
    </row>
    <row r="44" spans="1:38" ht="14.25" customHeight="1" x14ac:dyDescent="0.3">
      <c r="A44" s="11">
        <v>42</v>
      </c>
      <c r="B44" s="104" t="s">
        <v>116</v>
      </c>
      <c r="C44" s="150" t="s">
        <v>63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2"/>
      <c r="AH44" s="98">
        <f t="shared" si="0"/>
        <v>0</v>
      </c>
      <c r="AI44" s="99">
        <f>Январь!AH86+Февраль!AE86+Март!AH86+Апрель!AG86+AH44+Май!AH86+Июнь!AH43+Июль!AH43</f>
        <v>0</v>
      </c>
      <c r="AJ44" s="99">
        <f t="shared" si="1"/>
        <v>0</v>
      </c>
      <c r="AK44" s="99">
        <f>Январь!AJ86+Февраль!AG86+Март!AJ86+Апрель!AI86+AJ44+Июнь!AI43+Июнь!AJ43</f>
        <v>0</v>
      </c>
      <c r="AL44" s="101" t="s">
        <v>98</v>
      </c>
    </row>
    <row r="45" spans="1:38" ht="14.25" customHeight="1" x14ac:dyDescent="0.3">
      <c r="A45" s="11">
        <v>43</v>
      </c>
      <c r="B45" s="104" t="s">
        <v>117</v>
      </c>
      <c r="C45" s="150" t="s">
        <v>63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2"/>
      <c r="AH45" s="98">
        <f t="shared" si="0"/>
        <v>0</v>
      </c>
      <c r="AI45" s="99">
        <f>Январь!AH87+Февраль!AE87+Март!AH87+Апрель!AG87+AH45+Май!AH87+Июнь!AH44+Июль!AH44</f>
        <v>0</v>
      </c>
      <c r="AJ45" s="99">
        <f t="shared" si="1"/>
        <v>0</v>
      </c>
      <c r="AK45" s="99">
        <f>Январь!AJ87+Февраль!AG87+Март!AJ87+Апрель!AI87+AJ45+Июнь!AI44+Июнь!AJ44</f>
        <v>0</v>
      </c>
      <c r="AL45" s="101" t="s">
        <v>98</v>
      </c>
    </row>
    <row r="46" spans="1:38" ht="14.25" customHeight="1" x14ac:dyDescent="0.3">
      <c r="A46" s="2">
        <v>44</v>
      </c>
      <c r="B46" s="104" t="s">
        <v>118</v>
      </c>
      <c r="C46" s="150" t="s">
        <v>63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2"/>
      <c r="AH46" s="98">
        <f t="shared" si="0"/>
        <v>0</v>
      </c>
      <c r="AI46" s="99">
        <f>Январь!AH88+Февраль!AE88+Март!AH88+Апрель!AG88+AH46+Май!AH88+Июнь!AH45+Июль!AH45</f>
        <v>0</v>
      </c>
      <c r="AJ46" s="99">
        <f t="shared" si="1"/>
        <v>0</v>
      </c>
      <c r="AK46" s="99">
        <f>Январь!AJ88+Февраль!AG88+Март!AJ88+Апрель!AI88+AJ46+Июнь!AI45+Июнь!AJ45</f>
        <v>0</v>
      </c>
      <c r="AL46" s="101" t="s">
        <v>98</v>
      </c>
    </row>
    <row r="47" spans="1:38" ht="14.25" customHeight="1" x14ac:dyDescent="0.3">
      <c r="A47" s="11">
        <v>45</v>
      </c>
      <c r="B47" s="104" t="s">
        <v>125</v>
      </c>
      <c r="C47" s="150" t="s">
        <v>63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2"/>
      <c r="AH47" s="98">
        <f t="shared" si="0"/>
        <v>0</v>
      </c>
      <c r="AI47" s="99">
        <f>Январь!AH90+Февраль!AE90+Март!AH90+Апрель!AG90+AH47+Май!AH90+Июнь!AH47+Июль!AH47</f>
        <v>0</v>
      </c>
      <c r="AJ47" s="99">
        <f t="shared" si="1"/>
        <v>0</v>
      </c>
      <c r="AK47" s="99">
        <f>Январь!AJ90+Февраль!AG90+Март!AJ90+Апрель!AI90+AJ47+Июнь!AI47+Июнь!AJ47</f>
        <v>0</v>
      </c>
      <c r="AL47" s="101" t="s">
        <v>98</v>
      </c>
    </row>
    <row r="48" spans="1:38" ht="14.25" customHeight="1" x14ac:dyDescent="0.3">
      <c r="A48" s="11">
        <v>46</v>
      </c>
      <c r="B48" s="104" t="s">
        <v>82</v>
      </c>
      <c r="C48" s="150" t="s">
        <v>63</v>
      </c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2"/>
      <c r="AH48" s="98">
        <f t="shared" si="0"/>
        <v>0</v>
      </c>
      <c r="AI48" s="99">
        <f>Январь!AH91+Февраль!AE91+Март!AH91+Апрель!AG91+AH48+Май!AH91+Июнь!AH48+Июль!AH48</f>
        <v>0</v>
      </c>
      <c r="AJ48" s="99">
        <f t="shared" si="1"/>
        <v>0</v>
      </c>
      <c r="AK48" s="99">
        <f>Январь!AJ92+Февраль!AG92+Март!AJ92+Апрель!AI92+AJ48+Июнь!AI49+Июнь!AJ49</f>
        <v>0</v>
      </c>
      <c r="AL48" s="101" t="s">
        <v>98</v>
      </c>
    </row>
    <row r="49" spans="1:38" ht="14.25" customHeight="1" x14ac:dyDescent="0.3">
      <c r="A49" s="2">
        <v>47</v>
      </c>
      <c r="B49" s="104" t="s">
        <v>120</v>
      </c>
      <c r="C49" s="150" t="s">
        <v>63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2"/>
      <c r="AH49" s="98">
        <f t="shared" si="0"/>
        <v>0</v>
      </c>
      <c r="AI49" s="99">
        <f>Январь!AH92+Февраль!AE92+Март!AH92+Апрель!AG92+AH49+Май!AH92+Июнь!AH49+Июль!AH49</f>
        <v>0</v>
      </c>
      <c r="AJ49" s="99">
        <f t="shared" si="1"/>
        <v>0</v>
      </c>
      <c r="AK49" s="99">
        <f>Январь!AJ93+Февраль!AG93+Март!AJ93+Апрель!AI93+AJ49+Июнь!AI50+Июнь!AJ50</f>
        <v>0</v>
      </c>
      <c r="AL49" s="101" t="s">
        <v>98</v>
      </c>
    </row>
    <row r="50" spans="1:38" ht="14.25" customHeight="1" x14ac:dyDescent="0.3">
      <c r="A50" s="11">
        <v>48</v>
      </c>
      <c r="B50" s="104" t="s">
        <v>128</v>
      </c>
      <c r="C50" s="150" t="s">
        <v>63</v>
      </c>
      <c r="D50" s="151"/>
      <c r="E50" s="151"/>
      <c r="F50" s="151"/>
      <c r="G50" s="152"/>
      <c r="H50" s="147" t="s">
        <v>62</v>
      </c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9"/>
      <c r="Y50" s="150" t="s">
        <v>63</v>
      </c>
      <c r="Z50" s="151"/>
      <c r="AA50" s="151"/>
      <c r="AB50" s="151"/>
      <c r="AC50" s="151"/>
      <c r="AD50" s="151"/>
      <c r="AE50" s="151"/>
      <c r="AF50" s="151"/>
      <c r="AG50" s="152"/>
      <c r="AH50" s="98">
        <f t="shared" si="0"/>
        <v>0</v>
      </c>
      <c r="AI50" s="99">
        <f>Январь!AH93+Февраль!AE93+Март!AH93+Апрель!AG93+AH50+Май!AH93+Июнь!AH50+Июль!AH50</f>
        <v>0</v>
      </c>
      <c r="AJ50" s="99">
        <f t="shared" si="1"/>
        <v>0</v>
      </c>
      <c r="AK50" s="99">
        <f>Январь!AJ94+Февраль!AG94+Март!AJ94+Апрель!AI94+AJ50+Июнь!AI51+Июнь!AJ51</f>
        <v>0</v>
      </c>
      <c r="AL50" s="101" t="s">
        <v>98</v>
      </c>
    </row>
    <row r="51" spans="1:38" x14ac:dyDescent="0.3">
      <c r="A51" s="6"/>
      <c r="B51" s="6"/>
      <c r="C51" s="6">
        <v>1</v>
      </c>
      <c r="D51" s="6">
        <v>1</v>
      </c>
      <c r="E51" s="6">
        <v>1</v>
      </c>
      <c r="F51" s="6">
        <v>1</v>
      </c>
      <c r="G51" s="6">
        <v>1</v>
      </c>
      <c r="H51" s="6">
        <v>1</v>
      </c>
      <c r="I51" s="6">
        <v>1</v>
      </c>
      <c r="J51" s="6">
        <v>1</v>
      </c>
      <c r="K51" s="6">
        <v>1</v>
      </c>
      <c r="L51" s="6">
        <v>1</v>
      </c>
      <c r="M51" s="6">
        <v>1</v>
      </c>
      <c r="N51" s="6">
        <v>1</v>
      </c>
      <c r="O51" s="6">
        <v>1</v>
      </c>
      <c r="P51" s="7" t="s">
        <v>123</v>
      </c>
      <c r="Q51" s="7" t="s">
        <v>123</v>
      </c>
      <c r="R51" s="7" t="s">
        <v>123</v>
      </c>
      <c r="S51" s="7" t="s">
        <v>123</v>
      </c>
      <c r="T51" s="7" t="s">
        <v>123</v>
      </c>
      <c r="U51" s="7" t="s">
        <v>123</v>
      </c>
      <c r="V51" s="7" t="s">
        <v>123</v>
      </c>
      <c r="W51" s="41" t="s">
        <v>123</v>
      </c>
      <c r="X51" s="6">
        <v>1</v>
      </c>
      <c r="Y51" s="34">
        <v>1</v>
      </c>
      <c r="Z51" s="6">
        <v>1</v>
      </c>
      <c r="AA51" s="34">
        <v>1</v>
      </c>
      <c r="AB51" s="6">
        <v>1</v>
      </c>
      <c r="AC51" s="34">
        <v>1</v>
      </c>
      <c r="AD51" s="6">
        <v>1</v>
      </c>
      <c r="AE51" s="34">
        <v>1</v>
      </c>
      <c r="AF51" s="34">
        <v>1</v>
      </c>
      <c r="AG51" s="34">
        <v>1</v>
      </c>
      <c r="AH51" s="6"/>
      <c r="AI51" s="6"/>
    </row>
    <row r="52" spans="1:38" x14ac:dyDescent="0.3">
      <c r="A52" s="6"/>
      <c r="B52" s="6"/>
      <c r="C52" s="6">
        <v>2</v>
      </c>
      <c r="D52" s="6">
        <v>2</v>
      </c>
      <c r="E52" s="6">
        <v>2</v>
      </c>
      <c r="F52" s="6"/>
      <c r="G52" s="6"/>
      <c r="H52" s="6">
        <v>2</v>
      </c>
      <c r="I52" s="6">
        <v>2</v>
      </c>
      <c r="J52" s="6">
        <v>2</v>
      </c>
      <c r="K52" s="6">
        <v>2</v>
      </c>
      <c r="L52" s="6">
        <v>2</v>
      </c>
      <c r="M52" s="6"/>
      <c r="N52" s="6"/>
      <c r="O52" s="6">
        <v>2</v>
      </c>
      <c r="P52" s="7" t="s">
        <v>124</v>
      </c>
      <c r="Q52" s="7" t="s">
        <v>124</v>
      </c>
      <c r="R52" s="7" t="s">
        <v>124</v>
      </c>
      <c r="S52" s="7" t="s">
        <v>124</v>
      </c>
      <c r="T52" s="7"/>
      <c r="U52" s="7"/>
      <c r="V52" s="7" t="s">
        <v>124</v>
      </c>
      <c r="W52" s="7" t="s">
        <v>124</v>
      </c>
      <c r="X52" s="6">
        <v>2</v>
      </c>
      <c r="Y52" s="34">
        <v>2</v>
      </c>
      <c r="Z52" s="6">
        <v>2</v>
      </c>
      <c r="AA52" s="6"/>
      <c r="AB52" s="6"/>
      <c r="AC52" s="6">
        <v>2</v>
      </c>
      <c r="AD52" s="6">
        <v>2</v>
      </c>
      <c r="AE52" s="6">
        <v>2</v>
      </c>
      <c r="AF52" s="6">
        <v>2</v>
      </c>
      <c r="AG52" s="6">
        <v>2</v>
      </c>
      <c r="AH52" s="6"/>
      <c r="AI52" s="6"/>
    </row>
    <row r="53" spans="1:38" x14ac:dyDescent="0.3">
      <c r="A53" s="6"/>
      <c r="B53" s="6"/>
      <c r="E53" s="6"/>
      <c r="F53" s="6"/>
      <c r="G53" s="6"/>
      <c r="L53" s="6"/>
      <c r="M53" s="6"/>
      <c r="N53" s="6"/>
      <c r="O53" s="6"/>
      <c r="P53" s="7"/>
      <c r="Q53" s="7"/>
      <c r="R53" s="7"/>
      <c r="S53" s="6"/>
      <c r="T53" s="7"/>
      <c r="U53" s="7"/>
      <c r="V53" s="7"/>
      <c r="W53" s="7"/>
      <c r="Z53" s="6"/>
      <c r="AA53" s="6"/>
      <c r="AB53" s="6"/>
      <c r="AC53" s="6"/>
      <c r="AD53" s="6"/>
      <c r="AE53" s="6"/>
      <c r="AF53" s="6"/>
      <c r="AG53" s="6"/>
      <c r="AH53" s="6"/>
      <c r="AI53" s="6"/>
    </row>
    <row r="54" spans="1:38" x14ac:dyDescent="0.3">
      <c r="A54" s="6"/>
      <c r="B54" s="6"/>
      <c r="E54" s="6"/>
      <c r="F54" s="6"/>
      <c r="G54" s="6"/>
      <c r="L54" s="6"/>
      <c r="M54" s="6"/>
      <c r="N54" s="6"/>
      <c r="O54" s="6"/>
      <c r="P54" s="6"/>
      <c r="S54" s="6"/>
      <c r="T54" s="6"/>
      <c r="U54" s="6"/>
      <c r="V54" s="6"/>
      <c r="W54" s="6"/>
      <c r="Z54" s="6"/>
      <c r="AA54" s="6"/>
      <c r="AB54" s="6"/>
      <c r="AC54" s="6"/>
      <c r="AD54" s="6"/>
      <c r="AE54" s="6"/>
      <c r="AF54" s="6"/>
      <c r="AG54" s="6"/>
      <c r="AH54" s="6"/>
      <c r="AI54" s="6"/>
    </row>
    <row r="55" spans="1:38" x14ac:dyDescent="0.3">
      <c r="A55" s="6"/>
      <c r="B55" s="6"/>
      <c r="E55" s="6"/>
      <c r="F55" s="6"/>
      <c r="G55" s="6"/>
      <c r="L55" s="6"/>
      <c r="M55" s="6"/>
      <c r="N55" s="6"/>
      <c r="O55" s="6"/>
      <c r="P55" s="6"/>
      <c r="S55" s="8"/>
      <c r="T55" s="6"/>
      <c r="U55" s="6"/>
      <c r="V55" s="6"/>
      <c r="W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spans="1:38" x14ac:dyDescent="0.3">
      <c r="A56" s="6"/>
      <c r="B56" s="6"/>
      <c r="E56" s="6"/>
      <c r="F56" s="6"/>
      <c r="G56" s="6"/>
      <c r="L56" s="6"/>
      <c r="M56" s="6"/>
      <c r="N56" s="6"/>
      <c r="O56" s="6"/>
      <c r="P56" s="6"/>
      <c r="S56" s="8"/>
      <c r="T56" s="6"/>
      <c r="U56" s="6"/>
      <c r="V56" s="6"/>
      <c r="W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spans="1:38" x14ac:dyDescent="0.3">
      <c r="A57" s="6"/>
      <c r="B57" s="6"/>
      <c r="E57" s="6"/>
      <c r="F57" s="6"/>
      <c r="G57" s="6"/>
      <c r="L57" s="6"/>
      <c r="M57" s="6"/>
      <c r="N57" s="6"/>
      <c r="O57" s="6"/>
      <c r="P57" s="6"/>
      <c r="S57" s="6"/>
      <c r="T57" s="6"/>
      <c r="U57" s="6"/>
      <c r="V57" s="6"/>
      <c r="W57" s="6"/>
      <c r="Z57" s="6"/>
      <c r="AA57" s="6"/>
      <c r="AB57" s="6"/>
      <c r="AC57" s="6"/>
      <c r="AD57" s="6"/>
      <c r="AE57" s="6"/>
      <c r="AF57" s="6"/>
      <c r="AG57" s="6"/>
      <c r="AH57" s="6"/>
      <c r="AI57" s="6"/>
    </row>
    <row r="58" spans="1:38" x14ac:dyDescent="0.3">
      <c r="A58" s="6"/>
      <c r="B58" s="6"/>
      <c r="E58" s="6"/>
      <c r="F58" s="6"/>
      <c r="G58" s="6"/>
      <c r="L58" s="6"/>
      <c r="M58" s="6"/>
      <c r="N58" s="6"/>
      <c r="O58" s="6"/>
      <c r="P58" s="6"/>
      <c r="S58" s="6"/>
      <c r="T58" s="6"/>
      <c r="U58" s="6"/>
      <c r="V58" s="6"/>
      <c r="W58" s="6"/>
      <c r="Z58" s="6"/>
      <c r="AA58" s="6"/>
      <c r="AB58" s="6"/>
      <c r="AC58" s="6"/>
      <c r="AD58" s="6"/>
      <c r="AE58" s="6"/>
      <c r="AF58" s="6"/>
      <c r="AG58" s="6"/>
      <c r="AH58" s="6"/>
      <c r="AI58" s="6"/>
    </row>
    <row r="59" spans="1:38" x14ac:dyDescent="0.3">
      <c r="A59" s="6"/>
      <c r="B59" s="6"/>
      <c r="E59" s="6"/>
      <c r="F59" s="6"/>
      <c r="G59" s="6"/>
      <c r="L59" s="6"/>
      <c r="M59" s="6"/>
      <c r="N59" s="6"/>
      <c r="O59" s="6"/>
      <c r="P59" s="6"/>
      <c r="S59" s="6"/>
      <c r="T59" s="6"/>
      <c r="U59" s="6"/>
      <c r="V59" s="6"/>
      <c r="W59" s="6"/>
      <c r="Z59" s="6"/>
      <c r="AA59" s="6"/>
      <c r="AB59" s="6"/>
      <c r="AC59" s="6"/>
      <c r="AD59" s="6"/>
      <c r="AE59" s="6"/>
      <c r="AF59" s="6"/>
      <c r="AG59" s="6"/>
      <c r="AH59" s="6"/>
      <c r="AI59" s="6"/>
    </row>
    <row r="60" spans="1:38" x14ac:dyDescent="0.3">
      <c r="A60" s="6"/>
      <c r="B60" s="6"/>
      <c r="E60" s="6"/>
      <c r="F60" s="6"/>
      <c r="G60" s="6"/>
      <c r="L60" s="6"/>
      <c r="M60" s="6"/>
      <c r="N60" s="6"/>
      <c r="O60" s="6"/>
      <c r="P60" s="6"/>
      <c r="S60" s="6"/>
      <c r="T60" s="6"/>
      <c r="U60" s="6"/>
      <c r="V60" s="6"/>
      <c r="W60" s="6"/>
      <c r="Z60" s="6"/>
      <c r="AA60" s="6"/>
      <c r="AB60" s="6"/>
      <c r="AC60" s="6"/>
      <c r="AD60" s="6"/>
      <c r="AE60" s="6"/>
      <c r="AF60" s="6"/>
      <c r="AG60" s="6"/>
      <c r="AH60" s="6"/>
      <c r="AI60" s="6"/>
    </row>
    <row r="61" spans="1:38" x14ac:dyDescent="0.3">
      <c r="A61" s="6"/>
      <c r="B61" s="6"/>
      <c r="E61" s="6"/>
      <c r="F61" s="6"/>
      <c r="G61" s="6"/>
      <c r="L61" s="6"/>
      <c r="M61" s="6"/>
      <c r="N61" s="6"/>
      <c r="O61" s="6"/>
      <c r="P61" s="6"/>
      <c r="S61" s="6"/>
      <c r="T61" s="6"/>
      <c r="U61" s="6"/>
      <c r="V61" s="6"/>
      <c r="W61" s="6"/>
      <c r="Z61" s="6"/>
      <c r="AA61" s="6"/>
      <c r="AB61" s="6"/>
      <c r="AC61" s="6"/>
      <c r="AD61" s="6"/>
      <c r="AE61" s="6"/>
      <c r="AF61" s="6"/>
      <c r="AG61" s="6"/>
      <c r="AH61" s="6"/>
      <c r="AI61" s="6"/>
    </row>
    <row r="62" spans="1:38" x14ac:dyDescent="0.3">
      <c r="A62" s="6"/>
      <c r="B62" s="6"/>
      <c r="E62" s="6"/>
      <c r="F62" s="6"/>
      <c r="G62" s="6"/>
      <c r="L62" s="6"/>
      <c r="M62" s="6"/>
      <c r="N62" s="6"/>
      <c r="O62" s="6"/>
      <c r="P62" s="6"/>
      <c r="S62" s="6"/>
      <c r="T62" s="6"/>
      <c r="U62" s="6"/>
      <c r="V62" s="6"/>
      <c r="W62" s="6"/>
      <c r="Z62" s="6"/>
      <c r="AA62" s="6"/>
      <c r="AB62" s="6"/>
      <c r="AC62" s="6"/>
      <c r="AD62" s="6"/>
      <c r="AE62" s="6"/>
      <c r="AF62" s="6"/>
      <c r="AG62" s="6"/>
      <c r="AH62" s="6"/>
      <c r="AI62" s="6"/>
    </row>
    <row r="63" spans="1:38" s="4" customFormat="1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L63" s="34"/>
    </row>
    <row r="64" spans="1:38" s="4" customFormat="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L64" s="34"/>
    </row>
    <row r="65" spans="1:38" s="4" customFormat="1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L65" s="34"/>
    </row>
    <row r="66" spans="1:38" s="4" customFormat="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L66" s="34"/>
    </row>
    <row r="67" spans="1:38" s="4" customFormat="1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L67" s="34"/>
    </row>
    <row r="68" spans="1:38" s="4" customForma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L68" s="34"/>
    </row>
    <row r="69" spans="1:38" s="4" customFormat="1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L69" s="34"/>
    </row>
    <row r="70" spans="1:38" s="4" customFormat="1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L70" s="34"/>
    </row>
    <row r="71" spans="1:38" s="4" customFormat="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L71" s="34"/>
    </row>
    <row r="72" spans="1:38" s="4" customForma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L72" s="34"/>
    </row>
    <row r="73" spans="1:38" s="4" customFormat="1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L73" s="34"/>
    </row>
    <row r="74" spans="1:38" s="4" customFormat="1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L74" s="34"/>
    </row>
    <row r="75" spans="1:38" s="4" customFormat="1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L75" s="34"/>
    </row>
    <row r="76" spans="1:38" s="4" customFormat="1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L76" s="34"/>
    </row>
  </sheetData>
  <mergeCells count="49">
    <mergeCell ref="A1:A2"/>
    <mergeCell ref="B1:B2"/>
    <mergeCell ref="AH1:AH2"/>
    <mergeCell ref="AI1:AI2"/>
    <mergeCell ref="AJ1:AJ2"/>
    <mergeCell ref="Y24:AE24"/>
    <mergeCell ref="V7:AG7"/>
    <mergeCell ref="C10:K10"/>
    <mergeCell ref="O19:AC19"/>
    <mergeCell ref="H21:V21"/>
    <mergeCell ref="E17:S17"/>
    <mergeCell ref="H23:X23"/>
    <mergeCell ref="Y22:AE22"/>
    <mergeCell ref="AL1:AL2"/>
    <mergeCell ref="AK1:AK2"/>
    <mergeCell ref="H14:V14"/>
    <mergeCell ref="O20:AE20"/>
    <mergeCell ref="C22:M22"/>
    <mergeCell ref="C16:K16"/>
    <mergeCell ref="L16:AG16"/>
    <mergeCell ref="H50:X50"/>
    <mergeCell ref="C50:G50"/>
    <mergeCell ref="Y50:AG50"/>
    <mergeCell ref="C49:AG49"/>
    <mergeCell ref="AC27:AG27"/>
    <mergeCell ref="C30:AG30"/>
    <mergeCell ref="O38:AC38"/>
    <mergeCell ref="C38:N38"/>
    <mergeCell ref="AD38:AG38"/>
    <mergeCell ref="O41:AE41"/>
    <mergeCell ref="V39:AG39"/>
    <mergeCell ref="C33:AG33"/>
    <mergeCell ref="C31:AG31"/>
    <mergeCell ref="C32:AG32"/>
    <mergeCell ref="C34:AG34"/>
    <mergeCell ref="C35:AG35"/>
    <mergeCell ref="C36:AG36"/>
    <mergeCell ref="C37:AG37"/>
    <mergeCell ref="C39:U39"/>
    <mergeCell ref="C40:AG40"/>
    <mergeCell ref="C41:N41"/>
    <mergeCell ref="AF41:AG41"/>
    <mergeCell ref="C48:AG48"/>
    <mergeCell ref="C44:AG44"/>
    <mergeCell ref="C43:AG43"/>
    <mergeCell ref="C42:AG42"/>
    <mergeCell ref="C45:AG45"/>
    <mergeCell ref="C46:AG46"/>
    <mergeCell ref="C47:AG47"/>
  </mergeCells>
  <conditionalFormatting sqref="C18 C9:E9 C8 V8:AB8 C10 C19:E21 C3:E7 C11:E15 O10:AB10 C24:E29 H24:L29 H11:L13 H3:L7 H9:L9 H20:L20 N9:AB9 N20:O20 N11:Y11 N29:AB29 N28:Y28 N24 N15 N12:AB13 N25:AB27 N3:AB6 N22:X22 W21:AB21 N18:AB18 T17:AB17 H18:L18 V25:Z29 Y23:AB23 U15:AB15 W14:AB14 H15:L15 H14 C22:C23 U24:X24 V8:Z13 N7:U7 C17:D17 Y50 V39 L16 C16 V17:Z18">
    <cfRule type="cellIs" dxfId="65" priority="33" operator="equal">
      <formula>2</formula>
    </cfRule>
    <cfRule type="cellIs" dxfId="64" priority="34" operator="equal">
      <formula>1</formula>
    </cfRule>
  </conditionalFormatting>
  <conditionalFormatting sqref="L19">
    <cfRule type="cellIs" dxfId="63" priority="31" operator="equal">
      <formula>2</formula>
    </cfRule>
    <cfRule type="cellIs" dxfId="62" priority="32" operator="equal">
      <formula>1</formula>
    </cfRule>
  </conditionalFormatting>
  <conditionalFormatting sqref="AC3:AG6 AC28:AG29 AC27 AC23:AG23 AF22:AG22 AC21:AG21 AF20:AG20 AC25:AG26 AF24:AG24 AC8:AG15 AE19:AG19 AF41 AC17:AG18">
    <cfRule type="cellIs" dxfId="61" priority="27" operator="equal">
      <formula>2</formula>
    </cfRule>
    <cfRule type="cellIs" dxfId="60" priority="28" operator="equal">
      <formula>1</formula>
    </cfRule>
  </conditionalFormatting>
  <conditionalFormatting sqref="V7">
    <cfRule type="cellIs" dxfId="59" priority="25" operator="equal">
      <formula>2</formula>
    </cfRule>
    <cfRule type="cellIs" dxfId="58" priority="26" operator="equal">
      <formula>1</formula>
    </cfRule>
  </conditionalFormatting>
  <conditionalFormatting sqref="E17">
    <cfRule type="cellIs" dxfId="57" priority="23" operator="equal">
      <formula>2</formula>
    </cfRule>
    <cfRule type="cellIs" dxfId="56" priority="24" operator="equal">
      <formula>1</formula>
    </cfRule>
  </conditionalFormatting>
  <conditionalFormatting sqref="H21">
    <cfRule type="cellIs" dxfId="55" priority="21" operator="equal">
      <formula>2</formula>
    </cfRule>
    <cfRule type="cellIs" dxfId="54" priority="22" operator="equal">
      <formula>1</formula>
    </cfRule>
  </conditionalFormatting>
  <conditionalFormatting sqref="M3">
    <cfRule type="cellIs" dxfId="53" priority="19" operator="equal">
      <formula>2</formula>
    </cfRule>
    <cfRule type="cellIs" dxfId="52" priority="20" operator="equal">
      <formula>1</formula>
    </cfRule>
  </conditionalFormatting>
  <conditionalFormatting sqref="F4">
    <cfRule type="cellIs" dxfId="51" priority="17" operator="equal">
      <formula>2</formula>
    </cfRule>
    <cfRule type="cellIs" dxfId="50" priority="18" operator="equal">
      <formula>1</formula>
    </cfRule>
  </conditionalFormatting>
  <conditionalFormatting sqref="Q8">
    <cfRule type="cellIs" dxfId="49" priority="15" operator="equal">
      <formula>2</formula>
    </cfRule>
    <cfRule type="cellIs" dxfId="48" priority="16" operator="equal">
      <formula>1</formula>
    </cfRule>
  </conditionalFormatting>
  <conditionalFormatting sqref="G28">
    <cfRule type="cellIs" dxfId="47" priority="13" operator="equal">
      <formula>2</formula>
    </cfRule>
    <cfRule type="cellIs" dxfId="46" priority="14" operator="equal">
      <formula>1</formula>
    </cfRule>
  </conditionalFormatting>
  <conditionalFormatting sqref="I19">
    <cfRule type="cellIs" dxfId="45" priority="11" operator="equal">
      <formula>2</formula>
    </cfRule>
    <cfRule type="cellIs" dxfId="44" priority="12" operator="equal">
      <formula>1</formula>
    </cfRule>
  </conditionalFormatting>
  <conditionalFormatting sqref="R24">
    <cfRule type="cellIs" dxfId="43" priority="9" operator="equal">
      <formula>2</formula>
    </cfRule>
    <cfRule type="cellIs" dxfId="42" priority="10" operator="equal">
      <formula>1</formula>
    </cfRule>
  </conditionalFormatting>
  <conditionalFormatting sqref="E18">
    <cfRule type="cellIs" dxfId="41" priority="7" operator="equal">
      <formula>2</formula>
    </cfRule>
    <cfRule type="cellIs" dxfId="40" priority="8" operator="equal">
      <formula>1</formula>
    </cfRule>
  </conditionalFormatting>
  <conditionalFormatting sqref="R15">
    <cfRule type="cellIs" dxfId="39" priority="5" operator="equal">
      <formula>2</formula>
    </cfRule>
    <cfRule type="cellIs" dxfId="38" priority="6" operator="equal">
      <formula>1</formula>
    </cfRule>
  </conditionalFormatting>
  <conditionalFormatting sqref="M5">
    <cfRule type="cellIs" dxfId="37" priority="3" operator="equal">
      <formula>2</formula>
    </cfRule>
    <cfRule type="cellIs" dxfId="36" priority="4" operator="equal">
      <formula>1</formula>
    </cfRule>
  </conditionalFormatting>
  <conditionalFormatting sqref="U8">
    <cfRule type="cellIs" dxfId="35" priority="1" operator="equal">
      <formula>2</formula>
    </cfRule>
    <cfRule type="cellIs" dxfId="34" priority="2" operator="equal">
      <formula>1</formula>
    </cfRule>
  </conditionalFormatting>
  <pageMargins left="0.31496062992125984" right="0.31496062992125984" top="0.55118110236220474" bottom="0.55118110236220474" header="0.31496062992125984" footer="0.31496062992125984"/>
  <pageSetup paperSize="9" scale="62" orientation="portrait" horizont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6373-ECC2-46E1-A656-F95ED91364D8}">
  <sheetPr codeName="Лист24">
    <pageSetUpPr fitToPage="1"/>
  </sheetPr>
  <dimension ref="A1:AK76"/>
  <sheetViews>
    <sheetView zoomScale="115" zoomScaleNormal="115" workbookViewId="0">
      <pane ySplit="1" topLeftCell="A2" activePane="bottomLeft" state="frozen"/>
      <selection pane="bottomLeft" activeCell="AF8" sqref="AF8"/>
    </sheetView>
  </sheetViews>
  <sheetFormatPr defaultColWidth="33.6640625" defaultRowHeight="15.05" x14ac:dyDescent="0.3"/>
  <cols>
    <col min="1" max="1" width="2.88671875" style="4" bestFit="1" customWidth="1"/>
    <col min="2" max="2" width="19.88671875" style="4" bestFit="1" customWidth="1"/>
    <col min="3" max="3" width="2.77734375" style="6" customWidth="1"/>
    <col min="4" max="4" width="2.44140625" style="6" customWidth="1"/>
    <col min="5" max="5" width="2.44140625" style="9" customWidth="1"/>
    <col min="6" max="6" width="2.6640625" style="10" customWidth="1"/>
    <col min="7" max="7" width="2.6640625" style="4" customWidth="1"/>
    <col min="8" max="9" width="2.33203125" style="6" customWidth="1"/>
    <col min="10" max="10" width="2.77734375" style="6" customWidth="1"/>
    <col min="11" max="11" width="2.44140625" style="6" customWidth="1"/>
    <col min="12" max="12" width="2.44140625" style="9" customWidth="1"/>
    <col min="13" max="13" width="2.6640625" style="10" customWidth="1"/>
    <col min="14" max="14" width="2.6640625" style="4" customWidth="1"/>
    <col min="15" max="15" width="2.88671875" style="4" customWidth="1"/>
    <col min="16" max="16" width="2.33203125" style="4" customWidth="1"/>
    <col min="17" max="17" width="2.77734375" style="6" customWidth="1"/>
    <col min="18" max="18" width="2.44140625" style="6" customWidth="1"/>
    <col min="19" max="19" width="2.44140625" style="9" customWidth="1"/>
    <col min="20" max="20" width="2.6640625" style="10" customWidth="1"/>
    <col min="21" max="21" width="2.6640625" style="4" customWidth="1"/>
    <col min="22" max="23" width="2.33203125" style="4" customWidth="1"/>
    <col min="24" max="24" width="2.77734375" style="6" customWidth="1"/>
    <col min="25" max="25" width="2.44140625" style="6" customWidth="1"/>
    <col min="26" max="26" width="2.44140625" style="9" customWidth="1"/>
    <col min="27" max="27" width="2.6640625" style="10" customWidth="1"/>
    <col min="28" max="28" width="2.77734375" style="4" customWidth="1"/>
    <col min="29" max="30" width="2.33203125" style="4" customWidth="1"/>
    <col min="31" max="31" width="2.77734375" style="4" customWidth="1"/>
    <col min="32" max="32" width="2.44140625" style="4" customWidth="1"/>
    <col min="33" max="33" width="12.33203125" style="5" customWidth="1"/>
    <col min="34" max="34" width="9.88671875" style="4" customWidth="1"/>
    <col min="35" max="35" width="10.21875" style="4" customWidth="1"/>
    <col min="36" max="36" width="12.109375" style="4" customWidth="1"/>
    <col min="37" max="37" width="10.109375" style="4" customWidth="1"/>
    <col min="38" max="16384" width="33.6640625" style="34"/>
  </cols>
  <sheetData>
    <row r="1" spans="1:37" ht="14.25" customHeight="1" x14ac:dyDescent="0.3">
      <c r="A1" s="119" t="s">
        <v>19</v>
      </c>
      <c r="B1" s="120" t="s">
        <v>0</v>
      </c>
      <c r="C1" s="22">
        <v>1</v>
      </c>
      <c r="D1" s="21">
        <v>2</v>
      </c>
      <c r="E1" s="106">
        <v>3</v>
      </c>
      <c r="F1" s="93">
        <v>4</v>
      </c>
      <c r="G1" s="93">
        <v>5</v>
      </c>
      <c r="H1" s="107">
        <v>6</v>
      </c>
      <c r="I1" s="107">
        <v>7</v>
      </c>
      <c r="J1" s="22">
        <v>8</v>
      </c>
      <c r="K1" s="21">
        <v>9</v>
      </c>
      <c r="L1" s="107">
        <v>10</v>
      </c>
      <c r="M1" s="93">
        <v>11</v>
      </c>
      <c r="N1" s="93">
        <v>12</v>
      </c>
      <c r="O1" s="107">
        <v>13</v>
      </c>
      <c r="P1" s="107">
        <v>14</v>
      </c>
      <c r="Q1" s="22">
        <v>15</v>
      </c>
      <c r="R1" s="21">
        <v>16</v>
      </c>
      <c r="S1" s="107">
        <v>17</v>
      </c>
      <c r="T1" s="93">
        <v>18</v>
      </c>
      <c r="U1" s="93">
        <v>19</v>
      </c>
      <c r="V1" s="107">
        <v>20</v>
      </c>
      <c r="W1" s="107">
        <v>21</v>
      </c>
      <c r="X1" s="22">
        <v>22</v>
      </c>
      <c r="Y1" s="21">
        <v>23</v>
      </c>
      <c r="Z1" s="107">
        <v>24</v>
      </c>
      <c r="AA1" s="93">
        <v>25</v>
      </c>
      <c r="AB1" s="93">
        <v>26</v>
      </c>
      <c r="AC1" s="23">
        <v>27</v>
      </c>
      <c r="AD1" s="107">
        <v>28</v>
      </c>
      <c r="AE1" s="22">
        <v>29</v>
      </c>
      <c r="AF1" s="21">
        <v>30</v>
      </c>
      <c r="AG1" s="153" t="s">
        <v>99</v>
      </c>
      <c r="AH1" s="159" t="s">
        <v>9</v>
      </c>
      <c r="AI1" s="159" t="s">
        <v>1</v>
      </c>
      <c r="AJ1" s="160" t="s">
        <v>20</v>
      </c>
      <c r="AK1" s="160" t="s">
        <v>21</v>
      </c>
    </row>
    <row r="2" spans="1:37" x14ac:dyDescent="0.3">
      <c r="A2" s="119"/>
      <c r="B2" s="120"/>
      <c r="C2" s="108" t="s">
        <v>2</v>
      </c>
      <c r="D2" s="109" t="s">
        <v>3</v>
      </c>
      <c r="E2" s="93" t="s">
        <v>4</v>
      </c>
      <c r="F2" s="93" t="s">
        <v>5</v>
      </c>
      <c r="G2" s="93" t="s">
        <v>6</v>
      </c>
      <c r="H2" s="93" t="s">
        <v>7</v>
      </c>
      <c r="I2" s="93" t="s">
        <v>8</v>
      </c>
      <c r="J2" s="108" t="s">
        <v>2</v>
      </c>
      <c r="K2" s="109" t="s">
        <v>3</v>
      </c>
      <c r="L2" s="93" t="s">
        <v>4</v>
      </c>
      <c r="M2" s="93" t="s">
        <v>5</v>
      </c>
      <c r="N2" s="93" t="s">
        <v>6</v>
      </c>
      <c r="O2" s="93" t="s">
        <v>7</v>
      </c>
      <c r="P2" s="93" t="s">
        <v>8</v>
      </c>
      <c r="Q2" s="108" t="s">
        <v>2</v>
      </c>
      <c r="R2" s="109" t="s">
        <v>3</v>
      </c>
      <c r="S2" s="93" t="s">
        <v>4</v>
      </c>
      <c r="T2" s="93" t="s">
        <v>5</v>
      </c>
      <c r="U2" s="93" t="s">
        <v>6</v>
      </c>
      <c r="V2" s="93" t="s">
        <v>7</v>
      </c>
      <c r="W2" s="93" t="s">
        <v>8</v>
      </c>
      <c r="X2" s="108" t="s">
        <v>2</v>
      </c>
      <c r="Y2" s="109" t="s">
        <v>3</v>
      </c>
      <c r="Z2" s="93" t="s">
        <v>4</v>
      </c>
      <c r="AA2" s="93" t="s">
        <v>5</v>
      </c>
      <c r="AB2" s="93" t="s">
        <v>6</v>
      </c>
      <c r="AC2" s="93" t="s">
        <v>7</v>
      </c>
      <c r="AD2" s="93" t="s">
        <v>8</v>
      </c>
      <c r="AE2" s="108" t="s">
        <v>2</v>
      </c>
      <c r="AF2" s="109" t="s">
        <v>3</v>
      </c>
      <c r="AG2" s="153"/>
      <c r="AH2" s="159"/>
      <c r="AI2" s="159"/>
      <c r="AJ2" s="160"/>
      <c r="AK2" s="160"/>
    </row>
    <row r="3" spans="1:37" x14ac:dyDescent="0.3">
      <c r="A3" s="11">
        <v>1</v>
      </c>
      <c r="B3" s="15" t="s">
        <v>38</v>
      </c>
      <c r="C3" s="68"/>
      <c r="D3" s="63"/>
      <c r="E3" s="67"/>
      <c r="F3" s="67"/>
      <c r="G3" s="67"/>
      <c r="H3" s="67"/>
      <c r="I3" s="67"/>
      <c r="J3" s="68">
        <v>1</v>
      </c>
      <c r="K3" s="63"/>
      <c r="L3" s="67"/>
      <c r="M3" s="67"/>
      <c r="N3" s="67"/>
      <c r="O3" s="67"/>
      <c r="P3" s="67"/>
      <c r="Q3" s="68"/>
      <c r="R3" s="63"/>
      <c r="S3" s="67"/>
      <c r="T3" s="67"/>
      <c r="U3" s="117"/>
      <c r="V3" s="67"/>
      <c r="W3" s="67"/>
      <c r="X3" s="68"/>
      <c r="Y3" s="63"/>
      <c r="Z3" s="67"/>
      <c r="AA3" s="67"/>
      <c r="AB3" s="67"/>
      <c r="AC3" s="67"/>
      <c r="AD3" s="67">
        <v>2</v>
      </c>
      <c r="AE3" s="68">
        <v>1</v>
      </c>
      <c r="AF3" s="63"/>
      <c r="AG3" s="110" t="s">
        <v>92</v>
      </c>
      <c r="AH3" s="98">
        <f t="shared" ref="AH3:AH49" si="0">COUNTIF(C3:AF3,1)</f>
        <v>2</v>
      </c>
      <c r="AI3" s="99">
        <f>Январь!AH46+Февраль!AE46+Март!AH46+Апрель!AG46+AH3+Май!AH46+Июнь!AG3+Июль!AH3+Август!AH3+Сентябрь!AG3+Октябрь!AH3</f>
        <v>12</v>
      </c>
      <c r="AJ3" s="99">
        <f t="shared" ref="AJ3:AJ49" si="1">COUNTIF(C3:AF3,2)</f>
        <v>1</v>
      </c>
      <c r="AK3" s="99">
        <f>Январь!AJ46+Февраль!AG46+Март!AJ46+Апрель!AI46+AJ3+Июнь!AI3+Июнь!AI3+Июль!AJ3+Август!AJ3+Сентябрь!AI3+Октябрь!AJ3</f>
        <v>11</v>
      </c>
    </row>
    <row r="4" spans="1:37" x14ac:dyDescent="0.3">
      <c r="A4" s="2">
        <v>2</v>
      </c>
      <c r="B4" s="15" t="s">
        <v>83</v>
      </c>
      <c r="C4" s="68">
        <v>1</v>
      </c>
      <c r="D4" s="63"/>
      <c r="E4" s="67"/>
      <c r="F4" s="67"/>
      <c r="G4" s="67"/>
      <c r="H4" s="67"/>
      <c r="I4" s="67"/>
      <c r="J4" s="68"/>
      <c r="K4" s="63"/>
      <c r="L4" s="67"/>
      <c r="M4" s="67"/>
      <c r="N4" s="67"/>
      <c r="O4" s="67"/>
      <c r="P4" s="67"/>
      <c r="Q4" s="68">
        <v>1</v>
      </c>
      <c r="R4" s="63"/>
      <c r="S4" s="67"/>
      <c r="T4" s="67"/>
      <c r="U4" s="67"/>
      <c r="V4" s="67"/>
      <c r="W4" s="67"/>
      <c r="X4" s="68"/>
      <c r="Y4" s="63"/>
      <c r="Z4" s="67"/>
      <c r="AA4" s="67"/>
      <c r="AB4" s="67"/>
      <c r="AC4" s="67"/>
      <c r="AD4" s="67"/>
      <c r="AE4" s="68"/>
      <c r="AF4" s="63"/>
      <c r="AG4" s="110" t="s">
        <v>92</v>
      </c>
      <c r="AH4" s="98">
        <f t="shared" si="0"/>
        <v>2</v>
      </c>
      <c r="AI4" s="99">
        <f>Январь!AH47+Февраль!AE47+Март!AH47+Апрель!AG47+AH4+Май!AH47+Июнь!AG4+Июль!AH4+Август!AH4+Сентябрь!AG4+Октябрь!AH4</f>
        <v>14</v>
      </c>
      <c r="AJ4" s="99">
        <f t="shared" si="1"/>
        <v>0</v>
      </c>
      <c r="AK4" s="99">
        <f>Январь!AJ47+Февраль!AG47+Март!AJ47+Апрель!AI47+AJ4+Июнь!AI4+Июнь!AI4+Июль!AJ4+Август!AJ4+Сентябрь!AI4+Октябрь!AJ4</f>
        <v>10</v>
      </c>
    </row>
    <row r="5" spans="1:37" x14ac:dyDescent="0.3">
      <c r="A5" s="11">
        <v>3</v>
      </c>
      <c r="B5" s="15" t="s">
        <v>84</v>
      </c>
      <c r="C5" s="68"/>
      <c r="D5" s="63"/>
      <c r="E5" s="67"/>
      <c r="F5" s="67"/>
      <c r="G5" s="67"/>
      <c r="H5" s="67"/>
      <c r="I5" s="67"/>
      <c r="J5" s="68"/>
      <c r="K5" s="63"/>
      <c r="L5" s="67"/>
      <c r="M5" s="67"/>
      <c r="N5" s="67"/>
      <c r="O5" s="67"/>
      <c r="P5" s="67"/>
      <c r="Q5" s="68"/>
      <c r="R5" s="63"/>
      <c r="S5" s="67"/>
      <c r="T5" s="67"/>
      <c r="U5" s="67"/>
      <c r="V5" s="67"/>
      <c r="W5" s="67"/>
      <c r="X5" s="68">
        <v>1</v>
      </c>
      <c r="Y5" s="63"/>
      <c r="Z5" s="67"/>
      <c r="AA5" s="67"/>
      <c r="AB5" s="67"/>
      <c r="AC5" s="67"/>
      <c r="AD5" s="67"/>
      <c r="AE5" s="68"/>
      <c r="AF5" s="63"/>
      <c r="AG5" s="110" t="s">
        <v>92</v>
      </c>
      <c r="AH5" s="98">
        <f t="shared" si="0"/>
        <v>1</v>
      </c>
      <c r="AI5" s="99">
        <f>Январь!AH48+Февраль!AE48+Март!AH48+Апрель!AG48+AH5+Май!AH48+Июнь!AG5+Июль!AH5+Август!AH5+Сентябрь!AG5+Октябрь!AH5</f>
        <v>14</v>
      </c>
      <c r="AJ5" s="99">
        <f t="shared" si="1"/>
        <v>0</v>
      </c>
      <c r="AK5" s="99">
        <f>Январь!AJ48+Февраль!AG48+Март!AJ48+Апрель!AI48+AJ5+Июнь!AI5+Июнь!AI5+Июль!AJ5+Август!AJ5+Сентябрь!AI5+Октябрь!AJ5</f>
        <v>10</v>
      </c>
    </row>
    <row r="6" spans="1:37" x14ac:dyDescent="0.3">
      <c r="A6" s="11">
        <v>4</v>
      </c>
      <c r="B6" s="15" t="s">
        <v>100</v>
      </c>
      <c r="C6" s="125" t="s">
        <v>63</v>
      </c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39"/>
      <c r="AG6" s="110" t="s">
        <v>92</v>
      </c>
      <c r="AH6" s="98">
        <f t="shared" si="0"/>
        <v>0</v>
      </c>
      <c r="AI6" s="99">
        <f>Январь!AH49+Февраль!AE49+Март!AH49+Апрель!AG49+AH6+Май!AH49+Июнь!AG6+Июль!AH6+Август!AH6+Сентябрь!AG6+Октябрь!AH6</f>
        <v>9</v>
      </c>
      <c r="AJ6" s="99">
        <f t="shared" si="1"/>
        <v>0</v>
      </c>
      <c r="AK6" s="99">
        <f>Январь!AJ49+Февраль!AG49+Март!AJ49+Апрель!AI49+AJ6+Июнь!AI6+Июнь!AI6+Июль!AJ6+Август!AJ6+Сентябрь!AI6+Октябрь!AJ6</f>
        <v>7</v>
      </c>
    </row>
    <row r="7" spans="1:37" ht="14.4" customHeight="1" x14ac:dyDescent="0.3">
      <c r="A7" s="2">
        <v>5</v>
      </c>
      <c r="B7" s="15" t="s">
        <v>68</v>
      </c>
      <c r="C7" s="68"/>
      <c r="D7" s="63"/>
      <c r="E7" s="67">
        <v>2</v>
      </c>
      <c r="F7" s="67"/>
      <c r="G7" s="67"/>
      <c r="H7" s="67"/>
      <c r="I7" s="67"/>
      <c r="J7" s="68"/>
      <c r="K7" s="63"/>
      <c r="L7" s="67"/>
      <c r="M7" s="67"/>
      <c r="N7" s="67"/>
      <c r="O7" s="67"/>
      <c r="P7" s="67">
        <v>2</v>
      </c>
      <c r="Q7" s="68"/>
      <c r="R7" s="63"/>
      <c r="S7" s="67"/>
      <c r="T7" s="67"/>
      <c r="U7" s="67"/>
      <c r="V7" s="67"/>
      <c r="W7" s="67"/>
      <c r="X7" s="68"/>
      <c r="Y7" s="63"/>
      <c r="Z7" s="67"/>
      <c r="AA7" s="67"/>
      <c r="AB7" s="67"/>
      <c r="AC7" s="67"/>
      <c r="AD7" s="67"/>
      <c r="AE7" s="68"/>
      <c r="AF7" s="63"/>
      <c r="AG7" s="110"/>
      <c r="AH7" s="98">
        <f t="shared" si="0"/>
        <v>0</v>
      </c>
      <c r="AI7" s="99">
        <f>Январь!AH50+Февраль!AE50+Март!AH50+Апрель!AG50+AH7+Май!AH50+Июнь!AG7+Июль!AH7+Август!AH7+Сентябрь!AG7+Октябрь!AH7</f>
        <v>11</v>
      </c>
      <c r="AJ7" s="99">
        <f t="shared" si="1"/>
        <v>2</v>
      </c>
      <c r="AK7" s="99">
        <f>Январь!AJ50+Февраль!AG50+Март!AJ50+Апрель!AI50+AJ7+Июнь!AI7+Июнь!AI7+Июль!AJ7+Август!AJ7+Сентябрь!AI7+Октябрь!AJ7</f>
        <v>6</v>
      </c>
    </row>
    <row r="8" spans="1:37" ht="14.25" customHeight="1" x14ac:dyDescent="0.3">
      <c r="A8" s="11">
        <v>6</v>
      </c>
      <c r="B8" s="15" t="s">
        <v>85</v>
      </c>
      <c r="C8" s="68"/>
      <c r="D8" s="63"/>
      <c r="E8" s="67"/>
      <c r="F8" s="67"/>
      <c r="G8" s="67"/>
      <c r="H8" s="67">
        <v>1</v>
      </c>
      <c r="I8" s="67"/>
      <c r="J8" s="68"/>
      <c r="K8" s="63"/>
      <c r="L8" s="67"/>
      <c r="M8" s="67"/>
      <c r="N8" s="67"/>
      <c r="O8" s="67"/>
      <c r="P8" s="67"/>
      <c r="Q8" s="68"/>
      <c r="R8" s="63"/>
      <c r="S8" s="67"/>
      <c r="T8" s="67"/>
      <c r="U8" s="67"/>
      <c r="V8" s="67"/>
      <c r="W8" s="67"/>
      <c r="X8" s="68"/>
      <c r="Y8" s="63"/>
      <c r="Z8" s="67">
        <v>2</v>
      </c>
      <c r="AA8" s="67"/>
      <c r="AB8" s="67"/>
      <c r="AC8" s="67"/>
      <c r="AD8" s="67"/>
      <c r="AE8" s="68"/>
      <c r="AF8" s="63"/>
      <c r="AG8" s="110" t="s">
        <v>93</v>
      </c>
      <c r="AH8" s="98">
        <f t="shared" si="0"/>
        <v>1</v>
      </c>
      <c r="AI8" s="99">
        <f>Январь!AH51+Февраль!AE51+Март!AH51+Апрель!AG51+AH8+Май!AH51+Июнь!AH8+Июль!AH8+Август!AH8+Сентябрь!AG8+Октябрь!AH8</f>
        <v>13</v>
      </c>
      <c r="AJ8" s="99">
        <f t="shared" si="1"/>
        <v>1</v>
      </c>
      <c r="AK8" s="99">
        <f>Январь!AJ51+Февраль!AG51+Март!AJ51+Апрель!AI51+AJ8+Июнь!AI8+Июнь!AI8+Июль!AJ8+Август!AJ8+Сентябрь!AI8+Октябрь!AJ8</f>
        <v>7</v>
      </c>
    </row>
    <row r="9" spans="1:37" x14ac:dyDescent="0.3">
      <c r="A9" s="11">
        <v>7</v>
      </c>
      <c r="B9" s="15" t="s">
        <v>103</v>
      </c>
      <c r="C9" s="68"/>
      <c r="D9" s="63"/>
      <c r="E9" s="67"/>
      <c r="F9" s="67"/>
      <c r="G9" s="67"/>
      <c r="H9" s="67"/>
      <c r="I9" s="67"/>
      <c r="J9" s="68"/>
      <c r="K9" s="63"/>
      <c r="L9" s="67"/>
      <c r="M9" s="67"/>
      <c r="N9" s="67"/>
      <c r="O9" s="67"/>
      <c r="P9" s="67"/>
      <c r="Q9" s="68"/>
      <c r="R9" s="63"/>
      <c r="S9" s="67"/>
      <c r="T9" s="67"/>
      <c r="U9" s="67"/>
      <c r="V9" s="67"/>
      <c r="W9" s="67"/>
      <c r="X9" s="68"/>
      <c r="Y9" s="63"/>
      <c r="Z9" s="67"/>
      <c r="AA9" s="67"/>
      <c r="AB9" s="67">
        <v>2</v>
      </c>
      <c r="AC9" s="67"/>
      <c r="AD9" s="67"/>
      <c r="AE9" s="68"/>
      <c r="AF9" s="63"/>
      <c r="AG9" s="110"/>
      <c r="AH9" s="98">
        <f t="shared" si="0"/>
        <v>0</v>
      </c>
      <c r="AI9" s="99">
        <f>Январь!AH52+Февраль!AE52+Март!AH52+Апрель!AG52+AH9+Май!AH52+Июнь!AH9+Июль!AH9+Август!AH9+Сентябрь!AG9+Октябрь!AH9</f>
        <v>13</v>
      </c>
      <c r="AJ9" s="99">
        <f t="shared" si="1"/>
        <v>1</v>
      </c>
      <c r="AK9" s="99">
        <f>Январь!AJ52+Февраль!AG52+Март!AJ52+Апрель!AI52+AJ9+Июнь!AI9+Июнь!AI9+Июль!AJ9+Август!AJ9+Сентябрь!AI9+Октябрь!AJ9</f>
        <v>7</v>
      </c>
    </row>
    <row r="10" spans="1:37" ht="14.25" customHeight="1" x14ac:dyDescent="0.3">
      <c r="A10" s="2">
        <v>8</v>
      </c>
      <c r="B10" s="15" t="s">
        <v>72</v>
      </c>
      <c r="C10" s="68"/>
      <c r="D10" s="63">
        <v>1</v>
      </c>
      <c r="E10" s="67"/>
      <c r="F10" s="67"/>
      <c r="G10" s="67"/>
      <c r="H10" s="67"/>
      <c r="I10" s="67"/>
      <c r="J10" s="68"/>
      <c r="K10" s="63"/>
      <c r="L10" s="67"/>
      <c r="M10" s="67"/>
      <c r="N10" s="67"/>
      <c r="O10" s="67"/>
      <c r="P10" s="67"/>
      <c r="Q10" s="68"/>
      <c r="R10" s="63"/>
      <c r="S10" s="67"/>
      <c r="T10" s="67"/>
      <c r="U10" s="67"/>
      <c r="V10" s="67"/>
      <c r="W10" s="67"/>
      <c r="X10" s="68"/>
      <c r="Y10" s="63"/>
      <c r="Z10" s="67"/>
      <c r="AA10" s="67"/>
      <c r="AB10" s="67"/>
      <c r="AC10" s="67">
        <v>2</v>
      </c>
      <c r="AD10" s="67"/>
      <c r="AE10" s="68"/>
      <c r="AF10" s="63"/>
      <c r="AG10" s="110"/>
      <c r="AH10" s="98">
        <f t="shared" si="0"/>
        <v>1</v>
      </c>
      <c r="AI10" s="99">
        <f>Январь!AH53+Февраль!AE53+Март!AH53+Апрель!AG53+AH10+Май!AH53+Июнь!AH10+Июль!AH10+Август!AH10+Сентябрь!AG10+Октябрь!AH10</f>
        <v>12</v>
      </c>
      <c r="AJ10" s="99">
        <f t="shared" si="1"/>
        <v>1</v>
      </c>
      <c r="AK10" s="99">
        <f>Январь!AJ53+Февраль!AG53+Март!AJ53+Апрель!AI53+AJ10+Июнь!AI10+Июнь!AJ10+Июль!AJ10+Август!AJ10+Сентябрь!AI10+Октябрь!AJ10</f>
        <v>9</v>
      </c>
    </row>
    <row r="11" spans="1:37" ht="14.25" customHeight="1" x14ac:dyDescent="0.3">
      <c r="A11" s="11">
        <v>9</v>
      </c>
      <c r="B11" s="15" t="s">
        <v>122</v>
      </c>
      <c r="C11" s="68"/>
      <c r="D11" s="63"/>
      <c r="E11" s="67"/>
      <c r="F11" s="67"/>
      <c r="G11" s="67"/>
      <c r="H11" s="67"/>
      <c r="I11" s="67"/>
      <c r="J11" s="68"/>
      <c r="K11" s="63"/>
      <c r="L11" s="67"/>
      <c r="M11" s="67">
        <v>1</v>
      </c>
      <c r="N11" s="67"/>
      <c r="O11" s="67"/>
      <c r="P11" s="67"/>
      <c r="Q11" s="68"/>
      <c r="R11" s="63"/>
      <c r="S11" s="67"/>
      <c r="T11" s="67"/>
      <c r="U11" s="67"/>
      <c r="V11" s="67"/>
      <c r="W11" s="67"/>
      <c r="X11" s="68"/>
      <c r="Y11" s="63"/>
      <c r="Z11" s="67"/>
      <c r="AA11" s="67"/>
      <c r="AB11" s="67"/>
      <c r="AC11" s="67"/>
      <c r="AD11" s="67"/>
      <c r="AE11" s="68"/>
      <c r="AF11" s="63"/>
      <c r="AG11" s="110" t="s">
        <v>93</v>
      </c>
      <c r="AH11" s="98">
        <f t="shared" si="0"/>
        <v>1</v>
      </c>
      <c r="AI11" s="99">
        <f>Январь!AH54+Февраль!AE54+Март!AH54+Апрель!AG54+AH11+Май!AH54+Июнь!AH11+Июль!AH11+Август!AH11+Сентябрь!AG11+Октябрь!AH11</f>
        <v>13</v>
      </c>
      <c r="AJ11" s="99">
        <f t="shared" si="1"/>
        <v>0</v>
      </c>
      <c r="AK11" s="99">
        <f>Январь!AJ55+Февраль!AG55+Март!AJ55+Апрель!AI55+AJ11+Июнь!AI12+Июнь!AJ12+Июль!AJ12+Август!AJ12+Сентябрь!AI11+Октябрь!AJ11</f>
        <v>8</v>
      </c>
    </row>
    <row r="12" spans="1:37" x14ac:dyDescent="0.3">
      <c r="A12" s="11">
        <v>10</v>
      </c>
      <c r="B12" s="15" t="s">
        <v>56</v>
      </c>
      <c r="C12" s="68"/>
      <c r="D12" s="63"/>
      <c r="E12" s="67"/>
      <c r="F12" s="67"/>
      <c r="G12" s="67">
        <v>2</v>
      </c>
      <c r="H12" s="67"/>
      <c r="I12" s="67"/>
      <c r="J12" s="68"/>
      <c r="K12" s="63"/>
      <c r="L12" s="67"/>
      <c r="M12" s="67"/>
      <c r="N12" s="67"/>
      <c r="O12" s="67"/>
      <c r="P12" s="67"/>
      <c r="Q12" s="68"/>
      <c r="R12" s="63"/>
      <c r="S12" s="67"/>
      <c r="T12" s="67"/>
      <c r="U12" s="67"/>
      <c r="V12" s="67">
        <v>1</v>
      </c>
      <c r="W12" s="67"/>
      <c r="X12" s="68"/>
      <c r="Y12" s="63"/>
      <c r="Z12" s="67"/>
      <c r="AA12" s="67"/>
      <c r="AB12" s="67"/>
      <c r="AC12" s="67"/>
      <c r="AD12" s="67"/>
      <c r="AE12" s="68"/>
      <c r="AF12" s="63"/>
      <c r="AG12" s="110"/>
      <c r="AH12" s="98">
        <f t="shared" si="0"/>
        <v>1</v>
      </c>
      <c r="AI12" s="99">
        <f>Январь!AH55+Февраль!AE55+Март!AH55+Апрель!AG55+AH12+Май!AH55+Июнь!AH12+Июль!AH12+Август!AH12+Сентябрь!AG12+Октябрь!AH12</f>
        <v>13</v>
      </c>
      <c r="AJ12" s="99">
        <f t="shared" si="1"/>
        <v>1</v>
      </c>
      <c r="AK12" s="99">
        <f>Январь!AJ56+Февраль!AG56+Март!AJ56+Апрель!AI56+AJ12+Июнь!AI13+Июнь!AJ13+Июль!AJ13+Август!AJ13+Сентябрь!AI12+Октябрь!AJ12</f>
        <v>8</v>
      </c>
    </row>
    <row r="13" spans="1:37" x14ac:dyDescent="0.3">
      <c r="A13" s="2">
        <v>11</v>
      </c>
      <c r="B13" s="15" t="s">
        <v>79</v>
      </c>
      <c r="C13" s="68"/>
      <c r="D13" s="63"/>
      <c r="E13" s="67"/>
      <c r="F13" s="67"/>
      <c r="G13" s="67"/>
      <c r="H13" s="67"/>
      <c r="I13" s="67">
        <v>1</v>
      </c>
      <c r="J13" s="68"/>
      <c r="K13" s="63"/>
      <c r="L13" s="67"/>
      <c r="M13" s="67"/>
      <c r="N13" s="67"/>
      <c r="O13" s="67"/>
      <c r="P13" s="67"/>
      <c r="Q13" s="68"/>
      <c r="R13" s="63"/>
      <c r="S13" s="67"/>
      <c r="T13" s="67"/>
      <c r="U13" s="67"/>
      <c r="V13" s="67"/>
      <c r="W13" s="67"/>
      <c r="X13" s="68"/>
      <c r="Y13" s="63"/>
      <c r="Z13" s="67"/>
      <c r="AA13" s="67"/>
      <c r="AB13" s="67"/>
      <c r="AC13" s="67">
        <v>1</v>
      </c>
      <c r="AD13" s="67"/>
      <c r="AE13" s="68"/>
      <c r="AF13" s="63">
        <v>1</v>
      </c>
      <c r="AG13" s="110" t="s">
        <v>94</v>
      </c>
      <c r="AH13" s="98">
        <f t="shared" si="0"/>
        <v>3</v>
      </c>
      <c r="AI13" s="99">
        <f>Январь!AH56+Февраль!AE56+Март!AH56+Апрель!AG56+AH13+Май!AH56+Июнь!AH13+Июль!AH13+Август!AH13+Сентябрь!AG13+Октябрь!AH13</f>
        <v>13</v>
      </c>
      <c r="AJ13" s="99">
        <f t="shared" si="1"/>
        <v>0</v>
      </c>
      <c r="AK13" s="99">
        <f>Январь!AJ57+Февраль!AG57+Март!AJ57+Апрель!AI57+AJ13+Июнь!AI14+Июнь!AJ14+Июль!AJ14+Август!AJ14+Сентябрь!AI13+Октябрь!AJ13</f>
        <v>11</v>
      </c>
    </row>
    <row r="14" spans="1:37" ht="14.4" customHeight="1" x14ac:dyDescent="0.3">
      <c r="A14" s="11">
        <v>12</v>
      </c>
      <c r="B14" s="15" t="s">
        <v>104</v>
      </c>
      <c r="C14" s="68"/>
      <c r="D14" s="63"/>
      <c r="E14" s="67"/>
      <c r="F14" s="67"/>
      <c r="G14" s="67"/>
      <c r="H14" s="67"/>
      <c r="I14" s="67"/>
      <c r="J14" s="68"/>
      <c r="K14" s="63"/>
      <c r="L14" s="67"/>
      <c r="M14" s="67"/>
      <c r="N14" s="67"/>
      <c r="O14" s="67"/>
      <c r="P14" s="67"/>
      <c r="Q14" s="68"/>
      <c r="R14" s="63"/>
      <c r="S14" s="67">
        <v>2</v>
      </c>
      <c r="T14" s="67"/>
      <c r="U14" s="67"/>
      <c r="V14" s="67"/>
      <c r="W14" s="67"/>
      <c r="X14" s="68"/>
      <c r="Y14" s="63"/>
      <c r="Z14" s="67"/>
      <c r="AA14" s="67">
        <v>1</v>
      </c>
      <c r="AB14" s="67"/>
      <c r="AC14" s="67"/>
      <c r="AD14" s="67"/>
      <c r="AE14" s="68"/>
      <c r="AF14" s="63"/>
      <c r="AG14" s="110" t="s">
        <v>94</v>
      </c>
      <c r="AH14" s="98">
        <f t="shared" si="0"/>
        <v>1</v>
      </c>
      <c r="AI14" s="99">
        <f>Январь!AH57+Февраль!AE57+Март!AH57+Апрель!AG57+AH14+Май!AH57+Июнь!AH14+Июль!AH14+Август!AH14+Сентябрь!AG14+Октябрь!AH14</f>
        <v>12</v>
      </c>
      <c r="AJ14" s="99">
        <f t="shared" si="1"/>
        <v>1</v>
      </c>
      <c r="AK14" s="99">
        <f>Январь!AJ58+Февраль!AG58+Март!AJ58+Апрель!AI58+AJ14+Июнь!AI15+Июнь!AJ15+Июль!AJ15+Август!AJ15+Сентябрь!AI14+Октябрь!AJ14</f>
        <v>10</v>
      </c>
    </row>
    <row r="15" spans="1:37" ht="14.25" customHeight="1" x14ac:dyDescent="0.3">
      <c r="A15" s="11">
        <v>13</v>
      </c>
      <c r="B15" s="15" t="s">
        <v>105</v>
      </c>
      <c r="C15" s="68"/>
      <c r="D15" s="63"/>
      <c r="E15" s="67"/>
      <c r="F15" s="67"/>
      <c r="G15" s="67"/>
      <c r="H15" s="67"/>
      <c r="I15" s="67"/>
      <c r="J15" s="68"/>
      <c r="K15" s="63"/>
      <c r="L15" s="67"/>
      <c r="M15" s="67">
        <v>2</v>
      </c>
      <c r="N15" s="67"/>
      <c r="O15" s="67"/>
      <c r="P15" s="67"/>
      <c r="Q15" s="68"/>
      <c r="R15" s="63"/>
      <c r="S15" s="67"/>
      <c r="T15" s="67">
        <v>1</v>
      </c>
      <c r="U15" s="67"/>
      <c r="V15" s="67">
        <v>2</v>
      </c>
      <c r="W15" s="67"/>
      <c r="X15" s="68"/>
      <c r="Y15" s="63"/>
      <c r="Z15" s="67"/>
      <c r="AA15" s="67"/>
      <c r="AB15" s="67"/>
      <c r="AC15" s="67"/>
      <c r="AD15" s="67"/>
      <c r="AE15" s="68"/>
      <c r="AF15" s="63"/>
      <c r="AG15" s="110"/>
      <c r="AH15" s="98">
        <f t="shared" si="0"/>
        <v>1</v>
      </c>
      <c r="AI15" s="99">
        <f>Январь!AH58+Февраль!AE58+Март!AH58+Апрель!AG58+AH15+Май!AH58+Июнь!AH15+Июль!AH15+Август!AH15+Сентябрь!AG15+Октябрь!AH15</f>
        <v>14</v>
      </c>
      <c r="AJ15" s="99">
        <f t="shared" si="1"/>
        <v>2</v>
      </c>
      <c r="AK15" s="99">
        <f>Январь!AJ59+Февраль!AG59+Март!AJ59+Апрель!AI59+AJ15+Июнь!AI16+Июнь!AJ16+Июль!AJ16+Август!AJ16+Сентябрь!AI15+Октябрь!AJ15</f>
        <v>8</v>
      </c>
    </row>
    <row r="16" spans="1:37" ht="14.4" customHeight="1" x14ac:dyDescent="0.3">
      <c r="A16" s="2">
        <v>14</v>
      </c>
      <c r="B16" s="15" t="s">
        <v>60</v>
      </c>
      <c r="C16" s="125" t="s">
        <v>63</v>
      </c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39"/>
      <c r="AG16" s="110"/>
      <c r="AH16" s="98">
        <f t="shared" si="0"/>
        <v>0</v>
      </c>
      <c r="AI16" s="99">
        <f>Январь!AH59+Февраль!AE59+Март!AH59+Апрель!AG59+AH16+Май!AH59+Июнь!AH16+Июль!AH16+Август!AH16+Сентябрь!AG16+Октябрь!AH16</f>
        <v>9</v>
      </c>
      <c r="AJ16" s="99">
        <f t="shared" si="1"/>
        <v>0</v>
      </c>
      <c r="AK16" s="99">
        <f>Январь!AJ60+Февраль!AG60+Март!AJ60+Апрель!AI60+AJ16+Июнь!AI17+Июнь!AJ17+Июль!AJ17+Август!AJ17+Сентябрь!AI16+Октябрь!AJ16</f>
        <v>5</v>
      </c>
    </row>
    <row r="17" spans="1:37" ht="14.4" customHeight="1" x14ac:dyDescent="0.3">
      <c r="A17" s="11">
        <v>15</v>
      </c>
      <c r="B17" s="15" t="s">
        <v>113</v>
      </c>
      <c r="C17" s="68"/>
      <c r="D17" s="63"/>
      <c r="E17" s="67"/>
      <c r="F17" s="67"/>
      <c r="G17" s="67"/>
      <c r="H17" s="67"/>
      <c r="I17" s="67"/>
      <c r="J17" s="68"/>
      <c r="K17" s="63"/>
      <c r="L17" s="67"/>
      <c r="M17" s="67"/>
      <c r="N17" s="67"/>
      <c r="O17" s="67"/>
      <c r="P17" s="67"/>
      <c r="Q17" s="68"/>
      <c r="R17" s="63"/>
      <c r="S17" s="67"/>
      <c r="T17" s="67"/>
      <c r="U17" s="67"/>
      <c r="V17" s="67"/>
      <c r="W17" s="67"/>
      <c r="X17" s="68"/>
      <c r="Y17" s="63"/>
      <c r="Z17" s="67">
        <v>1</v>
      </c>
      <c r="AA17" s="67"/>
      <c r="AB17" s="67"/>
      <c r="AC17" s="67"/>
      <c r="AD17" s="67"/>
      <c r="AE17" s="68"/>
      <c r="AF17" s="63"/>
      <c r="AG17" s="110" t="s">
        <v>95</v>
      </c>
      <c r="AH17" s="98">
        <f t="shared" si="0"/>
        <v>1</v>
      </c>
      <c r="AI17" s="99">
        <f>Январь!AH60+Февраль!AE60+Март!AH60+Апрель!AG60+AH17+Май!AH60+Июнь!AH17+Июль!AH17+Август!AH17+Сентябрь!AG17+Октябрь!AH17</f>
        <v>13</v>
      </c>
      <c r="AJ17" s="99">
        <f t="shared" si="1"/>
        <v>0</v>
      </c>
      <c r="AK17" s="99">
        <f>Январь!AJ61+Февраль!AG61+Март!AJ61+Апрель!AI61+AJ17+Июнь!AI18+Июнь!AJ18+Июль!AJ18+Август!AJ18+Сентябрь!AI17+Октябрь!AJ17</f>
        <v>8</v>
      </c>
    </row>
    <row r="18" spans="1:37" x14ac:dyDescent="0.3">
      <c r="A18" s="11">
        <v>16</v>
      </c>
      <c r="B18" s="15" t="s">
        <v>67</v>
      </c>
      <c r="C18" s="68"/>
      <c r="D18" s="63"/>
      <c r="E18" s="67"/>
      <c r="F18" s="67"/>
      <c r="G18" s="67"/>
      <c r="H18" s="67"/>
      <c r="I18" s="67"/>
      <c r="J18" s="68"/>
      <c r="K18" s="63">
        <v>1</v>
      </c>
      <c r="L18" s="67"/>
      <c r="M18" s="67"/>
      <c r="N18" s="67"/>
      <c r="O18" s="67"/>
      <c r="P18" s="67"/>
      <c r="Q18" s="68"/>
      <c r="R18" s="63"/>
      <c r="S18" s="67"/>
      <c r="T18" s="67"/>
      <c r="U18" s="67"/>
      <c r="V18" s="67"/>
      <c r="W18" s="67"/>
      <c r="X18" s="68"/>
      <c r="Y18" s="63"/>
      <c r="Z18" s="67"/>
      <c r="AA18" s="67">
        <v>2</v>
      </c>
      <c r="AB18" s="67"/>
      <c r="AC18" s="67"/>
      <c r="AD18" s="67">
        <v>1</v>
      </c>
      <c r="AE18" s="68"/>
      <c r="AF18" s="63"/>
      <c r="AG18" s="110" t="s">
        <v>95</v>
      </c>
      <c r="AH18" s="98">
        <f t="shared" si="0"/>
        <v>2</v>
      </c>
      <c r="AI18" s="99">
        <f>Январь!AH61+Февраль!AE61+Март!AH61+Апрель!AG61+AH18+Май!AH61+Июнь!AH18+Июль!AH18+Август!AH18+Сентябрь!AG18+Октябрь!AH18</f>
        <v>12</v>
      </c>
      <c r="AJ18" s="99">
        <f t="shared" si="1"/>
        <v>1</v>
      </c>
      <c r="AK18" s="99">
        <f>Январь!AJ62+Февраль!AG62+Март!AJ62+Апрель!AI62+AJ18+Июнь!AI19+Июнь!AJ19+Июль!AJ19+Август!AJ19+Сентябрь!AI18+Октябрь!AJ18</f>
        <v>10</v>
      </c>
    </row>
    <row r="19" spans="1:37" ht="14.4" customHeight="1" x14ac:dyDescent="0.3">
      <c r="A19" s="2">
        <v>17</v>
      </c>
      <c r="B19" s="15" t="s">
        <v>106</v>
      </c>
      <c r="C19" s="68"/>
      <c r="D19" s="63"/>
      <c r="E19" s="67"/>
      <c r="F19" s="67"/>
      <c r="G19" s="67"/>
      <c r="H19" s="67"/>
      <c r="I19" s="67">
        <v>2</v>
      </c>
      <c r="J19" s="68"/>
      <c r="K19" s="63"/>
      <c r="L19" s="67"/>
      <c r="M19" s="67"/>
      <c r="N19" s="67"/>
      <c r="O19" s="67"/>
      <c r="P19" s="67"/>
      <c r="Q19" s="68"/>
      <c r="R19" s="63"/>
      <c r="S19" s="67"/>
      <c r="T19" s="67"/>
      <c r="U19" s="67">
        <v>1</v>
      </c>
      <c r="V19" s="67"/>
      <c r="W19" s="67"/>
      <c r="X19" s="68"/>
      <c r="Y19" s="63"/>
      <c r="Z19" s="67"/>
      <c r="AA19" s="67"/>
      <c r="AB19" s="67"/>
      <c r="AC19" s="67"/>
      <c r="AD19" s="67"/>
      <c r="AE19" s="68"/>
      <c r="AF19" s="63"/>
      <c r="AG19" s="110"/>
      <c r="AH19" s="98">
        <f t="shared" si="0"/>
        <v>1</v>
      </c>
      <c r="AI19" s="99">
        <f>Январь!AH62+Февраль!AE62+Март!AH62+Апрель!AG62+AH19+Май!AH62+Июнь!AH19+Июль!AH19+Август!AH19+Сентябрь!AG19+Октябрь!AH19</f>
        <v>13</v>
      </c>
      <c r="AJ19" s="99">
        <f t="shared" si="1"/>
        <v>1</v>
      </c>
      <c r="AK19" s="99">
        <f>Январь!AJ63+Февраль!AG63+Март!AJ63+Апрель!AI63+AJ19+Июнь!AI20+Июнь!AJ20+Июль!AJ20+Август!AJ20+Сентябрь!AI19+Октябрь!AJ19</f>
        <v>8</v>
      </c>
    </row>
    <row r="20" spans="1:37" ht="14.25" customHeight="1" x14ac:dyDescent="0.3">
      <c r="A20" s="11">
        <v>18</v>
      </c>
      <c r="B20" s="15" t="s">
        <v>74</v>
      </c>
      <c r="C20" s="125" t="s">
        <v>63</v>
      </c>
      <c r="D20" s="126"/>
      <c r="E20" s="126"/>
      <c r="F20" s="126"/>
      <c r="G20" s="126"/>
      <c r="H20" s="126"/>
      <c r="I20" s="126"/>
      <c r="J20" s="126"/>
      <c r="K20" s="139"/>
      <c r="L20" s="67"/>
      <c r="M20" s="67"/>
      <c r="N20" s="67"/>
      <c r="O20" s="67"/>
      <c r="P20" s="67">
        <v>1</v>
      </c>
      <c r="Q20" s="68"/>
      <c r="R20" s="63"/>
      <c r="S20" s="67"/>
      <c r="T20" s="67"/>
      <c r="U20" s="67"/>
      <c r="V20" s="67"/>
      <c r="W20" s="67"/>
      <c r="X20" s="68"/>
      <c r="Y20" s="63"/>
      <c r="Z20" s="67"/>
      <c r="AA20" s="67"/>
      <c r="AB20" s="67">
        <v>1</v>
      </c>
      <c r="AC20" s="67"/>
      <c r="AD20" s="67"/>
      <c r="AE20" s="68"/>
      <c r="AF20" s="63"/>
      <c r="AG20" s="110"/>
      <c r="AH20" s="98">
        <f t="shared" si="0"/>
        <v>2</v>
      </c>
      <c r="AI20" s="99">
        <f>Январь!AH63+Февраль!AE63+Март!AH63+Апрель!AG63+AH20+Май!AH63+Июнь!AH20+Июль!AH20+Август!AH20+Сентябрь!AG20+Октябрь!AH20</f>
        <v>11</v>
      </c>
      <c r="AJ20" s="99">
        <f t="shared" si="1"/>
        <v>0</v>
      </c>
      <c r="AK20" s="99">
        <f>Январь!AJ64+Февраль!AG64+Март!AJ64+Апрель!AI64+AJ20+Июнь!AI21+Июнь!AJ21+Июль!AJ21+Август!AJ21+Сентябрь!AI20+Октябрь!AJ20</f>
        <v>8</v>
      </c>
    </row>
    <row r="21" spans="1:37" ht="14.4" customHeight="1" x14ac:dyDescent="0.3">
      <c r="A21" s="11">
        <v>19</v>
      </c>
      <c r="B21" s="15" t="s">
        <v>129</v>
      </c>
      <c r="C21" s="68"/>
      <c r="D21" s="63"/>
      <c r="E21" s="67"/>
      <c r="F21" s="67"/>
      <c r="G21" s="67"/>
      <c r="H21" s="67"/>
      <c r="I21" s="67"/>
      <c r="J21" s="68"/>
      <c r="K21" s="63"/>
      <c r="L21" s="67"/>
      <c r="M21" s="67"/>
      <c r="N21" s="67">
        <v>1</v>
      </c>
      <c r="O21" s="67"/>
      <c r="P21" s="67"/>
      <c r="Q21" s="68"/>
      <c r="R21" s="63"/>
      <c r="S21" s="67"/>
      <c r="T21" s="67">
        <v>2</v>
      </c>
      <c r="U21" s="67"/>
      <c r="V21" s="67"/>
      <c r="W21" s="67"/>
      <c r="X21" s="68"/>
      <c r="Y21" s="63"/>
      <c r="Z21" s="67"/>
      <c r="AA21" s="67"/>
      <c r="AB21" s="67"/>
      <c r="AC21" s="67"/>
      <c r="AD21" s="67"/>
      <c r="AE21" s="68"/>
      <c r="AF21" s="63"/>
      <c r="AG21" s="110" t="s">
        <v>96</v>
      </c>
      <c r="AH21" s="98">
        <f t="shared" si="0"/>
        <v>1</v>
      </c>
      <c r="AI21" s="99">
        <f>Январь!AH64+Февраль!AE64+Март!AH64+Апрель!AG64+AH21+Май!AH64+Июнь!AH21+Июль!AH21+Август!AH21+Сентябрь!AG21+Октябрь!AH21</f>
        <v>12</v>
      </c>
      <c r="AJ21" s="99">
        <f t="shared" si="1"/>
        <v>1</v>
      </c>
      <c r="AK21" s="99">
        <f>Январь!AJ65+Февраль!AG65+Март!AJ65+Апрель!AI65+AJ21+Июнь!AI22+Июнь!AJ22+Июль!AJ22+Август!AJ22+Сентябрь!AI21+Октябрь!AJ21</f>
        <v>9</v>
      </c>
    </row>
    <row r="22" spans="1:37" ht="14.25" customHeight="1" x14ac:dyDescent="0.3">
      <c r="A22" s="2">
        <v>20</v>
      </c>
      <c r="B22" s="15" t="s">
        <v>11</v>
      </c>
      <c r="C22" s="68"/>
      <c r="D22" s="63"/>
      <c r="E22" s="67"/>
      <c r="F22" s="67"/>
      <c r="G22" s="67"/>
      <c r="H22" s="67">
        <v>2</v>
      </c>
      <c r="I22" s="67"/>
      <c r="J22" s="68"/>
      <c r="K22" s="63"/>
      <c r="L22" s="67"/>
      <c r="M22" s="67"/>
      <c r="N22" s="67"/>
      <c r="O22" s="67"/>
      <c r="P22" s="67"/>
      <c r="Q22" s="68"/>
      <c r="R22" s="63">
        <v>1</v>
      </c>
      <c r="S22" s="67"/>
      <c r="T22" s="67"/>
      <c r="U22" s="67"/>
      <c r="V22" s="67"/>
      <c r="W22" s="67"/>
      <c r="X22" s="68"/>
      <c r="Y22" s="63"/>
      <c r="Z22" s="67"/>
      <c r="AA22" s="67"/>
      <c r="AB22" s="67"/>
      <c r="AC22" s="67"/>
      <c r="AD22" s="67"/>
      <c r="AE22" s="68"/>
      <c r="AF22" s="63"/>
      <c r="AG22" s="110"/>
      <c r="AH22" s="98">
        <f t="shared" si="0"/>
        <v>1</v>
      </c>
      <c r="AI22" s="99">
        <f>Январь!AH65+Февраль!AE65+Март!AH65+Апрель!AG65+AH22+Май!AH65+Июнь!AH22+Июль!AH22+Август!AH22+Сентябрь!AG22+Октябрь!AH22</f>
        <v>12</v>
      </c>
      <c r="AJ22" s="99">
        <f t="shared" si="1"/>
        <v>1</v>
      </c>
      <c r="AK22" s="99">
        <f>Январь!AJ66+Февраль!AG66+Март!AJ66+Апрель!AI66+AJ22+Июнь!AI23+Июнь!AJ23+Июль!AJ23+Август!AJ23+Сентябрь!AI22+Октябрь!AJ22</f>
        <v>7</v>
      </c>
    </row>
    <row r="23" spans="1:37" ht="12.6" customHeight="1" x14ac:dyDescent="0.3">
      <c r="A23" s="11">
        <v>21</v>
      </c>
      <c r="B23" s="15" t="s">
        <v>131</v>
      </c>
      <c r="C23" s="68"/>
      <c r="D23" s="63"/>
      <c r="E23" s="67">
        <v>1</v>
      </c>
      <c r="F23" s="67"/>
      <c r="G23" s="67"/>
      <c r="H23" s="67"/>
      <c r="I23" s="67"/>
      <c r="J23" s="68"/>
      <c r="K23" s="63"/>
      <c r="L23" s="67"/>
      <c r="M23" s="67"/>
      <c r="N23" s="67"/>
      <c r="O23" s="67"/>
      <c r="P23" s="67"/>
      <c r="Q23" s="68"/>
      <c r="R23" s="63"/>
      <c r="S23" s="67"/>
      <c r="T23" s="67"/>
      <c r="U23" s="67"/>
      <c r="V23" s="67"/>
      <c r="W23" s="67"/>
      <c r="X23" s="68"/>
      <c r="Y23" s="63"/>
      <c r="Z23" s="67"/>
      <c r="AA23" s="67"/>
      <c r="AB23" s="67"/>
      <c r="AC23" s="67"/>
      <c r="AD23" s="67"/>
      <c r="AE23" s="68"/>
      <c r="AF23" s="63"/>
      <c r="AG23" s="110" t="s">
        <v>97</v>
      </c>
      <c r="AH23" s="98">
        <f t="shared" si="0"/>
        <v>1</v>
      </c>
      <c r="AI23" s="99">
        <f>Январь!AH66+Февраль!AE66+Март!AH66+Апрель!AG66+AH23+Май!AH66+Июнь!AH23+Июль!AH23+Август!AH23+Сентябрь!AG23+Октябрь!AH23</f>
        <v>11</v>
      </c>
      <c r="AJ23" s="99">
        <f t="shared" si="1"/>
        <v>0</v>
      </c>
      <c r="AK23" s="99">
        <f>Январь!AJ67+Февраль!AG67+Март!AJ67+Апрель!AI67+AJ23+Июнь!AI24+Июнь!AJ24+Июль!AJ24+Август!AJ24+Сентябрь!AI23+Октябрь!AJ23</f>
        <v>7</v>
      </c>
    </row>
    <row r="24" spans="1:37" ht="14.25" customHeight="1" x14ac:dyDescent="0.3">
      <c r="A24" s="11">
        <v>22</v>
      </c>
      <c r="B24" s="15" t="s">
        <v>130</v>
      </c>
      <c r="C24" s="68"/>
      <c r="D24" s="63"/>
      <c r="E24" s="67"/>
      <c r="F24" s="67"/>
      <c r="G24" s="67"/>
      <c r="H24" s="67"/>
      <c r="I24" s="67"/>
      <c r="J24" s="68"/>
      <c r="K24" s="63"/>
      <c r="L24" s="67"/>
      <c r="M24" s="67"/>
      <c r="N24" s="67"/>
      <c r="O24" s="67"/>
      <c r="P24" s="67"/>
      <c r="Q24" s="68"/>
      <c r="R24" s="63"/>
      <c r="S24" s="67">
        <v>1</v>
      </c>
      <c r="T24" s="67"/>
      <c r="U24" s="67"/>
      <c r="V24" s="67"/>
      <c r="W24" s="67">
        <v>1</v>
      </c>
      <c r="X24" s="68"/>
      <c r="Y24" s="63"/>
      <c r="Z24" s="67"/>
      <c r="AA24" s="67"/>
      <c r="AB24" s="67"/>
      <c r="AC24" s="67"/>
      <c r="AD24" s="67"/>
      <c r="AE24" s="68"/>
      <c r="AF24" s="63"/>
      <c r="AG24" s="110"/>
      <c r="AH24" s="98">
        <f t="shared" si="0"/>
        <v>2</v>
      </c>
      <c r="AI24" s="99">
        <f>Январь!AH67+Февраль!AE67+Март!AH67+Апрель!AG67+AH24+Май!AH67+Июнь!AH24+Июль!AH24+Август!AH24+Сентябрь!AG24+Октябрь!AH24</f>
        <v>13</v>
      </c>
      <c r="AJ24" s="99">
        <f t="shared" si="1"/>
        <v>0</v>
      </c>
      <c r="AK24" s="99">
        <f>Январь!AJ68+Февраль!AG68+Март!AJ68+Апрель!AI68+AJ24+Июнь!AI25+Июнь!AJ25+Июль!AJ25+Август!AJ25+Сентябрь!AI24+Октябрь!AJ24</f>
        <v>7</v>
      </c>
    </row>
    <row r="25" spans="1:37" x14ac:dyDescent="0.3">
      <c r="A25" s="2">
        <v>23</v>
      </c>
      <c r="B25" s="15" t="s">
        <v>80</v>
      </c>
      <c r="C25" s="68"/>
      <c r="D25" s="63"/>
      <c r="E25" s="67"/>
      <c r="F25" s="67"/>
      <c r="G25" s="67"/>
      <c r="H25" s="67"/>
      <c r="I25" s="67"/>
      <c r="J25" s="68"/>
      <c r="K25" s="63"/>
      <c r="L25" s="67">
        <v>1</v>
      </c>
      <c r="M25" s="67"/>
      <c r="N25" s="67"/>
      <c r="O25" s="67"/>
      <c r="P25" s="67"/>
      <c r="Q25" s="68"/>
      <c r="R25" s="63"/>
      <c r="S25" s="67"/>
      <c r="T25" s="67"/>
      <c r="U25" s="67"/>
      <c r="V25" s="67"/>
      <c r="W25" s="67"/>
      <c r="X25" s="68"/>
      <c r="Y25" s="63"/>
      <c r="Z25" s="67"/>
      <c r="AA25" s="67"/>
      <c r="AB25" s="67"/>
      <c r="AC25" s="67"/>
      <c r="AD25" s="67"/>
      <c r="AE25" s="68"/>
      <c r="AF25" s="63"/>
      <c r="AG25" s="110" t="s">
        <v>97</v>
      </c>
      <c r="AH25" s="98">
        <f t="shared" si="0"/>
        <v>1</v>
      </c>
      <c r="AI25" s="99">
        <f>Январь!AH68+Февраль!AE68+Март!AH68+Апрель!AG68+AH25+Май!AH68+Июнь!AH25+Июль!AH25+Август!AH25+Сентябрь!AG25+Октябрь!AH25</f>
        <v>12</v>
      </c>
      <c r="AJ25" s="99">
        <f t="shared" si="1"/>
        <v>0</v>
      </c>
      <c r="AK25" s="99">
        <f>Январь!AJ69+Февраль!AG69+Март!AJ69+Апрель!AI69+AJ25+Июнь!AI26+Июнь!AJ26+Июль!AJ26+Август!AJ26+Сентябрь!AI25+Октябрь!AJ25</f>
        <v>7</v>
      </c>
    </row>
    <row r="26" spans="1:37" x14ac:dyDescent="0.3">
      <c r="A26" s="11">
        <v>24</v>
      </c>
      <c r="B26" s="15" t="s">
        <v>101</v>
      </c>
      <c r="C26" s="68"/>
      <c r="D26" s="63"/>
      <c r="E26" s="67"/>
      <c r="F26" s="67"/>
      <c r="G26" s="67"/>
      <c r="H26" s="67"/>
      <c r="I26" s="67"/>
      <c r="J26" s="68"/>
      <c r="K26" s="63"/>
      <c r="L26" s="67"/>
      <c r="M26" s="67"/>
      <c r="N26" s="67"/>
      <c r="O26" s="67"/>
      <c r="P26" s="67"/>
      <c r="Q26" s="68"/>
      <c r="R26" s="63"/>
      <c r="S26" s="67"/>
      <c r="T26" s="67"/>
      <c r="U26" s="67"/>
      <c r="V26" s="67"/>
      <c r="W26" s="67">
        <v>2</v>
      </c>
      <c r="X26" s="68"/>
      <c r="Y26" s="63">
        <v>1</v>
      </c>
      <c r="Z26" s="67"/>
      <c r="AA26" s="67"/>
      <c r="AB26" s="67"/>
      <c r="AC26" s="67"/>
      <c r="AD26" s="67"/>
      <c r="AE26" s="68"/>
      <c r="AF26" s="63"/>
      <c r="AG26" s="110"/>
      <c r="AH26" s="98">
        <f t="shared" si="0"/>
        <v>1</v>
      </c>
      <c r="AI26" s="99">
        <f>Январь!AH69+Февраль!AE69+Март!AH69+Апрель!AG69+AH26+Май!AH69+Июнь!AH26+Июль!AH26+Август!AH26+Сентябрь!AG26+Октябрь!AH26</f>
        <v>13</v>
      </c>
      <c r="AJ26" s="99">
        <f t="shared" si="1"/>
        <v>1</v>
      </c>
      <c r="AK26" s="99">
        <f>Январь!AJ70+Февраль!AG70+Март!AJ70+Апрель!AI70+AJ26+Июнь!AI27+Июнь!AJ27+Июль!AJ27+Август!AJ27+Сентябрь!AI26+Октябрь!AJ26</f>
        <v>8</v>
      </c>
    </row>
    <row r="27" spans="1:37" ht="14.4" customHeight="1" x14ac:dyDescent="0.3">
      <c r="A27" s="11">
        <v>25</v>
      </c>
      <c r="B27" s="15" t="s">
        <v>115</v>
      </c>
      <c r="C27" s="68"/>
      <c r="D27" s="63"/>
      <c r="E27" s="67"/>
      <c r="F27" s="67">
        <v>2</v>
      </c>
      <c r="G27" s="67"/>
      <c r="H27" s="67"/>
      <c r="I27" s="67"/>
      <c r="J27" s="68"/>
      <c r="K27" s="63"/>
      <c r="L27" s="67"/>
      <c r="M27" s="67"/>
      <c r="N27" s="67"/>
      <c r="O27" s="67">
        <v>2</v>
      </c>
      <c r="P27" s="67"/>
      <c r="Q27" s="68"/>
      <c r="R27" s="63"/>
      <c r="S27" s="67"/>
      <c r="T27" s="67"/>
      <c r="U27" s="67"/>
      <c r="V27" s="67"/>
      <c r="W27" s="67"/>
      <c r="X27" s="68"/>
      <c r="Y27" s="63"/>
      <c r="Z27" s="67"/>
      <c r="AA27" s="67"/>
      <c r="AB27" s="67"/>
      <c r="AC27" s="67"/>
      <c r="AD27" s="67"/>
      <c r="AE27" s="68"/>
      <c r="AF27" s="63"/>
      <c r="AG27" s="110"/>
      <c r="AH27" s="98">
        <f t="shared" si="0"/>
        <v>0</v>
      </c>
      <c r="AI27" s="99">
        <f>Январь!AH70+Февраль!AE70+Март!AH70+Апрель!AG70+AH27+Май!AH70+Июнь!AH27+Июль!AH27+Август!AH27+Сентябрь!AG27+Октябрь!AH27</f>
        <v>13</v>
      </c>
      <c r="AJ27" s="99">
        <f t="shared" si="1"/>
        <v>2</v>
      </c>
      <c r="AK27" s="99">
        <f>Январь!AJ71+Февраль!AG71+Март!AJ71+Апрель!AI71+AJ27+Июнь!AI28+Июнь!AJ28+Июль!AJ28+Август!AJ28+Сентябрь!AI27+Октябрь!AJ27</f>
        <v>5</v>
      </c>
    </row>
    <row r="28" spans="1:37" ht="14.25" customHeight="1" x14ac:dyDescent="0.3">
      <c r="A28" s="2">
        <v>26</v>
      </c>
      <c r="B28" s="15" t="s">
        <v>112</v>
      </c>
      <c r="C28" s="68"/>
      <c r="D28" s="63"/>
      <c r="E28" s="67"/>
      <c r="F28" s="67">
        <v>1</v>
      </c>
      <c r="G28" s="67"/>
      <c r="H28" s="67"/>
      <c r="I28" s="67"/>
      <c r="J28" s="68"/>
      <c r="K28" s="63"/>
      <c r="L28" s="67">
        <v>2</v>
      </c>
      <c r="M28" s="67"/>
      <c r="N28" s="67"/>
      <c r="O28" s="67"/>
      <c r="P28" s="67"/>
      <c r="Q28" s="68"/>
      <c r="R28" s="63"/>
      <c r="S28" s="67"/>
      <c r="T28" s="67"/>
      <c r="U28" s="67">
        <v>2</v>
      </c>
      <c r="V28" s="67"/>
      <c r="W28" s="67"/>
      <c r="X28" s="68"/>
      <c r="Y28" s="63"/>
      <c r="Z28" s="67"/>
      <c r="AA28" s="67"/>
      <c r="AB28" s="67"/>
      <c r="AC28" s="67"/>
      <c r="AD28" s="67"/>
      <c r="AE28" s="68"/>
      <c r="AF28" s="63"/>
      <c r="AG28" s="110"/>
      <c r="AH28" s="98">
        <f t="shared" si="0"/>
        <v>1</v>
      </c>
      <c r="AI28" s="99">
        <f>Январь!AH71+Февраль!AE71+Март!AH71+Апрель!AG71+AH28+Май!AH71+Июнь!AH28+Июль!AH28+Август!AH28+Сентябрь!AG28+Октябрь!AH28</f>
        <v>7</v>
      </c>
      <c r="AJ28" s="99">
        <f t="shared" si="1"/>
        <v>2</v>
      </c>
      <c r="AK28" s="99">
        <f>Июль!AJ28+Ноябрь!AJ28+Август!AJ29+Сентябрь!AI28+Октябрь!AJ28</f>
        <v>7</v>
      </c>
    </row>
    <row r="29" spans="1:37" x14ac:dyDescent="0.3">
      <c r="A29" s="11">
        <v>27</v>
      </c>
      <c r="B29" s="15" t="s">
        <v>119</v>
      </c>
      <c r="C29" s="68"/>
      <c r="D29" s="63"/>
      <c r="E29" s="67"/>
      <c r="F29" s="67"/>
      <c r="G29" s="67">
        <v>1</v>
      </c>
      <c r="H29" s="67"/>
      <c r="I29" s="67"/>
      <c r="J29" s="68"/>
      <c r="K29" s="63"/>
      <c r="L29" s="67"/>
      <c r="M29" s="67"/>
      <c r="N29" s="67">
        <v>2</v>
      </c>
      <c r="O29" s="67">
        <v>1</v>
      </c>
      <c r="P29" s="67"/>
      <c r="Q29" s="68"/>
      <c r="R29" s="63"/>
      <c r="S29" s="67"/>
      <c r="T29" s="67"/>
      <c r="U29" s="67"/>
      <c r="V29" s="67"/>
      <c r="W29" s="67"/>
      <c r="X29" s="68"/>
      <c r="Y29" s="63"/>
      <c r="Z29" s="67"/>
      <c r="AA29" s="67"/>
      <c r="AB29" s="67"/>
      <c r="AC29" s="67"/>
      <c r="AD29" s="67"/>
      <c r="AE29" s="68"/>
      <c r="AF29" s="63"/>
      <c r="AG29" s="110"/>
      <c r="AH29" s="98">
        <f t="shared" si="0"/>
        <v>2</v>
      </c>
      <c r="AI29" s="99">
        <f>Январь!AH72+Февраль!AE72+Март!AH72+Апрель!AG72+AH29+Май!AH72+Июнь!AH29+Июль!AH29+Август!AH29+Сентябрь!AG29+Октябрь!AH29</f>
        <v>5</v>
      </c>
      <c r="AJ29" s="99">
        <f t="shared" si="1"/>
        <v>1</v>
      </c>
      <c r="AK29" s="99">
        <f>Январь!AJ38+Февраль!AG38+Март!AJ38+Апрель!AI38+Май!AJ38+Июнь!AI46+Июль!AJ47+Ноябрь!AJ29+Август!AJ30+Сентябрь!AI29+Октябрь!AJ29</f>
        <v>6</v>
      </c>
    </row>
    <row r="30" spans="1:37" ht="14.25" customHeight="1" x14ac:dyDescent="0.3">
      <c r="A30" s="11">
        <v>28</v>
      </c>
      <c r="B30" s="104" t="s">
        <v>121</v>
      </c>
      <c r="C30" s="125" t="s">
        <v>63</v>
      </c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39"/>
      <c r="AG30" s="110" t="s">
        <v>98</v>
      </c>
      <c r="AH30" s="98">
        <f t="shared" si="0"/>
        <v>0</v>
      </c>
      <c r="AI30" s="99">
        <f>Январь!AH73+Февраль!AE73+Март!AH73+Апрель!AG73+AH30+Май!AH73+Июнь!AG30+Июль!AH30+Август!AH30+Сентябрь!AG30+Октябрь!AH30</f>
        <v>2</v>
      </c>
      <c r="AJ30" s="99">
        <f t="shared" si="1"/>
        <v>0</v>
      </c>
      <c r="AK30" s="99">
        <f>AJ30</f>
        <v>0</v>
      </c>
    </row>
    <row r="31" spans="1:37" ht="14.25" customHeight="1" x14ac:dyDescent="0.3">
      <c r="A31" s="2">
        <v>29</v>
      </c>
      <c r="B31" s="104" t="s">
        <v>66</v>
      </c>
      <c r="C31" s="125" t="s">
        <v>63</v>
      </c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39"/>
      <c r="AG31" s="110" t="s">
        <v>98</v>
      </c>
      <c r="AH31" s="98">
        <f t="shared" si="0"/>
        <v>0</v>
      </c>
      <c r="AI31" s="99">
        <f>Январь!AH74+Февраль!AE74+Март!AH74+Апрель!AG74+AH31+Май!AH74+Июнь!AG31+Июль!AH31+Август!AH31+Сентябрь!AG31+Октябрь!AH31</f>
        <v>0</v>
      </c>
      <c r="AJ31" s="99">
        <f t="shared" si="1"/>
        <v>0</v>
      </c>
      <c r="AK31" s="99">
        <f>Январь!AJ72+Февраль!AG72+Март!AJ72+Апрель!AI72+AJ31+Июнь!AI29+Июнь!AJ29</f>
        <v>0</v>
      </c>
    </row>
    <row r="32" spans="1:37" ht="14.25" customHeight="1" x14ac:dyDescent="0.3">
      <c r="A32" s="11">
        <v>30</v>
      </c>
      <c r="B32" s="104" t="s">
        <v>69</v>
      </c>
      <c r="C32" s="125" t="s">
        <v>63</v>
      </c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39"/>
      <c r="AG32" s="110" t="s">
        <v>98</v>
      </c>
      <c r="AH32" s="98">
        <f t="shared" si="0"/>
        <v>0</v>
      </c>
      <c r="AI32" s="99">
        <f>Январь!AH75+Февраль!AE75+Март!AH75+Апрель!AG75+AH32+Май!AH75+Июнь!AG32+Июль!AH32+Август!AH32+Сентябрь!AG32+Октябрь!AH32</f>
        <v>0</v>
      </c>
      <c r="AJ32" s="99">
        <f t="shared" si="1"/>
        <v>0</v>
      </c>
      <c r="AK32" s="99">
        <f>Январь!AJ73+Февраль!AG73+Март!AJ73+Апрель!AI73+AJ32+Июнь!AI30+Июнь!AJ30</f>
        <v>0</v>
      </c>
    </row>
    <row r="33" spans="1:37" ht="14.25" customHeight="1" x14ac:dyDescent="0.3">
      <c r="A33" s="11">
        <v>31</v>
      </c>
      <c r="B33" s="104" t="s">
        <v>91</v>
      </c>
      <c r="C33" s="125" t="s">
        <v>63</v>
      </c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39"/>
      <c r="AG33" s="110" t="s">
        <v>98</v>
      </c>
      <c r="AH33" s="98">
        <f t="shared" si="0"/>
        <v>0</v>
      </c>
      <c r="AI33" s="99">
        <f>Январь!AH76+Февраль!AE76+Март!AH76+Апрель!AG76+AH33+Май!AH76+Июнь!AG33+Июль!AH33+Август!AH33+Сентябрь!AG33+Октябрь!AH33</f>
        <v>0</v>
      </c>
      <c r="AJ33" s="99">
        <f t="shared" si="1"/>
        <v>0</v>
      </c>
      <c r="AK33" s="99">
        <f>Январь!AJ74+Февраль!AG74+Март!AJ74+Апрель!AI74+AJ33+Июнь!AI31+Июнь!AJ31</f>
        <v>0</v>
      </c>
    </row>
    <row r="34" spans="1:37" ht="14.25" customHeight="1" x14ac:dyDescent="0.3">
      <c r="A34" s="2">
        <v>32</v>
      </c>
      <c r="B34" s="104" t="s">
        <v>70</v>
      </c>
      <c r="C34" s="125" t="s">
        <v>63</v>
      </c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39"/>
      <c r="AG34" s="110" t="s">
        <v>98</v>
      </c>
      <c r="AH34" s="98">
        <f t="shared" si="0"/>
        <v>0</v>
      </c>
      <c r="AI34" s="99">
        <f>Январь!AH77+Февраль!AE77+Март!AH77+Апрель!AG77+AH34+Май!AH77+Июнь!AG34+Июль!AH34+Август!AH34+Сентябрь!AG34+Октябрь!AH34</f>
        <v>0</v>
      </c>
      <c r="AJ34" s="99">
        <f t="shared" si="1"/>
        <v>0</v>
      </c>
      <c r="AK34" s="99">
        <f>Январь!AJ75+Февраль!AG75+Март!AJ75+Апрель!AI75+AJ34+Июнь!AI32+Июнь!AJ32</f>
        <v>0</v>
      </c>
    </row>
    <row r="35" spans="1:37" ht="14.25" customHeight="1" x14ac:dyDescent="0.3">
      <c r="A35" s="11">
        <v>33</v>
      </c>
      <c r="B35" s="104" t="s">
        <v>71</v>
      </c>
      <c r="C35" s="125" t="s">
        <v>63</v>
      </c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39"/>
      <c r="AG35" s="110" t="s">
        <v>98</v>
      </c>
      <c r="AH35" s="98">
        <f t="shared" si="0"/>
        <v>0</v>
      </c>
      <c r="AI35" s="99">
        <f>Январь!AH78+Февраль!AE78+Март!AH78+Апрель!AG78+AH35+Май!AH78+Июнь!AH35+Июль!AH35+Август!AH35+Сентябрь!AG35+Октябрь!AH35</f>
        <v>0</v>
      </c>
      <c r="AJ35" s="99">
        <f t="shared" si="1"/>
        <v>0</v>
      </c>
      <c r="AK35" s="99">
        <f>Январь!AJ76+Февраль!AG76+Март!AJ76+Апрель!AI76+AJ35+Июнь!AI33+Июнь!AJ33</f>
        <v>0</v>
      </c>
    </row>
    <row r="36" spans="1:37" ht="14.25" customHeight="1" x14ac:dyDescent="0.3">
      <c r="A36" s="11">
        <v>34</v>
      </c>
      <c r="B36" s="104" t="s">
        <v>109</v>
      </c>
      <c r="C36" s="125" t="s">
        <v>63</v>
      </c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39"/>
      <c r="AG36" s="110" t="s">
        <v>98</v>
      </c>
      <c r="AH36" s="98">
        <f t="shared" si="0"/>
        <v>0</v>
      </c>
      <c r="AI36" s="99">
        <f>Январь!AH79+Февраль!AE79+Март!AH79+Апрель!AG79+AH36+Май!AH79+Июнь!AH36+Июль!AH36+Август!AH36+Сентябрь!AG36+Октябрь!AH36</f>
        <v>0</v>
      </c>
      <c r="AJ36" s="99">
        <f t="shared" si="1"/>
        <v>0</v>
      </c>
      <c r="AK36" s="99">
        <f>Январь!AJ78+Февраль!AG78+Март!AJ78+Апрель!AI78+AJ36+Июнь!AI35+Июнь!AJ35</f>
        <v>0</v>
      </c>
    </row>
    <row r="37" spans="1:37" ht="14.25" customHeight="1" x14ac:dyDescent="0.3">
      <c r="A37" s="2">
        <v>35</v>
      </c>
      <c r="B37" s="104" t="s">
        <v>73</v>
      </c>
      <c r="C37" s="125" t="s">
        <v>63</v>
      </c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39"/>
      <c r="AG37" s="110" t="s">
        <v>98</v>
      </c>
      <c r="AH37" s="98">
        <f t="shared" si="0"/>
        <v>0</v>
      </c>
      <c r="AI37" s="99">
        <f>Январь!AH80+Февраль!AE80+Март!AH80+Апрель!AG80+AH37+Май!AH80+Июнь!AH37+Июль!AH37+Август!AH37+Сентябрь!AG37+Октябрь!AH37</f>
        <v>5</v>
      </c>
      <c r="AJ37" s="99">
        <f t="shared" si="1"/>
        <v>0</v>
      </c>
      <c r="AK37" s="99">
        <f>Январь!AJ79+Февраль!AG79+Март!AJ79+Апрель!AI79+AJ37+Июнь!AI36+Июнь!AJ36</f>
        <v>0</v>
      </c>
    </row>
    <row r="38" spans="1:37" ht="14.25" customHeight="1" x14ac:dyDescent="0.3">
      <c r="A38" s="11">
        <v>36</v>
      </c>
      <c r="B38" s="104" t="s">
        <v>75</v>
      </c>
      <c r="C38" s="125" t="s">
        <v>63</v>
      </c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39"/>
      <c r="AG38" s="110" t="s">
        <v>98</v>
      </c>
      <c r="AH38" s="98">
        <f t="shared" si="0"/>
        <v>0</v>
      </c>
      <c r="AI38" s="99">
        <f>Январь!AH81+Февраль!AE81+Март!AH81+Апрель!AG81+AH38+Май!AH81+Июнь!AH38+Июль!AH38+Август!AH38+Сентябрь!AG38+Октябрь!AH38</f>
        <v>0</v>
      </c>
      <c r="AJ38" s="99">
        <f t="shared" si="1"/>
        <v>0</v>
      </c>
      <c r="AK38" s="99">
        <f>Январь!AJ81+Февраль!AG81+Март!AJ81+Апрель!AI81+AJ38+Июнь!AI38+Июнь!AJ38</f>
        <v>0</v>
      </c>
    </row>
    <row r="39" spans="1:37" ht="14.25" customHeight="1" x14ac:dyDescent="0.3">
      <c r="A39" s="11">
        <v>37</v>
      </c>
      <c r="B39" s="104" t="s">
        <v>76</v>
      </c>
      <c r="C39" s="125" t="s">
        <v>63</v>
      </c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39"/>
      <c r="AG39" s="110" t="s">
        <v>98</v>
      </c>
      <c r="AH39" s="98">
        <f t="shared" si="0"/>
        <v>0</v>
      </c>
      <c r="AI39" s="99">
        <f>Январь!AH82+Февраль!AE82+Март!AH82+Апрель!AG82+AH39+Май!AH82+Июнь!AH39+Июль!AH39+Август!AH39+Сентябрь!AG39+Октябрь!AH39</f>
        <v>0</v>
      </c>
      <c r="AJ39" s="99">
        <f t="shared" si="1"/>
        <v>0</v>
      </c>
      <c r="AK39" s="99">
        <f>Январь!AJ82+Февраль!AG82+Март!AJ82+Апрель!AI82+AJ39+Июнь!AI39+Июнь!AJ39</f>
        <v>0</v>
      </c>
    </row>
    <row r="40" spans="1:37" ht="14.25" customHeight="1" x14ac:dyDescent="0.3">
      <c r="A40" s="2">
        <v>38</v>
      </c>
      <c r="B40" s="104" t="s">
        <v>77</v>
      </c>
      <c r="C40" s="125" t="s">
        <v>63</v>
      </c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39"/>
      <c r="AG40" s="110" t="s">
        <v>98</v>
      </c>
      <c r="AH40" s="98">
        <f t="shared" si="0"/>
        <v>0</v>
      </c>
      <c r="AI40" s="99">
        <f>Январь!AH83+Февраль!AE83+Март!AH83+Апрель!AG83+AH40+Май!AH83+Июнь!AH40+Июль!AH40+Август!AH40+Сентябрь!AG40+Октябрь!AH40</f>
        <v>3</v>
      </c>
      <c r="AJ40" s="99">
        <f t="shared" si="1"/>
        <v>0</v>
      </c>
      <c r="AK40" s="99">
        <f>Январь!AJ83+Февраль!AG83+Март!AJ83+Апрель!AI83+AJ40+Июнь!AI40+Июнь!AJ40</f>
        <v>0</v>
      </c>
    </row>
    <row r="41" spans="1:37" ht="14.25" customHeight="1" x14ac:dyDescent="0.3">
      <c r="A41" s="11">
        <v>39</v>
      </c>
      <c r="B41" s="104" t="s">
        <v>78</v>
      </c>
      <c r="C41" s="125" t="s">
        <v>63</v>
      </c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39"/>
      <c r="AG41" s="110" t="s">
        <v>98</v>
      </c>
      <c r="AH41" s="98">
        <f t="shared" si="0"/>
        <v>0</v>
      </c>
      <c r="AI41" s="99">
        <f>Январь!AH84+Февраль!AE84+Март!AH84+Апрель!AG84+AH41+Май!AH84+Июнь!AH41+Июль!AH41+Август!AH41+Сентябрь!AG41+Октябрь!AH41</f>
        <v>0</v>
      </c>
      <c r="AJ41" s="99">
        <f t="shared" si="1"/>
        <v>0</v>
      </c>
      <c r="AK41" s="99">
        <f>Январь!AJ84+Февраль!AG84+Март!AJ84+Апрель!AI84+AJ41+Июнь!AI41+Июнь!AJ41</f>
        <v>0</v>
      </c>
    </row>
    <row r="42" spans="1:37" ht="14.25" customHeight="1" x14ac:dyDescent="0.3">
      <c r="A42" s="11">
        <v>40</v>
      </c>
      <c r="B42" s="104" t="s">
        <v>110</v>
      </c>
      <c r="C42" s="125" t="s">
        <v>63</v>
      </c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39"/>
      <c r="AG42" s="110" t="s">
        <v>98</v>
      </c>
      <c r="AH42" s="98">
        <f t="shared" si="0"/>
        <v>0</v>
      </c>
      <c r="AI42" s="99">
        <f>Январь!AH85+Февраль!AE85+Март!AH85+Апрель!AG85+AH42+Май!AH85+Июнь!AH42+Июль!AH42+Август!AH42+Сентябрь!AG42+Октябрь!AH42</f>
        <v>1</v>
      </c>
      <c r="AJ42" s="99">
        <f t="shared" si="1"/>
        <v>0</v>
      </c>
      <c r="AK42" s="99">
        <f>Январь!AJ85+Февраль!AG85+Март!AJ85+Апрель!AI85+AJ42+Июнь!AI42+Июнь!AJ42</f>
        <v>2</v>
      </c>
    </row>
    <row r="43" spans="1:37" ht="14.25" customHeight="1" x14ac:dyDescent="0.3">
      <c r="A43" s="2">
        <v>41</v>
      </c>
      <c r="B43" s="104" t="s">
        <v>116</v>
      </c>
      <c r="C43" s="125" t="s">
        <v>63</v>
      </c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39"/>
      <c r="AG43" s="110" t="s">
        <v>98</v>
      </c>
      <c r="AH43" s="98">
        <f t="shared" si="0"/>
        <v>0</v>
      </c>
      <c r="AI43" s="99">
        <f>Январь!AH86+Февраль!AE86+Март!AH86+Апрель!AG86+AH43+Май!AH86+Июнь!AH43+Июль!AH43+Август!AH43+Сентябрь!AG43+Октябрь!AH43</f>
        <v>0</v>
      </c>
      <c r="AJ43" s="99">
        <f t="shared" si="1"/>
        <v>0</v>
      </c>
      <c r="AK43" s="99">
        <f>Январь!AJ86+Февраль!AG86+Март!AJ86+Апрель!AI86+AJ43+Июнь!AI43+Июнь!AJ43</f>
        <v>0</v>
      </c>
    </row>
    <row r="44" spans="1:37" ht="14.25" customHeight="1" x14ac:dyDescent="0.3">
      <c r="A44" s="11">
        <v>42</v>
      </c>
      <c r="B44" s="104" t="s">
        <v>117</v>
      </c>
      <c r="C44" s="125" t="s">
        <v>63</v>
      </c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39"/>
      <c r="AG44" s="110" t="s">
        <v>98</v>
      </c>
      <c r="AH44" s="98">
        <f t="shared" si="0"/>
        <v>0</v>
      </c>
      <c r="AI44" s="99">
        <f>Январь!AH87+Февраль!AE87+Март!AH87+Апрель!AG87+AH44+Май!AH87+Июнь!AH44+Июль!AH44+Август!AH44+Сентябрь!AG44+Октябрь!AH44</f>
        <v>0</v>
      </c>
      <c r="AJ44" s="99">
        <f t="shared" si="1"/>
        <v>0</v>
      </c>
      <c r="AK44" s="99">
        <f>Январь!AJ87+Февраль!AG87+Март!AJ87+Апрель!AI87+AJ44+Июнь!AI44+Июнь!AJ44</f>
        <v>0</v>
      </c>
    </row>
    <row r="45" spans="1:37" ht="14.25" customHeight="1" x14ac:dyDescent="0.3">
      <c r="A45" s="11">
        <v>43</v>
      </c>
      <c r="B45" s="104" t="s">
        <v>118</v>
      </c>
      <c r="C45" s="125" t="s">
        <v>63</v>
      </c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39"/>
      <c r="AG45" s="110" t="s">
        <v>98</v>
      </c>
      <c r="AH45" s="98">
        <f t="shared" si="0"/>
        <v>0</v>
      </c>
      <c r="AI45" s="99">
        <f>Январь!AH88+Февраль!AE88+Март!AH88+Апрель!AG88+AH45+Май!AH88+Июнь!AH45+Июль!AH45+Август!AH45+Сентябрь!AG45+Октябрь!AH45</f>
        <v>0</v>
      </c>
      <c r="AJ45" s="99">
        <f t="shared" si="1"/>
        <v>0</v>
      </c>
      <c r="AK45" s="99">
        <f>Январь!AJ88+Февраль!AG88+Март!AJ88+Апрель!AI88+AJ45+Июнь!AI45+Июнь!AJ45</f>
        <v>0</v>
      </c>
    </row>
    <row r="46" spans="1:37" ht="14.25" customHeight="1" x14ac:dyDescent="0.3">
      <c r="A46" s="2">
        <v>44</v>
      </c>
      <c r="B46" s="104" t="s">
        <v>125</v>
      </c>
      <c r="C46" s="125" t="s">
        <v>63</v>
      </c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39"/>
      <c r="AG46" s="110" t="s">
        <v>98</v>
      </c>
      <c r="AH46" s="98">
        <f t="shared" si="0"/>
        <v>0</v>
      </c>
      <c r="AI46" s="99">
        <f>Январь!AH89+Февраль!AE89+Март!AH89+Апрель!AG89+AH46+Май!AH89+Июнь!AH46+Июль!AH46+Август!AH46+Сентябрь!AG46+Октябрь!AH46</f>
        <v>4</v>
      </c>
      <c r="AJ46" s="99">
        <f t="shared" si="1"/>
        <v>0</v>
      </c>
      <c r="AK46" s="99">
        <f>Январь!AJ90+Февраль!AG90+Март!AJ90+Апрель!AI90+AJ46+Июнь!AI47+Июнь!AJ47</f>
        <v>0</v>
      </c>
    </row>
    <row r="47" spans="1:37" ht="14.25" customHeight="1" x14ac:dyDescent="0.3">
      <c r="A47" s="11">
        <v>45</v>
      </c>
      <c r="B47" s="104" t="s">
        <v>82</v>
      </c>
      <c r="C47" s="141" t="s">
        <v>63</v>
      </c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13" t="s">
        <v>98</v>
      </c>
      <c r="AH47" s="98">
        <f t="shared" si="0"/>
        <v>0</v>
      </c>
      <c r="AI47" s="99">
        <f>Январь!AH90+Февраль!AE90+Март!AH90+Апрель!AG90+AH47+Май!AH90+Июнь!AH47+Июль!AH47+Август!AH47+Сентябрь!AG47+Октябрь!AH47</f>
        <v>0</v>
      </c>
      <c r="AJ47" s="99">
        <f t="shared" si="1"/>
        <v>0</v>
      </c>
      <c r="AK47" s="99">
        <f>Январь!AJ92+Февраль!AG92+Март!AJ92+Апрель!AI92+AJ47+Июнь!AI49+Июнь!AJ49</f>
        <v>0</v>
      </c>
    </row>
    <row r="48" spans="1:37" ht="14.25" customHeight="1" x14ac:dyDescent="0.3">
      <c r="A48" s="11">
        <v>46</v>
      </c>
      <c r="B48" s="104" t="s">
        <v>120</v>
      </c>
      <c r="C48" s="141" t="s">
        <v>63</v>
      </c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13" t="s">
        <v>98</v>
      </c>
      <c r="AH48" s="98">
        <f t="shared" si="0"/>
        <v>0</v>
      </c>
      <c r="AI48" s="99">
        <f>Январь!AH91+Февраль!AE91+Март!AH91+Апрель!AG91+AH48+Май!AH91+Июнь!AH48+Июль!AH48+Август!AH48+Сентябрь!AG48+Октябрь!AH48</f>
        <v>0</v>
      </c>
      <c r="AJ48" s="99">
        <f t="shared" si="1"/>
        <v>0</v>
      </c>
      <c r="AK48" s="99">
        <f>Январь!AJ93+Февраль!AG93+Март!AJ93+Апрель!AI93+AJ48+Июнь!AI50+Июнь!AJ50</f>
        <v>0</v>
      </c>
    </row>
    <row r="49" spans="1:37" ht="14.25" customHeight="1" x14ac:dyDescent="0.3">
      <c r="A49" s="2">
        <v>47</v>
      </c>
      <c r="B49" s="104" t="s">
        <v>128</v>
      </c>
      <c r="C49" s="141" t="s">
        <v>63</v>
      </c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13" t="s">
        <v>98</v>
      </c>
      <c r="AH49" s="98">
        <f t="shared" si="0"/>
        <v>0</v>
      </c>
      <c r="AI49" s="99">
        <f>Январь!AH92+Февраль!AE92+Март!AH92+Апрель!AG92+AH49+Май!AH92+Июнь!AH49+Июль!AH49+Август!AH49+Сентябрь!AG49+Октябрь!AH49</f>
        <v>0</v>
      </c>
      <c r="AJ49" s="99">
        <f t="shared" si="1"/>
        <v>0</v>
      </c>
      <c r="AK49" s="99">
        <f>Январь!AJ94+Февраль!AG94+Март!AJ94+Апрель!AI94+AJ49+Июнь!AI51+Июнь!AJ51</f>
        <v>0</v>
      </c>
    </row>
    <row r="50" spans="1:37" ht="14.25" customHeight="1" x14ac:dyDescent="0.3">
      <c r="A50" s="2">
        <v>48</v>
      </c>
      <c r="B50" s="104" t="s">
        <v>136</v>
      </c>
      <c r="C50" s="141" t="s">
        <v>63</v>
      </c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13" t="s">
        <v>98</v>
      </c>
      <c r="AH50" s="98"/>
      <c r="AI50" s="99"/>
      <c r="AJ50" s="99"/>
      <c r="AK50" s="99"/>
    </row>
    <row r="51" spans="1:37" x14ac:dyDescent="0.3">
      <c r="A51" s="6"/>
      <c r="B51" s="6"/>
      <c r="C51" s="6">
        <v>1</v>
      </c>
      <c r="D51" s="6">
        <v>1</v>
      </c>
      <c r="E51" s="6">
        <v>1</v>
      </c>
      <c r="F51" s="6">
        <v>1</v>
      </c>
      <c r="G51" s="6">
        <v>1</v>
      </c>
      <c r="H51" s="6">
        <v>1</v>
      </c>
      <c r="I51" s="6">
        <v>1</v>
      </c>
      <c r="J51" s="6">
        <v>1</v>
      </c>
      <c r="K51" s="6">
        <v>1</v>
      </c>
      <c r="L51" s="6">
        <v>1</v>
      </c>
      <c r="M51" s="6">
        <v>1</v>
      </c>
      <c r="N51" s="6">
        <v>1</v>
      </c>
      <c r="O51" s="6">
        <v>1</v>
      </c>
      <c r="P51" s="7" t="s">
        <v>123</v>
      </c>
      <c r="Q51" s="7" t="s">
        <v>123</v>
      </c>
      <c r="R51" s="7" t="s">
        <v>123</v>
      </c>
      <c r="S51" s="7" t="s">
        <v>123</v>
      </c>
      <c r="T51" s="7" t="s">
        <v>123</v>
      </c>
      <c r="U51" s="7" t="s">
        <v>123</v>
      </c>
      <c r="V51" s="7" t="s">
        <v>123</v>
      </c>
      <c r="W51" s="41" t="s">
        <v>123</v>
      </c>
      <c r="X51" s="6">
        <v>1</v>
      </c>
      <c r="Y51" s="34">
        <v>1</v>
      </c>
      <c r="Z51" s="6">
        <v>1</v>
      </c>
      <c r="AA51" s="34">
        <v>1</v>
      </c>
      <c r="AB51" s="6">
        <v>1</v>
      </c>
      <c r="AC51" s="34">
        <v>1</v>
      </c>
      <c r="AD51" s="6">
        <v>1</v>
      </c>
      <c r="AE51" s="34">
        <v>1</v>
      </c>
      <c r="AF51" s="34">
        <v>1</v>
      </c>
      <c r="AH51" s="6"/>
      <c r="AI51" s="6"/>
    </row>
    <row r="52" spans="1:37" x14ac:dyDescent="0.3">
      <c r="A52" s="6"/>
      <c r="B52" s="6"/>
      <c r="E52" s="6">
        <v>2</v>
      </c>
      <c r="F52" s="6">
        <v>2</v>
      </c>
      <c r="G52" s="6">
        <v>2</v>
      </c>
      <c r="H52" s="6">
        <v>2</v>
      </c>
      <c r="I52" s="6">
        <v>2</v>
      </c>
      <c r="L52" s="6">
        <v>2</v>
      </c>
      <c r="M52" s="6">
        <v>2</v>
      </c>
      <c r="N52" s="6">
        <v>2</v>
      </c>
      <c r="O52" s="6">
        <v>2</v>
      </c>
      <c r="P52" s="7" t="s">
        <v>124</v>
      </c>
      <c r="Q52" s="7"/>
      <c r="R52" s="7"/>
      <c r="S52" s="7" t="s">
        <v>124</v>
      </c>
      <c r="T52" s="7" t="s">
        <v>124</v>
      </c>
      <c r="U52" s="7" t="s">
        <v>124</v>
      </c>
      <c r="V52" s="7" t="s">
        <v>124</v>
      </c>
      <c r="W52" s="7"/>
      <c r="Y52" s="34"/>
      <c r="Z52" s="6">
        <v>2</v>
      </c>
      <c r="AA52" s="6">
        <v>2</v>
      </c>
      <c r="AB52" s="6">
        <v>2</v>
      </c>
      <c r="AC52" s="6">
        <v>2</v>
      </c>
      <c r="AD52" s="6">
        <v>2</v>
      </c>
      <c r="AE52" s="6"/>
      <c r="AF52" s="6"/>
      <c r="AH52" s="6"/>
      <c r="AI52" s="6"/>
    </row>
    <row r="53" spans="1:37" x14ac:dyDescent="0.3">
      <c r="A53" s="6"/>
      <c r="B53" s="6"/>
      <c r="E53" s="6"/>
      <c r="F53" s="6"/>
      <c r="G53" s="6"/>
      <c r="L53" s="6"/>
      <c r="M53" s="6"/>
      <c r="N53" s="6"/>
      <c r="O53" s="6"/>
      <c r="P53" s="7"/>
      <c r="Q53" s="7"/>
      <c r="R53" s="7"/>
      <c r="S53" s="6"/>
      <c r="T53" s="7"/>
      <c r="U53" s="7"/>
      <c r="V53" s="7"/>
      <c r="W53" s="7"/>
      <c r="Z53" s="6"/>
      <c r="AA53" s="6"/>
      <c r="AB53" s="6"/>
      <c r="AC53" s="6"/>
      <c r="AD53" s="6"/>
      <c r="AE53" s="6"/>
      <c r="AF53" s="6"/>
      <c r="AH53" s="6"/>
      <c r="AI53" s="6"/>
    </row>
    <row r="54" spans="1:37" x14ac:dyDescent="0.3">
      <c r="A54" s="6"/>
      <c r="B54" s="6"/>
      <c r="E54" s="6"/>
      <c r="F54" s="6"/>
      <c r="G54" s="6"/>
      <c r="L54" s="6"/>
      <c r="M54" s="6"/>
      <c r="N54" s="6"/>
      <c r="O54" s="6"/>
      <c r="P54" s="6"/>
      <c r="S54" s="6"/>
      <c r="T54" s="6"/>
      <c r="U54" s="6"/>
      <c r="V54" s="6"/>
      <c r="W54" s="6"/>
      <c r="Z54" s="6"/>
      <c r="AA54" s="6"/>
      <c r="AB54" s="6"/>
      <c r="AC54" s="6"/>
      <c r="AD54" s="6"/>
      <c r="AE54" s="6"/>
      <c r="AF54" s="6"/>
      <c r="AH54" s="6"/>
      <c r="AI54" s="6"/>
    </row>
    <row r="55" spans="1:37" x14ac:dyDescent="0.3">
      <c r="A55" s="6"/>
      <c r="B55" s="6"/>
      <c r="E55" s="6"/>
      <c r="F55" s="6"/>
      <c r="G55" s="6"/>
      <c r="L55" s="6"/>
      <c r="M55" s="6"/>
      <c r="N55" s="6"/>
      <c r="O55" s="6"/>
      <c r="P55" s="6"/>
      <c r="S55" s="8"/>
      <c r="T55" s="6"/>
      <c r="U55" s="6"/>
      <c r="V55" s="6"/>
      <c r="W55" s="6"/>
      <c r="Z55" s="6"/>
      <c r="AA55" s="6"/>
      <c r="AB55" s="6"/>
      <c r="AC55" s="6"/>
      <c r="AD55" s="6"/>
      <c r="AE55" s="6"/>
      <c r="AF55" s="6"/>
      <c r="AH55" s="6"/>
      <c r="AI55" s="6"/>
    </row>
    <row r="56" spans="1:37" x14ac:dyDescent="0.3">
      <c r="A56" s="6"/>
      <c r="B56" s="6"/>
      <c r="E56" s="6"/>
      <c r="F56" s="6"/>
      <c r="G56" s="6"/>
      <c r="L56" s="6"/>
      <c r="M56" s="6"/>
      <c r="N56" s="6"/>
      <c r="O56" s="6"/>
      <c r="P56" s="6"/>
      <c r="S56" s="8"/>
      <c r="T56" s="6"/>
      <c r="U56" s="6"/>
      <c r="V56" s="6"/>
      <c r="W56" s="6"/>
      <c r="Z56" s="6"/>
      <c r="AA56" s="6"/>
      <c r="AB56" s="6"/>
      <c r="AC56" s="6"/>
      <c r="AD56" s="6"/>
      <c r="AE56" s="6"/>
      <c r="AF56" s="6"/>
      <c r="AH56" s="6"/>
      <c r="AI56" s="6"/>
    </row>
    <row r="57" spans="1:37" x14ac:dyDescent="0.3">
      <c r="A57" s="6"/>
      <c r="B57" s="6"/>
      <c r="E57" s="6"/>
      <c r="F57" s="6"/>
      <c r="G57" s="6"/>
      <c r="L57" s="6"/>
      <c r="M57" s="6"/>
      <c r="N57" s="6"/>
      <c r="O57" s="6"/>
      <c r="P57" s="6"/>
      <c r="S57" s="6"/>
      <c r="T57" s="6"/>
      <c r="U57" s="6"/>
      <c r="V57" s="6"/>
      <c r="W57" s="6"/>
      <c r="Z57" s="6"/>
      <c r="AA57" s="6"/>
      <c r="AB57" s="6"/>
      <c r="AC57" s="6"/>
      <c r="AD57" s="6"/>
      <c r="AE57" s="6"/>
      <c r="AF57" s="6"/>
      <c r="AH57" s="6"/>
      <c r="AI57" s="6"/>
    </row>
    <row r="58" spans="1:37" x14ac:dyDescent="0.3">
      <c r="A58" s="6"/>
      <c r="B58" s="6"/>
      <c r="E58" s="6"/>
      <c r="F58" s="6"/>
      <c r="G58" s="6"/>
      <c r="L58" s="6"/>
      <c r="M58" s="6"/>
      <c r="N58" s="6"/>
      <c r="O58" s="6"/>
      <c r="P58" s="6"/>
      <c r="S58" s="6"/>
      <c r="T58" s="6"/>
      <c r="U58" s="6"/>
      <c r="V58" s="6"/>
      <c r="W58" s="6"/>
      <c r="Z58" s="6"/>
      <c r="AA58" s="6"/>
      <c r="AB58" s="6"/>
      <c r="AC58" s="6"/>
      <c r="AD58" s="6"/>
      <c r="AE58" s="6"/>
      <c r="AF58" s="6"/>
      <c r="AH58" s="6"/>
      <c r="AI58" s="6"/>
    </row>
    <row r="59" spans="1:37" x14ac:dyDescent="0.3">
      <c r="A59" s="6"/>
      <c r="B59" s="6"/>
      <c r="E59" s="6"/>
      <c r="F59" s="6"/>
      <c r="G59" s="6"/>
      <c r="L59" s="6"/>
      <c r="M59" s="6"/>
      <c r="N59" s="6"/>
      <c r="O59" s="6"/>
      <c r="P59" s="6"/>
      <c r="S59" s="6"/>
      <c r="T59" s="6"/>
      <c r="U59" s="6"/>
      <c r="V59" s="6"/>
      <c r="W59" s="6"/>
      <c r="Z59" s="6"/>
      <c r="AA59" s="6"/>
      <c r="AB59" s="6"/>
      <c r="AC59" s="6"/>
      <c r="AD59" s="6"/>
      <c r="AE59" s="6"/>
      <c r="AF59" s="6"/>
      <c r="AH59" s="6"/>
      <c r="AI59" s="6"/>
    </row>
    <row r="60" spans="1:37" x14ac:dyDescent="0.3">
      <c r="A60" s="6"/>
      <c r="B60" s="6"/>
      <c r="E60" s="6"/>
      <c r="F60" s="6"/>
      <c r="G60" s="6"/>
      <c r="L60" s="6"/>
      <c r="M60" s="6"/>
      <c r="N60" s="6"/>
      <c r="O60" s="6"/>
      <c r="P60" s="6"/>
      <c r="S60" s="6"/>
      <c r="T60" s="6"/>
      <c r="U60" s="6"/>
      <c r="V60" s="6"/>
      <c r="W60" s="6"/>
      <c r="Z60" s="6"/>
      <c r="AA60" s="6"/>
      <c r="AB60" s="6"/>
      <c r="AC60" s="6"/>
      <c r="AD60" s="6"/>
      <c r="AE60" s="6"/>
      <c r="AF60" s="6"/>
      <c r="AH60" s="6"/>
      <c r="AI60" s="6"/>
    </row>
    <row r="61" spans="1:37" x14ac:dyDescent="0.3">
      <c r="A61" s="6"/>
      <c r="B61" s="6"/>
      <c r="E61" s="6"/>
      <c r="F61" s="6"/>
      <c r="G61" s="6"/>
      <c r="L61" s="6"/>
      <c r="M61" s="6"/>
      <c r="N61" s="6"/>
      <c r="O61" s="6"/>
      <c r="P61" s="6"/>
      <c r="S61" s="6"/>
      <c r="T61" s="6"/>
      <c r="U61" s="6"/>
      <c r="V61" s="6"/>
      <c r="W61" s="6"/>
      <c r="Z61" s="6"/>
      <c r="AA61" s="6"/>
      <c r="AB61" s="6"/>
      <c r="AC61" s="6"/>
      <c r="AD61" s="6"/>
      <c r="AE61" s="6"/>
      <c r="AF61" s="6"/>
      <c r="AH61" s="6"/>
      <c r="AI61" s="6"/>
    </row>
    <row r="62" spans="1:37" x14ac:dyDescent="0.3">
      <c r="A62" s="6"/>
      <c r="B62" s="6"/>
      <c r="E62" s="6"/>
      <c r="F62" s="6"/>
      <c r="G62" s="6"/>
      <c r="L62" s="6"/>
      <c r="M62" s="6"/>
      <c r="N62" s="6"/>
      <c r="O62" s="6"/>
      <c r="P62" s="6"/>
      <c r="S62" s="6"/>
      <c r="T62" s="6"/>
      <c r="U62" s="6"/>
      <c r="V62" s="6"/>
      <c r="W62" s="6"/>
      <c r="Z62" s="6"/>
      <c r="AA62" s="6"/>
      <c r="AB62" s="6"/>
      <c r="AC62" s="6"/>
      <c r="AD62" s="6"/>
      <c r="AE62" s="6"/>
      <c r="AF62" s="6"/>
      <c r="AH62" s="6"/>
      <c r="AI62" s="6"/>
    </row>
    <row r="63" spans="1:37" s="4" customFormat="1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5"/>
      <c r="AH63" s="6"/>
      <c r="AI63" s="6"/>
    </row>
    <row r="64" spans="1:37" s="4" customFormat="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5"/>
      <c r="AH64" s="6"/>
      <c r="AI64" s="6"/>
    </row>
    <row r="65" spans="1:35" s="4" customFormat="1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5"/>
      <c r="AH65" s="6"/>
      <c r="AI65" s="6"/>
    </row>
    <row r="66" spans="1:35" s="4" customFormat="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5"/>
      <c r="AH66" s="6"/>
      <c r="AI66" s="6"/>
    </row>
    <row r="67" spans="1:35" s="4" customFormat="1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5"/>
      <c r="AH67" s="6"/>
      <c r="AI67" s="6"/>
    </row>
    <row r="68" spans="1:35" s="4" customForma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5"/>
      <c r="AH68" s="6"/>
      <c r="AI68" s="6"/>
    </row>
    <row r="69" spans="1:35" s="4" customFormat="1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5"/>
      <c r="AH69" s="6"/>
      <c r="AI69" s="6"/>
    </row>
    <row r="70" spans="1:35" s="4" customFormat="1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5"/>
      <c r="AH70" s="6"/>
      <c r="AI70" s="6"/>
    </row>
    <row r="71" spans="1:35" s="4" customFormat="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5"/>
      <c r="AH71" s="6"/>
      <c r="AI71" s="6"/>
    </row>
    <row r="72" spans="1:35" s="4" customForma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5"/>
      <c r="AH72" s="6"/>
      <c r="AI72" s="6"/>
    </row>
    <row r="73" spans="1:35" s="4" customFormat="1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5"/>
      <c r="AH73" s="6"/>
      <c r="AI73" s="6"/>
    </row>
    <row r="74" spans="1:35" s="4" customFormat="1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5"/>
      <c r="AH74" s="6"/>
      <c r="AI74" s="6"/>
    </row>
    <row r="75" spans="1:35" s="4" customFormat="1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5"/>
      <c r="AH75" s="6"/>
      <c r="AI75" s="6"/>
    </row>
    <row r="76" spans="1:35" s="4" customFormat="1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5"/>
      <c r="AH76" s="6"/>
      <c r="AI76" s="6"/>
    </row>
  </sheetData>
  <mergeCells count="31">
    <mergeCell ref="C50:AF50"/>
    <mergeCell ref="C48:AF48"/>
    <mergeCell ref="C49:AF49"/>
    <mergeCell ref="C16:AF16"/>
    <mergeCell ref="C6:AF6"/>
    <mergeCell ref="C20:K20"/>
    <mergeCell ref="C42:AF42"/>
    <mergeCell ref="C43:AF43"/>
    <mergeCell ref="C44:AF44"/>
    <mergeCell ref="C45:AF45"/>
    <mergeCell ref="C46:AF46"/>
    <mergeCell ref="C37:AF37"/>
    <mergeCell ref="C38:AF38"/>
    <mergeCell ref="C39:AF39"/>
    <mergeCell ref="C40:AF40"/>
    <mergeCell ref="C41:AF41"/>
    <mergeCell ref="C30:AF30"/>
    <mergeCell ref="C31:AF31"/>
    <mergeCell ref="C32:AF32"/>
    <mergeCell ref="C47:AF47"/>
    <mergeCell ref="AJ1:AJ2"/>
    <mergeCell ref="C33:AF33"/>
    <mergeCell ref="C34:AF34"/>
    <mergeCell ref="C35:AF35"/>
    <mergeCell ref="C36:AF36"/>
    <mergeCell ref="AG1:AG2"/>
    <mergeCell ref="A1:A2"/>
    <mergeCell ref="B1:B2"/>
    <mergeCell ref="AH1:AH2"/>
    <mergeCell ref="AI1:AI2"/>
    <mergeCell ref="AK1:AK2"/>
  </mergeCells>
  <conditionalFormatting sqref="C17:AF19 C30:C49 C20 L20:AF20 C21:AF29 C3:AF5 C7:AF15">
    <cfRule type="cellIs" dxfId="33" priority="49" operator="equal">
      <formula>2</formula>
    </cfRule>
    <cfRule type="cellIs" dxfId="32" priority="50" operator="equal">
      <formula>1</formula>
    </cfRule>
  </conditionalFormatting>
  <conditionalFormatting sqref="C16">
    <cfRule type="cellIs" dxfId="31" priority="5" operator="equal">
      <formula>2</formula>
    </cfRule>
    <cfRule type="cellIs" dxfId="30" priority="6" operator="equal">
      <formula>1</formula>
    </cfRule>
  </conditionalFormatting>
  <conditionalFormatting sqref="C6">
    <cfRule type="cellIs" dxfId="29" priority="3" operator="equal">
      <formula>2</formula>
    </cfRule>
    <cfRule type="cellIs" dxfId="28" priority="4" operator="equal">
      <formula>1</formula>
    </cfRule>
  </conditionalFormatting>
  <conditionalFormatting sqref="C50">
    <cfRule type="cellIs" dxfId="27" priority="1" operator="equal">
      <formula>2</formula>
    </cfRule>
    <cfRule type="cellIs" dxfId="26" priority="2" operator="equal">
      <formula>1</formula>
    </cfRule>
  </conditionalFormatting>
  <pageMargins left="0.31496062992125984" right="0.31496062992125984" top="0.55118110236220474" bottom="0.55118110236220474" header="0.31496062992125984" footer="0.31496062992125984"/>
  <pageSetup paperSize="9" scale="63" orientation="portrait" horizontalDpi="429496729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900E9-D3F7-4614-9E9E-0FCD899E0966}">
  <sheetPr codeName="Лист25">
    <pageSetUpPr fitToPage="1"/>
  </sheetPr>
  <dimension ref="A1:AL76"/>
  <sheetViews>
    <sheetView tabSelected="1" zoomScale="115" zoomScaleNormal="115" workbookViewId="0">
      <pane ySplit="1" topLeftCell="A2" activePane="bottomLeft" state="frozen"/>
      <selection pane="bottomLeft" activeCell="AH18" sqref="AH18"/>
    </sheetView>
  </sheetViews>
  <sheetFormatPr defaultColWidth="33.6640625" defaultRowHeight="15.05" x14ac:dyDescent="0.3"/>
  <cols>
    <col min="1" max="1" width="2.88671875" style="4" bestFit="1" customWidth="1"/>
    <col min="2" max="2" width="19.88671875" style="4" bestFit="1" customWidth="1"/>
    <col min="3" max="3" width="2.77734375" style="6" customWidth="1"/>
    <col min="4" max="4" width="2.44140625" style="6" customWidth="1"/>
    <col min="5" max="5" width="2.44140625" style="9" customWidth="1"/>
    <col min="6" max="6" width="2.6640625" style="10" customWidth="1"/>
    <col min="7" max="7" width="2.6640625" style="4" customWidth="1"/>
    <col min="8" max="9" width="2.33203125" style="6" customWidth="1"/>
    <col min="10" max="10" width="2.77734375" style="6" customWidth="1"/>
    <col min="11" max="11" width="2.44140625" style="6" customWidth="1"/>
    <col min="12" max="12" width="2.44140625" style="9" customWidth="1"/>
    <col min="13" max="13" width="2.6640625" style="10" customWidth="1"/>
    <col min="14" max="14" width="2.6640625" style="4" customWidth="1"/>
    <col min="15" max="15" width="2.88671875" style="4" customWidth="1"/>
    <col min="16" max="16" width="2.33203125" style="4" customWidth="1"/>
    <col min="17" max="17" width="2.77734375" style="6" customWidth="1"/>
    <col min="18" max="18" width="2.44140625" style="6" customWidth="1"/>
    <col min="19" max="19" width="2.44140625" style="9" customWidth="1"/>
    <col min="20" max="20" width="2.6640625" style="10" customWidth="1"/>
    <col min="21" max="21" width="2.6640625" style="4" customWidth="1"/>
    <col min="22" max="23" width="2.33203125" style="4" customWidth="1"/>
    <col min="24" max="24" width="2.77734375" style="6" customWidth="1"/>
    <col min="25" max="25" width="2.44140625" style="6" customWidth="1"/>
    <col min="26" max="26" width="2.44140625" style="9" customWidth="1"/>
    <col min="27" max="27" width="2.6640625" style="10" customWidth="1"/>
    <col min="28" max="28" width="2.77734375" style="4" customWidth="1"/>
    <col min="29" max="30" width="2.33203125" style="4" customWidth="1"/>
    <col min="31" max="32" width="2.77734375" style="4" customWidth="1"/>
    <col min="33" max="33" width="2.44140625" style="4" customWidth="1"/>
    <col min="34" max="34" width="12.33203125" style="5" customWidth="1"/>
    <col min="35" max="35" width="9.88671875" style="4" customWidth="1"/>
    <col min="36" max="36" width="10.21875" style="4" customWidth="1"/>
    <col min="37" max="37" width="12.109375" style="4" customWidth="1"/>
    <col min="38" max="38" width="10.109375" style="4" customWidth="1"/>
    <col min="39" max="16384" width="33.6640625" style="34"/>
  </cols>
  <sheetData>
    <row r="1" spans="1:38" ht="14.25" customHeight="1" x14ac:dyDescent="0.3">
      <c r="A1" s="119" t="s">
        <v>19</v>
      </c>
      <c r="B1" s="120" t="s">
        <v>0</v>
      </c>
      <c r="C1" s="114">
        <v>1</v>
      </c>
      <c r="D1" s="114">
        <v>2</v>
      </c>
      <c r="E1" s="114">
        <v>3</v>
      </c>
      <c r="F1" s="93">
        <v>4</v>
      </c>
      <c r="G1" s="93">
        <v>5</v>
      </c>
      <c r="H1" s="22">
        <v>6</v>
      </c>
      <c r="I1" s="21">
        <v>7</v>
      </c>
      <c r="J1" s="114">
        <v>8</v>
      </c>
      <c r="K1" s="114">
        <v>9</v>
      </c>
      <c r="L1" s="114">
        <v>10</v>
      </c>
      <c r="M1" s="93">
        <v>11</v>
      </c>
      <c r="N1" s="93">
        <v>12</v>
      </c>
      <c r="O1" s="22">
        <v>13</v>
      </c>
      <c r="P1" s="21">
        <v>14</v>
      </c>
      <c r="Q1" s="114">
        <v>15</v>
      </c>
      <c r="R1" s="114">
        <v>16</v>
      </c>
      <c r="S1" s="114">
        <v>17</v>
      </c>
      <c r="T1" s="93">
        <v>18</v>
      </c>
      <c r="U1" s="93">
        <v>19</v>
      </c>
      <c r="V1" s="22">
        <v>20</v>
      </c>
      <c r="W1" s="21">
        <v>21</v>
      </c>
      <c r="X1" s="114">
        <v>22</v>
      </c>
      <c r="Y1" s="114">
        <v>23</v>
      </c>
      <c r="Z1" s="114">
        <v>24</v>
      </c>
      <c r="AA1" s="93">
        <v>25</v>
      </c>
      <c r="AB1" s="93">
        <v>26</v>
      </c>
      <c r="AC1" s="116">
        <v>27</v>
      </c>
      <c r="AD1" s="21">
        <v>28</v>
      </c>
      <c r="AE1" s="114">
        <v>29</v>
      </c>
      <c r="AF1" s="114">
        <v>30</v>
      </c>
      <c r="AG1" s="114">
        <v>31</v>
      </c>
      <c r="AH1" s="153" t="s">
        <v>99</v>
      </c>
      <c r="AI1" s="159" t="s">
        <v>9</v>
      </c>
      <c r="AJ1" s="159" t="s">
        <v>1</v>
      </c>
      <c r="AK1" s="160" t="s">
        <v>20</v>
      </c>
      <c r="AL1" s="160" t="s">
        <v>21</v>
      </c>
    </row>
    <row r="2" spans="1:38" x14ac:dyDescent="0.3">
      <c r="A2" s="119"/>
      <c r="B2" s="120"/>
      <c r="C2" s="93" t="s">
        <v>4</v>
      </c>
      <c r="D2" s="93" t="s">
        <v>5</v>
      </c>
      <c r="E2" s="93" t="s">
        <v>6</v>
      </c>
      <c r="F2" s="93" t="s">
        <v>7</v>
      </c>
      <c r="G2" s="93" t="s">
        <v>8</v>
      </c>
      <c r="H2" s="108" t="s">
        <v>2</v>
      </c>
      <c r="I2" s="109" t="s">
        <v>3</v>
      </c>
      <c r="J2" s="93" t="s">
        <v>4</v>
      </c>
      <c r="K2" s="93" t="s">
        <v>5</v>
      </c>
      <c r="L2" s="93" t="s">
        <v>6</v>
      </c>
      <c r="M2" s="93" t="s">
        <v>7</v>
      </c>
      <c r="N2" s="93" t="s">
        <v>8</v>
      </c>
      <c r="O2" s="108" t="s">
        <v>2</v>
      </c>
      <c r="P2" s="109" t="s">
        <v>3</v>
      </c>
      <c r="Q2" s="93" t="s">
        <v>4</v>
      </c>
      <c r="R2" s="93" t="s">
        <v>5</v>
      </c>
      <c r="S2" s="93" t="s">
        <v>6</v>
      </c>
      <c r="T2" s="93" t="s">
        <v>7</v>
      </c>
      <c r="U2" s="93" t="s">
        <v>8</v>
      </c>
      <c r="V2" s="108" t="s">
        <v>2</v>
      </c>
      <c r="W2" s="109" t="s">
        <v>3</v>
      </c>
      <c r="X2" s="93" t="s">
        <v>4</v>
      </c>
      <c r="Y2" s="93" t="s">
        <v>5</v>
      </c>
      <c r="Z2" s="93" t="s">
        <v>6</v>
      </c>
      <c r="AA2" s="93" t="s">
        <v>7</v>
      </c>
      <c r="AB2" s="93" t="s">
        <v>8</v>
      </c>
      <c r="AC2" s="108" t="s">
        <v>2</v>
      </c>
      <c r="AD2" s="109" t="s">
        <v>3</v>
      </c>
      <c r="AE2" s="93" t="s">
        <v>4</v>
      </c>
      <c r="AF2" s="93" t="s">
        <v>5</v>
      </c>
      <c r="AG2" s="93" t="s">
        <v>6</v>
      </c>
      <c r="AH2" s="153"/>
      <c r="AI2" s="159"/>
      <c r="AJ2" s="159"/>
      <c r="AK2" s="160"/>
      <c r="AL2" s="160"/>
    </row>
    <row r="3" spans="1:38" x14ac:dyDescent="0.3">
      <c r="A3" s="11">
        <v>1</v>
      </c>
      <c r="B3" s="15" t="s">
        <v>38</v>
      </c>
      <c r="C3" s="67"/>
      <c r="D3" s="67"/>
      <c r="E3" s="67"/>
      <c r="F3" s="67"/>
      <c r="G3" s="67"/>
      <c r="H3" s="68"/>
      <c r="I3" s="63"/>
      <c r="J3" s="67"/>
      <c r="K3" s="67"/>
      <c r="L3" s="67"/>
      <c r="M3" s="67"/>
      <c r="N3" s="67"/>
      <c r="O3" s="68"/>
      <c r="P3" s="63"/>
      <c r="Q3" s="67"/>
      <c r="R3" s="67"/>
      <c r="S3" s="67"/>
      <c r="T3" s="67"/>
      <c r="U3" s="67"/>
      <c r="V3" s="68">
        <v>1</v>
      </c>
      <c r="W3" s="63"/>
      <c r="X3" s="67"/>
      <c r="Y3" s="67"/>
      <c r="Z3" s="67"/>
      <c r="AA3" s="67"/>
      <c r="AB3" s="67"/>
      <c r="AC3" s="68"/>
      <c r="AD3" s="63"/>
      <c r="AE3" s="67"/>
      <c r="AF3" s="67"/>
      <c r="AG3" s="67"/>
      <c r="AH3" s="115" t="s">
        <v>92</v>
      </c>
      <c r="AI3" s="98">
        <f t="shared" ref="AI3:AI49" si="0">COUNTIF(C3:AG3,1)</f>
        <v>1</v>
      </c>
      <c r="AJ3" s="99">
        <f>Январь!AH46+Февраль!AE46+Март!AH46+Апрель!AG46+AI3+Май!AH46+Июнь!AG3+Июль!AH3+Август!AH3+Сентябрь!AG3+Октябрь!AH3+Ноябрь!AH3</f>
        <v>13</v>
      </c>
      <c r="AK3" s="99">
        <f t="shared" ref="AK3:AK49" si="1">COUNTIF(C3:AG3,2)</f>
        <v>0</v>
      </c>
      <c r="AL3" s="99">
        <f>Январь!AJ46+Февраль!AG46+Март!AJ46+Апрель!AI46+AK3+Июнь!AI3+Июнь!AI3+Июль!AJ3+Август!AJ3+Сентябрь!AI3+Октябрь!AJ3+Ноябрь!AJ3</f>
        <v>11</v>
      </c>
    </row>
    <row r="4" spans="1:38" x14ac:dyDescent="0.3">
      <c r="A4" s="2">
        <v>2</v>
      </c>
      <c r="B4" s="15" t="s">
        <v>83</v>
      </c>
      <c r="C4" s="67"/>
      <c r="D4" s="67"/>
      <c r="E4" s="67"/>
      <c r="F4" s="67"/>
      <c r="G4" s="67"/>
      <c r="H4" s="68">
        <v>1</v>
      </c>
      <c r="I4" s="63"/>
      <c r="J4" s="67"/>
      <c r="K4" s="67"/>
      <c r="L4" s="67"/>
      <c r="M4" s="67"/>
      <c r="N4" s="67"/>
      <c r="O4" s="68"/>
      <c r="P4" s="63"/>
      <c r="Q4" s="67"/>
      <c r="R4" s="67"/>
      <c r="S4" s="67"/>
      <c r="T4" s="67"/>
      <c r="U4" s="67"/>
      <c r="V4" s="68"/>
      <c r="W4" s="63"/>
      <c r="X4" s="67"/>
      <c r="Y4" s="67"/>
      <c r="Z4" s="67"/>
      <c r="AA4" s="67"/>
      <c r="AB4" s="67"/>
      <c r="AC4" s="68"/>
      <c r="AD4" s="63"/>
      <c r="AE4" s="67"/>
      <c r="AF4" s="67"/>
      <c r="AG4" s="67"/>
      <c r="AH4" s="115" t="s">
        <v>92</v>
      </c>
      <c r="AI4" s="98">
        <f t="shared" si="0"/>
        <v>1</v>
      </c>
      <c r="AJ4" s="99">
        <f>Январь!AH47+Февраль!AE47+Март!AH47+Апрель!AG47+AI4+Май!AH47+Июнь!AG4+Июль!AH4+Август!AH4+Сентябрь!AG4+Октябрь!AH4+Ноябрь!AH4</f>
        <v>15</v>
      </c>
      <c r="AK4" s="99">
        <f t="shared" si="1"/>
        <v>0</v>
      </c>
      <c r="AL4" s="99">
        <f>Январь!AJ47+Февраль!AG47+Март!AJ47+Апрель!AI47+AK4+Июнь!AI4+Июнь!AI4+Июль!AJ4+Август!AJ4+Сентябрь!AI4+Октябрь!AJ4+Ноябрь!AJ4</f>
        <v>10</v>
      </c>
    </row>
    <row r="5" spans="1:38" x14ac:dyDescent="0.3">
      <c r="A5" s="11">
        <v>3</v>
      </c>
      <c r="B5" s="15" t="s">
        <v>84</v>
      </c>
      <c r="C5" s="67"/>
      <c r="D5" s="67"/>
      <c r="E5" s="67"/>
      <c r="F5" s="67"/>
      <c r="G5" s="67"/>
      <c r="H5" s="68"/>
      <c r="I5" s="63"/>
      <c r="J5" s="67"/>
      <c r="K5" s="67"/>
      <c r="L5" s="67"/>
      <c r="M5" s="67"/>
      <c r="N5" s="67"/>
      <c r="O5" s="68">
        <v>1</v>
      </c>
      <c r="P5" s="63"/>
      <c r="Q5" s="67"/>
      <c r="R5" s="67"/>
      <c r="S5" s="67"/>
      <c r="T5" s="67"/>
      <c r="U5" s="67"/>
      <c r="V5" s="68"/>
      <c r="W5" s="63"/>
      <c r="X5" s="67"/>
      <c r="Y5" s="67"/>
      <c r="Z5" s="67"/>
      <c r="AA5" s="67"/>
      <c r="AB5" s="67"/>
      <c r="AC5" s="68">
        <v>1</v>
      </c>
      <c r="AD5" s="63"/>
      <c r="AE5" s="67"/>
      <c r="AF5" s="67"/>
      <c r="AG5" s="67"/>
      <c r="AH5" s="115" t="s">
        <v>92</v>
      </c>
      <c r="AI5" s="98">
        <f t="shared" si="0"/>
        <v>2</v>
      </c>
      <c r="AJ5" s="99">
        <f>Январь!AH48+Февраль!AE48+Март!AH48+Апрель!AG48+AI5+Май!AH48+Июнь!AG5+Июль!AH5+Август!AH5+Сентябрь!AG5+Октябрь!AH5+Ноябрь!AH5</f>
        <v>16</v>
      </c>
      <c r="AK5" s="99">
        <f t="shared" si="1"/>
        <v>0</v>
      </c>
      <c r="AL5" s="99">
        <f>Январь!AJ48+Февраль!AG48+Март!AJ48+Апрель!AI48+AK5+Июнь!AI5+Июнь!AI5+Июль!AJ5+Август!AJ5+Сентябрь!AI5+Октябрь!AJ5+Ноябрь!AJ5</f>
        <v>10</v>
      </c>
    </row>
    <row r="6" spans="1:38" x14ac:dyDescent="0.3">
      <c r="A6" s="11">
        <v>4</v>
      </c>
      <c r="B6" s="15" t="s">
        <v>100</v>
      </c>
      <c r="C6" s="125" t="s">
        <v>63</v>
      </c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39"/>
      <c r="AH6" s="115" t="s">
        <v>92</v>
      </c>
      <c r="AI6" s="98">
        <f t="shared" si="0"/>
        <v>0</v>
      </c>
      <c r="AJ6" s="99">
        <f>Январь!AH49+Февраль!AE49+Март!AH49+Апрель!AG49+AI6+Май!AH49+Июнь!AG6+Июль!AH6+Август!AH6+Сентябрь!AG6+Октябрь!AH6+Ноябрь!AH6</f>
        <v>9</v>
      </c>
      <c r="AK6" s="99">
        <f t="shared" si="1"/>
        <v>0</v>
      </c>
      <c r="AL6" s="99">
        <f>Январь!AJ49+Февраль!AG49+Март!AJ49+Апрель!AI49+AK6+Июнь!AI6+Июнь!AI6+Июль!AJ6+Август!AJ6+Сентябрь!AI6+Октябрь!AJ6+Ноябрь!AJ6</f>
        <v>7</v>
      </c>
    </row>
    <row r="7" spans="1:38" ht="14.4" customHeight="1" x14ac:dyDescent="0.3">
      <c r="A7" s="2">
        <v>5</v>
      </c>
      <c r="B7" s="15" t="s">
        <v>68</v>
      </c>
      <c r="C7" s="67"/>
      <c r="D7" s="67"/>
      <c r="E7" s="67"/>
      <c r="F7" s="67"/>
      <c r="G7" s="67"/>
      <c r="H7" s="68"/>
      <c r="I7" s="63">
        <v>1</v>
      </c>
      <c r="J7" s="67"/>
      <c r="K7" s="67"/>
      <c r="L7" s="67"/>
      <c r="M7" s="67"/>
      <c r="N7" s="67"/>
      <c r="O7" s="68"/>
      <c r="P7" s="63"/>
      <c r="Q7" s="67"/>
      <c r="R7" s="67"/>
      <c r="S7" s="67">
        <v>1</v>
      </c>
      <c r="T7" s="67"/>
      <c r="U7" s="67"/>
      <c r="V7" s="68"/>
      <c r="W7" s="63"/>
      <c r="X7" s="67"/>
      <c r="Y7" s="67"/>
      <c r="Z7" s="67"/>
      <c r="AA7" s="67"/>
      <c r="AB7" s="67"/>
      <c r="AC7" s="68"/>
      <c r="AD7" s="63"/>
      <c r="AE7" s="67"/>
      <c r="AF7" s="67"/>
      <c r="AG7" s="67"/>
      <c r="AH7" s="118" t="s">
        <v>93</v>
      </c>
      <c r="AI7" s="98">
        <f t="shared" si="0"/>
        <v>2</v>
      </c>
      <c r="AJ7" s="99">
        <f>Январь!AH50+Февраль!AE50+Март!AH50+Апрель!AG50+AI7+Май!AH50+Июнь!AG7+Июль!AH7+Август!AH7+Сентябрь!AG7+Октябрь!AH7+Ноябрь!AH7</f>
        <v>13</v>
      </c>
      <c r="AK7" s="99">
        <f t="shared" si="1"/>
        <v>0</v>
      </c>
      <c r="AL7" s="99">
        <f>Январь!AJ50+Февраль!AG50+Март!AJ50+Апрель!AI50+AK7+Июнь!AI7+Июнь!AI7+Июль!AJ7+Август!AJ7+Сентябрь!AI7+Октябрь!AJ7+Ноябрь!AJ7</f>
        <v>6</v>
      </c>
    </row>
    <row r="8" spans="1:38" ht="14.25" customHeight="1" x14ac:dyDescent="0.3">
      <c r="A8" s="11">
        <v>6</v>
      </c>
      <c r="B8" s="15" t="s">
        <v>85</v>
      </c>
      <c r="C8" s="67"/>
      <c r="D8" s="67"/>
      <c r="E8" s="67"/>
      <c r="F8" s="67"/>
      <c r="G8" s="67"/>
      <c r="H8" s="68"/>
      <c r="I8" s="63"/>
      <c r="J8" s="67"/>
      <c r="K8" s="67"/>
      <c r="L8" s="67"/>
      <c r="M8" s="67">
        <v>1</v>
      </c>
      <c r="N8" s="67"/>
      <c r="O8" s="68"/>
      <c r="P8" s="63"/>
      <c r="Q8" s="67"/>
      <c r="R8" s="67"/>
      <c r="S8" s="67"/>
      <c r="T8" s="67"/>
      <c r="U8" s="67"/>
      <c r="V8" s="68"/>
      <c r="W8" s="63"/>
      <c r="X8" s="67"/>
      <c r="Y8" s="67"/>
      <c r="Z8" s="67"/>
      <c r="AA8" s="67"/>
      <c r="AB8" s="67">
        <v>2</v>
      </c>
      <c r="AC8" s="68"/>
      <c r="AD8" s="63"/>
      <c r="AE8" s="67"/>
      <c r="AF8" s="67"/>
      <c r="AG8" s="67"/>
      <c r="AH8" s="115" t="s">
        <v>93</v>
      </c>
      <c r="AI8" s="98">
        <f t="shared" si="0"/>
        <v>1</v>
      </c>
      <c r="AJ8" s="99">
        <f>Январь!AH51+Февраль!AE51+Март!AH51+Апрель!AG51+AI8+Май!AH51+Июнь!AH8+Июль!AH8+Август!AH8+Сентябрь!AG8+Октябрь!AH8+Ноябрь!AH8</f>
        <v>14</v>
      </c>
      <c r="AK8" s="99">
        <f t="shared" si="1"/>
        <v>1</v>
      </c>
      <c r="AL8" s="99">
        <f>Январь!AJ51+Февраль!AG51+Март!AJ51+Апрель!AI51+AK8+Июнь!AI8+Июнь!AI8+Июль!AJ8+Август!AJ8+Сентябрь!AI8+Октябрь!AJ8+Ноябрь!AJ8</f>
        <v>8</v>
      </c>
    </row>
    <row r="9" spans="1:38" x14ac:dyDescent="0.3">
      <c r="A9" s="11">
        <v>7</v>
      </c>
      <c r="B9" s="15" t="s">
        <v>103</v>
      </c>
      <c r="C9" s="67"/>
      <c r="D9" s="67"/>
      <c r="E9" s="67"/>
      <c r="F9" s="67"/>
      <c r="G9" s="67"/>
      <c r="H9" s="68"/>
      <c r="I9" s="63"/>
      <c r="J9" s="67"/>
      <c r="K9" s="67"/>
      <c r="L9" s="67"/>
      <c r="M9" s="67"/>
      <c r="N9" s="67"/>
      <c r="O9" s="68"/>
      <c r="P9" s="63"/>
      <c r="Q9" s="67"/>
      <c r="R9" s="67"/>
      <c r="S9" s="67"/>
      <c r="T9" s="67"/>
      <c r="U9" s="67">
        <v>1</v>
      </c>
      <c r="V9" s="68"/>
      <c r="W9" s="63"/>
      <c r="X9" s="67">
        <v>2</v>
      </c>
      <c r="Y9" s="67"/>
      <c r="Z9" s="67"/>
      <c r="AA9" s="67"/>
      <c r="AB9" s="67"/>
      <c r="AC9" s="68"/>
      <c r="AD9" s="63"/>
      <c r="AE9" s="67"/>
      <c r="AF9" s="67"/>
      <c r="AG9" s="67"/>
      <c r="AH9" s="118" t="s">
        <v>93</v>
      </c>
      <c r="AI9" s="98">
        <f t="shared" si="0"/>
        <v>1</v>
      </c>
      <c r="AJ9" s="99">
        <f>Январь!AH52+Февраль!AE52+Март!AH52+Апрель!AG52+AI9+Май!AH52+Июнь!AH9+Июль!AH9+Август!AH9+Сентябрь!AG9+Октябрь!AH9+Ноябрь!AH9</f>
        <v>14</v>
      </c>
      <c r="AK9" s="99">
        <f t="shared" si="1"/>
        <v>1</v>
      </c>
      <c r="AL9" s="99">
        <f>Январь!AJ52+Февраль!AG52+Март!AJ52+Апрель!AI52+AK9+Июнь!AI9+Июнь!AI9+Июль!AJ9+Август!AJ9+Сентябрь!AI9+Октябрь!AJ9+Ноябрь!AJ9</f>
        <v>8</v>
      </c>
    </row>
    <row r="10" spans="1:38" ht="14.25" customHeight="1" x14ac:dyDescent="0.3">
      <c r="A10" s="2">
        <v>8</v>
      </c>
      <c r="B10" s="15" t="s">
        <v>72</v>
      </c>
      <c r="C10" s="67"/>
      <c r="D10" s="67"/>
      <c r="E10" s="67"/>
      <c r="F10" s="67">
        <v>1</v>
      </c>
      <c r="G10" s="67"/>
      <c r="H10" s="68"/>
      <c r="I10" s="63"/>
      <c r="J10" s="67"/>
      <c r="K10" s="67"/>
      <c r="L10" s="67"/>
      <c r="M10" s="67"/>
      <c r="N10" s="67"/>
      <c r="O10" s="68"/>
      <c r="P10" s="63"/>
      <c r="Q10" s="67"/>
      <c r="R10" s="67"/>
      <c r="S10" s="67"/>
      <c r="T10" s="67"/>
      <c r="U10" s="67"/>
      <c r="V10" s="68"/>
      <c r="W10" s="63"/>
      <c r="X10" s="67">
        <v>1</v>
      </c>
      <c r="Y10" s="67"/>
      <c r="Z10" s="67"/>
      <c r="AA10" s="67"/>
      <c r="AB10" s="67"/>
      <c r="AC10" s="68"/>
      <c r="AD10" s="63"/>
      <c r="AE10" s="67"/>
      <c r="AF10" s="67"/>
      <c r="AG10" s="67"/>
      <c r="AH10" s="118" t="s">
        <v>93</v>
      </c>
      <c r="AI10" s="98">
        <f t="shared" si="0"/>
        <v>2</v>
      </c>
      <c r="AJ10" s="99">
        <f>Январь!AH53+Февраль!AE53+Март!AH53+Апрель!AG53+AI10+Май!AH53+Июнь!AH10+Июль!AH10+Август!AH10+Сентябрь!AG10+Октябрь!AH10+Ноябрь!AH10</f>
        <v>14</v>
      </c>
      <c r="AK10" s="99">
        <f t="shared" si="1"/>
        <v>0</v>
      </c>
      <c r="AL10" s="99">
        <f>Январь!AJ53+Февраль!AG53+Март!AJ53+Апрель!AI53+AK10+Июнь!AI10+Июнь!AJ10+Июль!AJ10+Август!AJ10+Сентябрь!AI10+Октябрь!AJ10+Ноябрь!AJ10</f>
        <v>9</v>
      </c>
    </row>
    <row r="11" spans="1:38" ht="14.25" customHeight="1" x14ac:dyDescent="0.3">
      <c r="A11" s="11">
        <v>9</v>
      </c>
      <c r="B11" s="15" t="s">
        <v>122</v>
      </c>
      <c r="C11" s="67"/>
      <c r="D11" s="67"/>
      <c r="E11" s="67">
        <v>2</v>
      </c>
      <c r="F11" s="67"/>
      <c r="G11" s="67"/>
      <c r="H11" s="68"/>
      <c r="I11" s="63"/>
      <c r="J11" s="67"/>
      <c r="K11" s="67"/>
      <c r="L11" s="67"/>
      <c r="M11" s="67"/>
      <c r="N11" s="67"/>
      <c r="O11" s="68"/>
      <c r="P11" s="63"/>
      <c r="Q11" s="67"/>
      <c r="R11" s="67"/>
      <c r="S11" s="67"/>
      <c r="T11" s="67"/>
      <c r="U11" s="67"/>
      <c r="V11" s="68"/>
      <c r="W11" s="63"/>
      <c r="X11" s="67"/>
      <c r="Y11" s="67">
        <v>1</v>
      </c>
      <c r="Z11" s="67"/>
      <c r="AA11" s="67"/>
      <c r="AB11" s="67"/>
      <c r="AC11" s="68"/>
      <c r="AD11" s="63"/>
      <c r="AE11" s="67"/>
      <c r="AF11" s="67"/>
      <c r="AG11" s="67"/>
      <c r="AH11" s="115" t="s">
        <v>93</v>
      </c>
      <c r="AI11" s="98">
        <f t="shared" si="0"/>
        <v>1</v>
      </c>
      <c r="AJ11" s="99">
        <f>Январь!AH54+Февраль!AE54+Март!AH54+Апрель!AG54+AI11+Май!AH54+Июнь!AH11+Июль!AH11+Август!AH11+Сентябрь!AG11+Октябрь!AH11+Ноябрь!AH11</f>
        <v>14</v>
      </c>
      <c r="AK11" s="99">
        <f t="shared" si="1"/>
        <v>1</v>
      </c>
      <c r="AL11" s="99">
        <f>Январь!AJ55+Февраль!AG55+Март!AJ55+Апрель!AI55+AK11+Июнь!AI12+Июнь!AJ12+Июль!AJ12+Август!AJ12+Сентябрь!AI11+Октябрь!AJ11+Ноябрь!AJ11</f>
        <v>9</v>
      </c>
    </row>
    <row r="12" spans="1:38" x14ac:dyDescent="0.3">
      <c r="A12" s="11">
        <v>10</v>
      </c>
      <c r="B12" s="15" t="s">
        <v>56</v>
      </c>
      <c r="C12" s="67"/>
      <c r="D12" s="67"/>
      <c r="E12" s="67"/>
      <c r="F12" s="67"/>
      <c r="G12" s="67"/>
      <c r="H12" s="68"/>
      <c r="I12" s="63"/>
      <c r="J12" s="67"/>
      <c r="K12" s="67"/>
      <c r="L12" s="67"/>
      <c r="M12" s="67"/>
      <c r="N12" s="67"/>
      <c r="O12" s="68"/>
      <c r="P12" s="63"/>
      <c r="Q12" s="67">
        <v>1</v>
      </c>
      <c r="R12" s="67"/>
      <c r="S12" s="67"/>
      <c r="T12" s="67"/>
      <c r="U12" s="67"/>
      <c r="V12" s="68"/>
      <c r="W12" s="63"/>
      <c r="X12" s="67"/>
      <c r="Y12" s="67">
        <v>2</v>
      </c>
      <c r="Z12" s="67"/>
      <c r="AA12" s="67"/>
      <c r="AB12" s="67"/>
      <c r="AC12" s="68"/>
      <c r="AD12" s="63"/>
      <c r="AE12" s="67"/>
      <c r="AF12" s="67"/>
      <c r="AG12" s="67"/>
      <c r="AH12" s="118" t="s">
        <v>93</v>
      </c>
      <c r="AI12" s="98">
        <f t="shared" si="0"/>
        <v>1</v>
      </c>
      <c r="AJ12" s="99">
        <f>Январь!AH55+Февраль!AE55+Март!AH55+Апрель!AG55+AI12+Май!AH55+Июнь!AH12+Июль!AH12+Август!AH12+Сентябрь!AG12+Октябрь!AH12+Ноябрь!AH12</f>
        <v>14</v>
      </c>
      <c r="AK12" s="99">
        <f t="shared" si="1"/>
        <v>1</v>
      </c>
      <c r="AL12" s="99">
        <f>Январь!AJ56+Февраль!AG56+Март!AJ56+Апрель!AI56+AK12+Июнь!AI13+Июнь!AJ13+Июль!AJ13+Август!AJ13+Сентябрь!AI12+Октябрь!AJ12+Ноябрь!AJ12</f>
        <v>9</v>
      </c>
    </row>
    <row r="13" spans="1:38" x14ac:dyDescent="0.3">
      <c r="A13" s="2">
        <v>11</v>
      </c>
      <c r="B13" s="15" t="s">
        <v>79</v>
      </c>
      <c r="C13" s="67"/>
      <c r="D13" s="67"/>
      <c r="E13" s="67"/>
      <c r="F13" s="67"/>
      <c r="G13" s="67"/>
      <c r="H13" s="68"/>
      <c r="I13" s="63"/>
      <c r="J13" s="67">
        <v>2</v>
      </c>
      <c r="K13" s="67"/>
      <c r="L13" s="67"/>
      <c r="M13" s="67"/>
      <c r="N13" s="67"/>
      <c r="O13" s="68"/>
      <c r="P13" s="63"/>
      <c r="Q13" s="67"/>
      <c r="R13" s="67"/>
      <c r="S13" s="67"/>
      <c r="T13" s="67"/>
      <c r="U13" s="67"/>
      <c r="V13" s="68"/>
      <c r="W13" s="63"/>
      <c r="X13" s="67"/>
      <c r="Y13" s="67"/>
      <c r="Z13" s="67"/>
      <c r="AA13" s="67"/>
      <c r="AB13" s="67"/>
      <c r="AC13" s="68"/>
      <c r="AD13" s="63"/>
      <c r="AE13" s="67"/>
      <c r="AF13" s="67"/>
      <c r="AG13" s="67"/>
      <c r="AH13" s="118" t="s">
        <v>96</v>
      </c>
      <c r="AI13" s="98">
        <f t="shared" si="0"/>
        <v>0</v>
      </c>
      <c r="AJ13" s="99">
        <f>Январь!AH56+Февраль!AE56+Март!AH56+Апрель!AG56+AI13+Май!AH56+Июнь!AH13+Июль!AH13+Август!AH13+Сентябрь!AG13+Октябрь!AH13+Ноябрь!AH13</f>
        <v>13</v>
      </c>
      <c r="AK13" s="99">
        <f t="shared" si="1"/>
        <v>1</v>
      </c>
      <c r="AL13" s="99">
        <f>Январь!AJ57+Февраль!AG57+Март!AJ57+Апрель!AI57+AK13+Июнь!AI14+Июнь!AJ14+Июль!AJ14+Август!AJ14+Сентябрь!AI13+Октябрь!AJ13+Ноябрь!AJ13</f>
        <v>12</v>
      </c>
    </row>
    <row r="14" spans="1:38" ht="14.4" customHeight="1" x14ac:dyDescent="0.3">
      <c r="A14" s="11">
        <v>12</v>
      </c>
      <c r="B14" s="15" t="s">
        <v>104</v>
      </c>
      <c r="C14" s="67"/>
      <c r="D14" s="67"/>
      <c r="E14" s="67"/>
      <c r="F14" s="67"/>
      <c r="G14" s="67"/>
      <c r="H14" s="68"/>
      <c r="I14" s="63"/>
      <c r="J14" s="67"/>
      <c r="K14" s="67">
        <v>1</v>
      </c>
      <c r="L14" s="67"/>
      <c r="M14" s="67"/>
      <c r="N14" s="67"/>
      <c r="O14" s="68"/>
      <c r="P14" s="63"/>
      <c r="Q14" s="67"/>
      <c r="R14" s="67">
        <v>1</v>
      </c>
      <c r="S14" s="67"/>
      <c r="T14" s="67"/>
      <c r="U14" s="67"/>
      <c r="V14" s="68"/>
      <c r="W14" s="63"/>
      <c r="X14" s="67"/>
      <c r="Y14" s="67"/>
      <c r="Z14" s="67"/>
      <c r="AA14" s="67"/>
      <c r="AB14" s="67"/>
      <c r="AC14" s="68"/>
      <c r="AD14" s="63"/>
      <c r="AE14" s="67"/>
      <c r="AF14" s="67"/>
      <c r="AG14" s="67"/>
      <c r="AH14" s="118" t="s">
        <v>96</v>
      </c>
      <c r="AI14" s="98">
        <f t="shared" si="0"/>
        <v>2</v>
      </c>
      <c r="AJ14" s="99">
        <f>Январь!AH57+Февраль!AE57+Март!AH57+Апрель!AG57+AI14+Май!AH57+Июнь!AH14+Июль!AH14+Август!AH14+Сентябрь!AG14+Октябрь!AH14+Ноябрь!AH14</f>
        <v>14</v>
      </c>
      <c r="AK14" s="99">
        <f t="shared" si="1"/>
        <v>0</v>
      </c>
      <c r="AL14" s="99">
        <f>Январь!AJ58+Февраль!AG58+Март!AJ58+Апрель!AI58+AK14+Июнь!AI15+Июнь!AJ15+Июль!AJ15+Август!AJ15+Сентябрь!AI14+Октябрь!AJ14+Ноябрь!AJ14</f>
        <v>10</v>
      </c>
    </row>
    <row r="15" spans="1:38" ht="14.25" customHeight="1" x14ac:dyDescent="0.3">
      <c r="A15" s="11">
        <v>13</v>
      </c>
      <c r="B15" s="15" t="s">
        <v>105</v>
      </c>
      <c r="C15" s="67"/>
      <c r="D15" s="67"/>
      <c r="E15" s="67"/>
      <c r="F15" s="67">
        <v>2</v>
      </c>
      <c r="G15" s="67"/>
      <c r="H15" s="68"/>
      <c r="I15" s="63"/>
      <c r="J15" s="67"/>
      <c r="K15" s="67"/>
      <c r="L15" s="67"/>
      <c r="M15" s="67">
        <v>2</v>
      </c>
      <c r="N15" s="67"/>
      <c r="O15" s="68"/>
      <c r="P15" s="63"/>
      <c r="Q15" s="67"/>
      <c r="R15" s="67"/>
      <c r="S15" s="67"/>
      <c r="T15" s="67"/>
      <c r="U15" s="67"/>
      <c r="V15" s="68"/>
      <c r="W15" s="63"/>
      <c r="X15" s="67"/>
      <c r="Y15" s="67"/>
      <c r="Z15" s="67"/>
      <c r="AA15" s="67"/>
      <c r="AB15" s="67"/>
      <c r="AC15" s="68"/>
      <c r="AD15" s="63"/>
      <c r="AE15" s="67"/>
      <c r="AF15" s="67"/>
      <c r="AG15" s="67"/>
      <c r="AH15" s="118" t="s">
        <v>96</v>
      </c>
      <c r="AI15" s="98">
        <f t="shared" si="0"/>
        <v>0</v>
      </c>
      <c r="AJ15" s="99">
        <f>Январь!AH58+Февраль!AE58+Март!AH58+Апрель!AG58+AI15+Май!AH58+Июнь!AH15+Июль!AH15+Август!AH15+Сентябрь!AG15+Октябрь!AH15+Ноябрь!AH15+Ноябрь!AH15</f>
        <v>15</v>
      </c>
      <c r="AK15" s="99">
        <f t="shared" si="1"/>
        <v>2</v>
      </c>
      <c r="AL15" s="99">
        <f>Январь!AJ59+Февраль!AG59+Март!AJ59+Апрель!AI59+AK15+Июнь!AI16+Июнь!AJ16+Июль!AJ16+Август!AJ16+Сентябрь!AI15+Октябрь!AJ15+Ноябрь!AJ15</f>
        <v>10</v>
      </c>
    </row>
    <row r="16" spans="1:38" ht="14.4" customHeight="1" x14ac:dyDescent="0.3">
      <c r="A16" s="2">
        <v>14</v>
      </c>
      <c r="B16" s="15" t="s">
        <v>60</v>
      </c>
      <c r="C16" s="125" t="s">
        <v>63</v>
      </c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39"/>
      <c r="AH16" s="115"/>
      <c r="AI16" s="98">
        <f t="shared" si="0"/>
        <v>0</v>
      </c>
      <c r="AJ16" s="99">
        <f>Январь!AH59+Февраль!AE59+Март!AH59+Апрель!AG59+AI16+Май!AH59+Июнь!AH16+Июль!AH16+Август!AH16+Сентябрь!AG16+Октябрь!AH16+Ноябрь!AH16+Ноябрь!AH16</f>
        <v>9</v>
      </c>
      <c r="AK16" s="99">
        <f t="shared" si="1"/>
        <v>0</v>
      </c>
      <c r="AL16" s="99">
        <f>Январь!AJ60+Февраль!AG60+Март!AJ60+Апрель!AI60+AK16+Июнь!AI17+Июнь!AJ17+Июль!AJ17+Август!AJ17+Сентябрь!AI16+Октябрь!AJ16+Ноябрь!AJ16</f>
        <v>5</v>
      </c>
    </row>
    <row r="17" spans="1:38" ht="14.4" customHeight="1" x14ac:dyDescent="0.3">
      <c r="A17" s="11">
        <v>15</v>
      </c>
      <c r="B17" s="15" t="s">
        <v>113</v>
      </c>
      <c r="C17" s="67"/>
      <c r="D17" s="67">
        <v>2</v>
      </c>
      <c r="E17" s="67"/>
      <c r="F17" s="67"/>
      <c r="G17" s="67"/>
      <c r="H17" s="68"/>
      <c r="I17" s="63"/>
      <c r="J17" s="67"/>
      <c r="K17" s="67"/>
      <c r="L17" s="67"/>
      <c r="M17" s="67"/>
      <c r="N17" s="67">
        <v>2</v>
      </c>
      <c r="O17" s="68"/>
      <c r="P17" s="63"/>
      <c r="Q17" s="67"/>
      <c r="R17" s="67"/>
      <c r="S17" s="67"/>
      <c r="T17" s="67"/>
      <c r="U17" s="67"/>
      <c r="V17" s="68"/>
      <c r="W17" s="63"/>
      <c r="X17" s="67"/>
      <c r="Y17" s="67"/>
      <c r="Z17" s="67"/>
      <c r="AA17" s="67"/>
      <c r="AB17" s="67"/>
      <c r="AC17" s="68"/>
      <c r="AD17" s="63">
        <v>1</v>
      </c>
      <c r="AE17" s="67"/>
      <c r="AF17" s="67"/>
      <c r="AG17" s="67"/>
      <c r="AH17" s="115" t="s">
        <v>95</v>
      </c>
      <c r="AI17" s="98">
        <f t="shared" si="0"/>
        <v>1</v>
      </c>
      <c r="AJ17" s="99">
        <f>Январь!AH60+Февраль!AE60+Март!AH60+Апрель!AG60+AI17+Май!AH60+Июнь!AH17+Июль!AH17+Август!AH17+Сентябрь!AG17+Октябрь!AH17+Ноябрь!AH17+Ноябрь!AH17</f>
        <v>15</v>
      </c>
      <c r="AK17" s="99">
        <f t="shared" si="1"/>
        <v>2</v>
      </c>
      <c r="AL17" s="99">
        <f>Январь!AJ61+Февраль!AG61+Март!AJ61+Апрель!AI61+AK17+Июнь!AI18+Июнь!AJ18+Июль!AJ18+Август!AJ18+Сентябрь!AI17+Октябрь!AJ17+Ноябрь!AJ17</f>
        <v>10</v>
      </c>
    </row>
    <row r="18" spans="1:38" x14ac:dyDescent="0.3">
      <c r="A18" s="11">
        <v>16</v>
      </c>
      <c r="B18" s="15" t="s">
        <v>67</v>
      </c>
      <c r="C18" s="67"/>
      <c r="D18" s="67"/>
      <c r="E18" s="67"/>
      <c r="F18" s="67"/>
      <c r="G18" s="67"/>
      <c r="H18" s="68"/>
      <c r="I18" s="63"/>
      <c r="J18" s="67"/>
      <c r="K18" s="67"/>
      <c r="L18" s="67"/>
      <c r="M18" s="67"/>
      <c r="N18" s="67"/>
      <c r="O18" s="68"/>
      <c r="P18" s="63"/>
      <c r="Q18" s="67"/>
      <c r="R18" s="67"/>
      <c r="S18" s="67"/>
      <c r="T18" s="67"/>
      <c r="U18" s="67"/>
      <c r="V18" s="68"/>
      <c r="W18" s="63"/>
      <c r="X18" s="67"/>
      <c r="Y18" s="67"/>
      <c r="Z18" s="67">
        <v>1</v>
      </c>
      <c r="AA18" s="67"/>
      <c r="AB18" s="67"/>
      <c r="AC18" s="68"/>
      <c r="AD18" s="63"/>
      <c r="AE18" s="67"/>
      <c r="AF18" s="67"/>
      <c r="AG18" s="67"/>
      <c r="AH18" s="115" t="s">
        <v>95</v>
      </c>
      <c r="AI18" s="98">
        <f t="shared" si="0"/>
        <v>1</v>
      </c>
      <c r="AJ18" s="99">
        <f>Январь!AH61+Февраль!AE61+Март!AH61+Апрель!AG61+AI18+Май!AH61+Июнь!AH18+Июль!AH18+Август!AH18+Сентябрь!AG18+Октябрь!AH18+Ноябрь!AH18+Ноябрь!AH18</f>
        <v>15</v>
      </c>
      <c r="AK18" s="99">
        <f t="shared" si="1"/>
        <v>0</v>
      </c>
      <c r="AL18" s="99">
        <f>Январь!AJ62+Февраль!AG62+Март!AJ62+Апрель!AI62+AK18+Июнь!AI19+Июнь!AJ19+Июль!AJ19+Август!AJ19+Сентябрь!AI18+Октябрь!AJ18+Ноябрь!AJ18</f>
        <v>10</v>
      </c>
    </row>
    <row r="19" spans="1:38" ht="14.4" customHeight="1" x14ac:dyDescent="0.3">
      <c r="A19" s="2">
        <v>17</v>
      </c>
      <c r="B19" s="15" t="s">
        <v>106</v>
      </c>
      <c r="C19" s="67"/>
      <c r="D19" s="67"/>
      <c r="E19" s="67"/>
      <c r="F19" s="67"/>
      <c r="G19" s="67"/>
      <c r="H19" s="68"/>
      <c r="I19" s="63"/>
      <c r="J19" s="67"/>
      <c r="K19" s="67"/>
      <c r="L19" s="67"/>
      <c r="M19" s="67"/>
      <c r="N19" s="67"/>
      <c r="O19" s="68"/>
      <c r="P19" s="63"/>
      <c r="Q19" s="67">
        <v>2</v>
      </c>
      <c r="R19" s="67"/>
      <c r="S19" s="67"/>
      <c r="T19" s="67"/>
      <c r="U19" s="67"/>
      <c r="V19" s="68"/>
      <c r="W19" s="63"/>
      <c r="X19" s="67"/>
      <c r="Y19" s="67"/>
      <c r="Z19" s="67"/>
      <c r="AA19" s="67">
        <v>1</v>
      </c>
      <c r="AB19" s="67"/>
      <c r="AC19" s="68"/>
      <c r="AD19" s="63"/>
      <c r="AE19" s="67"/>
      <c r="AF19" s="67"/>
      <c r="AG19" s="67"/>
      <c r="AH19" s="118" t="s">
        <v>95</v>
      </c>
      <c r="AI19" s="98">
        <f t="shared" si="0"/>
        <v>1</v>
      </c>
      <c r="AJ19" s="99">
        <f>Январь!AH62+Февраль!AE62+Март!AH62+Апрель!AG62+AI19+Май!AH62+Июнь!AH19+Июль!AH19+Август!AH19+Сентябрь!AG19+Октябрь!AH19+Ноябрь!AH19+Ноябрь!AH19</f>
        <v>15</v>
      </c>
      <c r="AK19" s="99">
        <f t="shared" si="1"/>
        <v>1</v>
      </c>
      <c r="AL19" s="99">
        <f>Январь!AJ63+Февраль!AG63+Март!AJ63+Апрель!AI63+AK19+Июнь!AI20+Июнь!AJ20+Июль!AJ20+Август!AJ20+Сентябрь!AI19+Октябрь!AJ19+Ноябрь!AJ19+Ноябрь!AJ19</f>
        <v>10</v>
      </c>
    </row>
    <row r="20" spans="1:38" ht="14.25" customHeight="1" x14ac:dyDescent="0.3">
      <c r="A20" s="11">
        <v>18</v>
      </c>
      <c r="B20" s="15" t="s">
        <v>74</v>
      </c>
      <c r="C20" s="125" t="s">
        <v>63</v>
      </c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39"/>
      <c r="AH20" s="115"/>
      <c r="AI20" s="98">
        <f t="shared" si="0"/>
        <v>0</v>
      </c>
      <c r="AJ20" s="99">
        <f>Январь!AH63+Февраль!AE63+Март!AH63+Апрель!AG63+AI20+Май!AH63+Июнь!AH20+Июль!AH20+Август!AH20+Сентябрь!AG20+Октябрь!AH20+Ноябрь!AH20+Ноябрь!AH20</f>
        <v>13</v>
      </c>
      <c r="AK20" s="99">
        <f t="shared" si="1"/>
        <v>0</v>
      </c>
      <c r="AL20" s="99">
        <f>Январь!AJ64+Февраль!AG64+Март!AJ64+Апрель!AI64+AK20+Июнь!AI21+Июнь!AJ21+Июль!AJ21+Август!AJ21+Сентябрь!AI20+Октябрь!AJ20+Ноябрь!AJ20</f>
        <v>8</v>
      </c>
    </row>
    <row r="21" spans="1:38" ht="14.4" customHeight="1" x14ac:dyDescent="0.3">
      <c r="A21" s="11">
        <v>19</v>
      </c>
      <c r="B21" s="15" t="s">
        <v>129</v>
      </c>
      <c r="C21" s="67"/>
      <c r="D21" s="67"/>
      <c r="E21" s="67"/>
      <c r="F21" s="67"/>
      <c r="G21" s="67">
        <v>1</v>
      </c>
      <c r="H21" s="68"/>
      <c r="I21" s="63"/>
      <c r="J21" s="67"/>
      <c r="K21" s="67"/>
      <c r="L21" s="67"/>
      <c r="M21" s="67"/>
      <c r="N21" s="67"/>
      <c r="O21" s="68"/>
      <c r="P21" s="63"/>
      <c r="Q21" s="67"/>
      <c r="R21" s="67"/>
      <c r="S21" s="67"/>
      <c r="T21" s="67"/>
      <c r="U21" s="67"/>
      <c r="V21" s="68"/>
      <c r="W21" s="63"/>
      <c r="X21" s="67"/>
      <c r="Y21" s="67"/>
      <c r="Z21" s="67"/>
      <c r="AA21" s="67"/>
      <c r="AB21" s="67"/>
      <c r="AC21" s="68"/>
      <c r="AD21" s="63"/>
      <c r="AE21" s="67"/>
      <c r="AF21" s="67"/>
      <c r="AG21" s="67"/>
      <c r="AH21" s="115" t="s">
        <v>96</v>
      </c>
      <c r="AI21" s="98">
        <f t="shared" si="0"/>
        <v>1</v>
      </c>
      <c r="AJ21" s="99">
        <f>Январь!AH64+Февраль!AE64+Март!AH64+Апрель!AG64+AI21+Май!AH64+Июнь!AH21+Июль!AH21+Август!AH21+Сентябрь!AG21+Октябрь!AH21+Ноябрь!AH21+Ноябрь!AH21</f>
        <v>14</v>
      </c>
      <c r="AK21" s="99">
        <f t="shared" si="1"/>
        <v>0</v>
      </c>
      <c r="AL21" s="99">
        <f>Январь!AJ65+Февраль!AG65+Март!AJ65+Апрель!AI65+AK21+Июнь!AI22+Июнь!AJ22+Июль!AJ22+Август!AJ22+Сентябрь!AI21+Октябрь!AJ21+Ноябрь!AJ21</f>
        <v>9</v>
      </c>
    </row>
    <row r="22" spans="1:38" ht="14.25" customHeight="1" x14ac:dyDescent="0.3">
      <c r="A22" s="2">
        <v>20</v>
      </c>
      <c r="B22" s="15" t="s">
        <v>11</v>
      </c>
      <c r="C22" s="67">
        <v>1</v>
      </c>
      <c r="D22" s="67"/>
      <c r="E22" s="67"/>
      <c r="F22" s="67"/>
      <c r="G22" s="67"/>
      <c r="H22" s="68"/>
      <c r="I22" s="63"/>
      <c r="J22" s="67"/>
      <c r="K22" s="67">
        <v>2</v>
      </c>
      <c r="L22" s="67"/>
      <c r="M22" s="67"/>
      <c r="N22" s="67"/>
      <c r="O22" s="68"/>
      <c r="P22" s="63"/>
      <c r="Q22" s="67"/>
      <c r="R22" s="67"/>
      <c r="S22" s="67"/>
      <c r="T22" s="67"/>
      <c r="U22" s="67"/>
      <c r="V22" s="68"/>
      <c r="W22" s="63"/>
      <c r="X22" s="67"/>
      <c r="Y22" s="67"/>
      <c r="Z22" s="67"/>
      <c r="AA22" s="67"/>
      <c r="AB22" s="67"/>
      <c r="AC22" s="68"/>
      <c r="AD22" s="63"/>
      <c r="AE22" s="67"/>
      <c r="AF22" s="67"/>
      <c r="AG22" s="67"/>
      <c r="AH22" s="118" t="s">
        <v>96</v>
      </c>
      <c r="AI22" s="98">
        <f t="shared" si="0"/>
        <v>1</v>
      </c>
      <c r="AJ22" s="99">
        <f>Январь!AH65+Февраль!AE65+Март!AH65+Апрель!AG65+AI22+Май!AH65+Июнь!AH22+Июль!AH22+Август!AH22+Сентябрь!AG22+Октябрь!AH22+Ноябрь!AH22+Ноябрь!AH22</f>
        <v>14</v>
      </c>
      <c r="AK22" s="99">
        <f t="shared" si="1"/>
        <v>1</v>
      </c>
      <c r="AL22" s="99">
        <f>Январь!AJ66+Февраль!AG66+Март!AJ66+Апрель!AI66+AK22+Июнь!AI23+Июнь!AJ23+Июль!AJ23+Август!AJ23+Сентябрь!AI22+Октябрь!AJ22+Ноябрь!AJ22</f>
        <v>8</v>
      </c>
    </row>
    <row r="23" spans="1:38" ht="12.6" customHeight="1" x14ac:dyDescent="0.3">
      <c r="A23" s="11">
        <v>21</v>
      </c>
      <c r="B23" s="15" t="s">
        <v>131</v>
      </c>
      <c r="C23" s="67"/>
      <c r="D23" s="67"/>
      <c r="E23" s="67"/>
      <c r="F23" s="67"/>
      <c r="G23" s="67"/>
      <c r="H23" s="68"/>
      <c r="I23" s="63"/>
      <c r="J23" s="67">
        <v>1</v>
      </c>
      <c r="K23" s="67"/>
      <c r="L23" s="67"/>
      <c r="M23" s="67"/>
      <c r="N23" s="67"/>
      <c r="O23" s="68"/>
      <c r="P23" s="63">
        <v>1</v>
      </c>
      <c r="Q23" s="67"/>
      <c r="R23" s="67"/>
      <c r="S23" s="67">
        <v>2</v>
      </c>
      <c r="T23" s="67"/>
      <c r="U23" s="67"/>
      <c r="V23" s="68"/>
      <c r="W23" s="63"/>
      <c r="X23" s="67"/>
      <c r="Y23" s="67"/>
      <c r="Z23" s="67"/>
      <c r="AA23" s="67"/>
      <c r="AB23" s="67"/>
      <c r="AC23" s="68"/>
      <c r="AD23" s="63"/>
      <c r="AE23" s="67"/>
      <c r="AF23" s="67"/>
      <c r="AG23" s="67"/>
      <c r="AH23" s="115" t="s">
        <v>97</v>
      </c>
      <c r="AI23" s="98">
        <f t="shared" si="0"/>
        <v>2</v>
      </c>
      <c r="AJ23" s="99">
        <f>Январь!AH66+Февраль!AE66+Март!AH66+Апрель!AG66+AI23+Май!AH66+Июнь!AH23+Июль!AH23+Август!AH23+Сентябрь!AG23+Октябрь!AH23+Ноябрь!AH23+Ноябрь!AH23</f>
        <v>14</v>
      </c>
      <c r="AK23" s="99">
        <f t="shared" si="1"/>
        <v>1</v>
      </c>
      <c r="AL23" s="99">
        <f>Январь!AJ67+Февраль!AG67+Март!AJ67+Апрель!AI67+AK23+Июнь!AI24+Июнь!AJ24+Июль!AJ24+Август!AJ24+Сентябрь!AI23+Октябрь!AJ23+Ноябрь!AJ23</f>
        <v>8</v>
      </c>
    </row>
    <row r="24" spans="1:38" ht="14.25" customHeight="1" x14ac:dyDescent="0.3">
      <c r="A24" s="11">
        <v>22</v>
      </c>
      <c r="B24" s="15" t="s">
        <v>130</v>
      </c>
      <c r="C24" s="67"/>
      <c r="D24" s="67"/>
      <c r="E24" s="67"/>
      <c r="F24" s="67"/>
      <c r="G24" s="67"/>
      <c r="H24" s="68"/>
      <c r="I24" s="63"/>
      <c r="J24" s="67"/>
      <c r="K24" s="67"/>
      <c r="L24" s="67"/>
      <c r="M24" s="67"/>
      <c r="N24" s="67"/>
      <c r="O24" s="68"/>
      <c r="P24" s="63"/>
      <c r="Q24" s="67"/>
      <c r="R24" s="67"/>
      <c r="S24" s="67"/>
      <c r="T24" s="67"/>
      <c r="U24" s="67">
        <v>2</v>
      </c>
      <c r="V24" s="68"/>
      <c r="W24" s="63"/>
      <c r="X24" s="67"/>
      <c r="Y24" s="67"/>
      <c r="Z24" s="67"/>
      <c r="AA24" s="67"/>
      <c r="AB24" s="67"/>
      <c r="AC24" s="68"/>
      <c r="AD24" s="63"/>
      <c r="AE24" s="67"/>
      <c r="AF24" s="67"/>
      <c r="AG24" s="67"/>
      <c r="AH24" s="118" t="s">
        <v>97</v>
      </c>
      <c r="AI24" s="98">
        <f t="shared" si="0"/>
        <v>0</v>
      </c>
      <c r="AJ24" s="99">
        <f>Январь!AH67+Февраль!AE67+Март!AH67+Апрель!AG67+AI24+Май!AH67+Июнь!AH24+Июль!AH24+Август!AH24+Сентябрь!AG24+Октябрь!AH24+Ноябрь!AH24+Ноябрь!AH24</f>
        <v>15</v>
      </c>
      <c r="AK24" s="99">
        <f t="shared" si="1"/>
        <v>1</v>
      </c>
      <c r="AL24" s="99">
        <f>Январь!AJ68+Февраль!AG68+Март!AJ68+Апрель!AI68+AK24+Июнь!AI25+Июнь!AJ25+Июль!AJ25+Август!AJ25+Сентябрь!AI24+Октябрь!AJ24+Ноябрь!AJ24</f>
        <v>8</v>
      </c>
    </row>
    <row r="25" spans="1:38" x14ac:dyDescent="0.3">
      <c r="A25" s="2">
        <v>23</v>
      </c>
      <c r="B25" s="15" t="s">
        <v>80</v>
      </c>
      <c r="C25" s="67"/>
      <c r="D25" s="67"/>
      <c r="E25" s="67"/>
      <c r="F25" s="67"/>
      <c r="G25" s="67"/>
      <c r="H25" s="68"/>
      <c r="I25" s="63"/>
      <c r="J25" s="67"/>
      <c r="K25" s="67"/>
      <c r="L25" s="67"/>
      <c r="M25" s="67"/>
      <c r="N25" s="67"/>
      <c r="O25" s="68"/>
      <c r="P25" s="63"/>
      <c r="Q25" s="67"/>
      <c r="R25" s="67"/>
      <c r="S25" s="67"/>
      <c r="T25" s="67">
        <v>1</v>
      </c>
      <c r="U25" s="67"/>
      <c r="V25" s="68"/>
      <c r="W25" s="63"/>
      <c r="X25" s="67"/>
      <c r="Y25" s="67"/>
      <c r="Z25" s="67">
        <v>2</v>
      </c>
      <c r="AA25" s="67"/>
      <c r="AB25" s="67"/>
      <c r="AC25" s="68"/>
      <c r="AD25" s="63"/>
      <c r="AE25" s="67"/>
      <c r="AF25" s="67"/>
      <c r="AG25" s="67"/>
      <c r="AH25" s="115" t="s">
        <v>97</v>
      </c>
      <c r="AI25" s="98">
        <f t="shared" si="0"/>
        <v>1</v>
      </c>
      <c r="AJ25" s="99">
        <f>Январь!AH68+Февраль!AE68+Март!AH68+Апрель!AG68+AI25+Май!AH68+Июнь!AH25+Июль!AH25+Август!AH25+Сентябрь!AG25+Октябрь!AH25+Ноябрь!AH25+Ноябрь!AH25</f>
        <v>14</v>
      </c>
      <c r="AK25" s="99">
        <f t="shared" si="1"/>
        <v>1</v>
      </c>
      <c r="AL25" s="99">
        <f>Январь!AJ69+Февраль!AG69+Март!AJ69+Апрель!AI69+AK25+Июнь!AI26+Июнь!AJ26+Июль!AJ26+Август!AJ26+Сентябрь!AI25+Октябрь!AJ25+Ноябрь!AJ25</f>
        <v>8</v>
      </c>
    </row>
    <row r="26" spans="1:38" x14ac:dyDescent="0.3">
      <c r="A26" s="11">
        <v>24</v>
      </c>
      <c r="B26" s="15" t="s">
        <v>101</v>
      </c>
      <c r="C26" s="67"/>
      <c r="D26" s="67"/>
      <c r="E26" s="67"/>
      <c r="F26" s="67"/>
      <c r="G26" s="67"/>
      <c r="H26" s="68"/>
      <c r="I26" s="63"/>
      <c r="J26" s="67"/>
      <c r="K26" s="67"/>
      <c r="L26" s="67"/>
      <c r="M26" s="67"/>
      <c r="N26" s="67"/>
      <c r="O26" s="68"/>
      <c r="P26" s="63"/>
      <c r="Q26" s="67"/>
      <c r="R26" s="67"/>
      <c r="S26" s="67"/>
      <c r="T26" s="67"/>
      <c r="U26" s="67"/>
      <c r="V26" s="68"/>
      <c r="W26" s="63"/>
      <c r="X26" s="67"/>
      <c r="Y26" s="67"/>
      <c r="Z26" s="67"/>
      <c r="AA26" s="67"/>
      <c r="AB26" s="67"/>
      <c r="AC26" s="68"/>
      <c r="AD26" s="63"/>
      <c r="AE26" s="67"/>
      <c r="AF26" s="67"/>
      <c r="AG26" s="67"/>
      <c r="AH26" s="118" t="s">
        <v>97</v>
      </c>
      <c r="AI26" s="98">
        <f t="shared" si="0"/>
        <v>0</v>
      </c>
      <c r="AJ26" s="99">
        <f>Январь!AH69+Февраль!AE69+Март!AH69+Апрель!AG69+AI26+Май!AH69+Июнь!AH26+Июль!AH26+Август!AH26+Сентябрь!AG26+Октябрь!AH26+Ноябрь!AH26+Ноябрь!AH26</f>
        <v>14</v>
      </c>
      <c r="AK26" s="99">
        <f t="shared" si="1"/>
        <v>0</v>
      </c>
      <c r="AL26" s="99">
        <f>Январь!AJ70+Февраль!AG70+Март!AJ70+Апрель!AI70+AK26+Июнь!AI27+Июнь!AJ27+Июль!AJ27+Август!AJ27+Сентябрь!AI26+Октябрь!AJ26+Ноябрь!AJ26</f>
        <v>8</v>
      </c>
    </row>
    <row r="27" spans="1:38" ht="14.4" customHeight="1" x14ac:dyDescent="0.3">
      <c r="A27" s="11">
        <v>25</v>
      </c>
      <c r="B27" s="15" t="s">
        <v>115</v>
      </c>
      <c r="C27" s="67"/>
      <c r="D27" s="67"/>
      <c r="E27" s="67">
        <v>1</v>
      </c>
      <c r="F27" s="67"/>
      <c r="G27" s="67"/>
      <c r="H27" s="68"/>
      <c r="I27" s="63"/>
      <c r="J27" s="67"/>
      <c r="K27" s="67"/>
      <c r="L27" s="67">
        <v>2</v>
      </c>
      <c r="M27" s="67"/>
      <c r="N27" s="67"/>
      <c r="O27" s="68"/>
      <c r="P27" s="63"/>
      <c r="Q27" s="67"/>
      <c r="R27" s="67"/>
      <c r="S27" s="67"/>
      <c r="T27" s="67"/>
      <c r="U27" s="67"/>
      <c r="V27" s="68"/>
      <c r="W27" s="63"/>
      <c r="X27" s="67"/>
      <c r="Y27" s="67"/>
      <c r="Z27" s="67"/>
      <c r="AA27" s="67">
        <v>2</v>
      </c>
      <c r="AB27" s="67"/>
      <c r="AC27" s="68"/>
      <c r="AD27" s="63"/>
      <c r="AE27" s="67"/>
      <c r="AF27" s="67"/>
      <c r="AG27" s="67"/>
      <c r="AH27" s="118" t="s">
        <v>97</v>
      </c>
      <c r="AI27" s="98">
        <f t="shared" si="0"/>
        <v>1</v>
      </c>
      <c r="AJ27" s="99">
        <f>Январь!AH70+Февраль!AE70+Март!AH70+Апрель!AG70+AI27+Май!AH70+Июнь!AH27+Июль!AH27+Август!AH27+Сентябрь!AG27+Октябрь!AH27+Ноябрь!AH27+Ноябрь!AH27</f>
        <v>14</v>
      </c>
      <c r="AK27" s="99">
        <f t="shared" si="1"/>
        <v>2</v>
      </c>
      <c r="AL27" s="99">
        <f>Январь!AJ71+Февраль!AG71+Март!AJ71+Апрель!AI71+AK27+Июнь!AI28+Июнь!AJ28+Июль!AJ28+Август!AJ28+Сентябрь!AI27+Октябрь!AJ27+Ноябрь!AJ27</f>
        <v>7</v>
      </c>
    </row>
    <row r="28" spans="1:38" ht="14.25" customHeight="1" x14ac:dyDescent="0.3">
      <c r="A28" s="2">
        <v>26</v>
      </c>
      <c r="B28" s="15" t="s">
        <v>112</v>
      </c>
      <c r="C28" s="67"/>
      <c r="D28" s="67">
        <v>1</v>
      </c>
      <c r="E28" s="67"/>
      <c r="F28" s="67"/>
      <c r="G28" s="67"/>
      <c r="H28" s="68"/>
      <c r="I28" s="63"/>
      <c r="J28" s="67"/>
      <c r="K28" s="67"/>
      <c r="L28" s="67">
        <v>1</v>
      </c>
      <c r="M28" s="67"/>
      <c r="N28" s="67"/>
      <c r="O28" s="68"/>
      <c r="P28" s="63"/>
      <c r="Q28" s="67"/>
      <c r="R28" s="67"/>
      <c r="S28" s="67"/>
      <c r="T28" s="67">
        <v>2</v>
      </c>
      <c r="U28" s="67"/>
      <c r="V28" s="68"/>
      <c r="W28" s="63"/>
      <c r="X28" s="67"/>
      <c r="Y28" s="67"/>
      <c r="Z28" s="67"/>
      <c r="AA28" s="67"/>
      <c r="AB28" s="67"/>
      <c r="AC28" s="68"/>
      <c r="AD28" s="63"/>
      <c r="AE28" s="67"/>
      <c r="AF28" s="67"/>
      <c r="AG28" s="67"/>
      <c r="AH28" s="115"/>
      <c r="AI28" s="98">
        <f t="shared" si="0"/>
        <v>2</v>
      </c>
      <c r="AJ28" s="99">
        <f>Январь!AH71+Февраль!AE71+Март!AH71+Апрель!AG71+AI28+Май!AH71+Июнь!AH28+Июль!AH28+Август!AH28+Сентябрь!AG28+Октябрь!AH28+Ноябрь!AH28+Ноябрь!AH28</f>
        <v>10</v>
      </c>
      <c r="AK28" s="99">
        <f t="shared" si="1"/>
        <v>1</v>
      </c>
      <c r="AL28" s="99">
        <f>Июль!AJ28+Декабрь!AK28+Август!AJ29+Сентябрь!AI28+Октябрь!AJ28</f>
        <v>6</v>
      </c>
    </row>
    <row r="29" spans="1:38" x14ac:dyDescent="0.3">
      <c r="A29" s="11">
        <v>27</v>
      </c>
      <c r="B29" s="15" t="s">
        <v>119</v>
      </c>
      <c r="C29" s="67">
        <v>2</v>
      </c>
      <c r="D29" s="67"/>
      <c r="E29" s="67"/>
      <c r="F29" s="67"/>
      <c r="G29" s="67"/>
      <c r="H29" s="68"/>
      <c r="I29" s="63"/>
      <c r="J29" s="67"/>
      <c r="K29" s="67"/>
      <c r="L29" s="67"/>
      <c r="M29" s="67"/>
      <c r="N29" s="67"/>
      <c r="O29" s="68"/>
      <c r="P29" s="63"/>
      <c r="Q29" s="67"/>
      <c r="R29" s="67">
        <v>2</v>
      </c>
      <c r="S29" s="67"/>
      <c r="T29" s="67"/>
      <c r="U29" s="67"/>
      <c r="V29" s="68"/>
      <c r="W29" s="63">
        <v>1</v>
      </c>
      <c r="X29" s="67"/>
      <c r="Y29" s="67"/>
      <c r="Z29" s="67"/>
      <c r="AA29" s="67"/>
      <c r="AB29" s="67"/>
      <c r="AC29" s="68"/>
      <c r="AD29" s="63"/>
      <c r="AE29" s="67"/>
      <c r="AF29" s="67"/>
      <c r="AG29" s="67"/>
      <c r="AH29" s="115"/>
      <c r="AI29" s="98">
        <f t="shared" si="0"/>
        <v>1</v>
      </c>
      <c r="AJ29" s="99">
        <f>Январь!AH72+Февраль!AE72+Март!AH72+Апрель!AG72+AI29+Май!AH72+Июнь!AH29+Июль!AH29+Август!AH29+Сентябрь!AG29+Октябрь!AH29+Ноябрь!AH29+Ноябрь!AH29</f>
        <v>8</v>
      </c>
      <c r="AK29" s="99">
        <f t="shared" si="1"/>
        <v>2</v>
      </c>
      <c r="AL29" s="99">
        <f>Январь!AJ38+Февраль!AG38+Март!AJ38+Апрель!AI38+Май!AJ38+Июнь!AI46+Июль!AJ47+Декабрь!AK29+Август!AJ30+Сентябрь!AI29+Октябрь!AJ29+Ноябрь!AJ29</f>
        <v>8</v>
      </c>
    </row>
    <row r="30" spans="1:38" x14ac:dyDescent="0.3">
      <c r="A30" s="11">
        <v>28</v>
      </c>
      <c r="B30" s="15" t="s">
        <v>117</v>
      </c>
      <c r="C30" s="67"/>
      <c r="D30" s="67"/>
      <c r="E30" s="67"/>
      <c r="F30" s="67"/>
      <c r="G30" s="67">
        <v>2</v>
      </c>
      <c r="H30" s="68"/>
      <c r="I30" s="63"/>
      <c r="J30" s="67"/>
      <c r="K30" s="67"/>
      <c r="L30" s="67"/>
      <c r="M30" s="67"/>
      <c r="N30" s="67">
        <v>1</v>
      </c>
      <c r="O30" s="68"/>
      <c r="P30" s="63"/>
      <c r="Q30" s="67"/>
      <c r="R30" s="67"/>
      <c r="S30" s="67"/>
      <c r="T30" s="67"/>
      <c r="U30" s="67"/>
      <c r="V30" s="68"/>
      <c r="W30" s="63"/>
      <c r="X30" s="67"/>
      <c r="Y30" s="67"/>
      <c r="Z30" s="67"/>
      <c r="AA30" s="67"/>
      <c r="AB30" s="67">
        <v>1</v>
      </c>
      <c r="AC30" s="68"/>
      <c r="AD30" s="63"/>
      <c r="AE30" s="67"/>
      <c r="AF30" s="67"/>
      <c r="AG30" s="67"/>
      <c r="AH30" s="118"/>
      <c r="AI30" s="98">
        <f t="shared" ref="AI30" si="2">COUNTIF(C30:AG30,1)</f>
        <v>2</v>
      </c>
      <c r="AJ30" s="99">
        <v>0</v>
      </c>
      <c r="AK30" s="99">
        <f t="shared" ref="AK30" si="3">COUNTIF(C30:AG30,2)</f>
        <v>1</v>
      </c>
      <c r="AL30" s="99">
        <v>0</v>
      </c>
    </row>
    <row r="31" spans="1:38" ht="14.25" customHeight="1" x14ac:dyDescent="0.3">
      <c r="A31" s="2">
        <v>29</v>
      </c>
      <c r="B31" s="104" t="s">
        <v>121</v>
      </c>
      <c r="C31" s="125" t="s">
        <v>63</v>
      </c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39"/>
      <c r="AH31" s="115" t="s">
        <v>98</v>
      </c>
      <c r="AI31" s="98">
        <f t="shared" si="0"/>
        <v>0</v>
      </c>
      <c r="AJ31" s="99">
        <f>Январь!AH73+Февраль!AE73+Март!AH73+Апрель!AG73+AI31+Май!AH73+Июнь!AG30+Июль!AH30+Август!AH30+Сентябрь!AG30+Октябрь!AH30</f>
        <v>2</v>
      </c>
      <c r="AK31" s="99">
        <f t="shared" si="1"/>
        <v>0</v>
      </c>
      <c r="AL31" s="99">
        <f>AK31</f>
        <v>0</v>
      </c>
    </row>
    <row r="32" spans="1:38" ht="14.25" customHeight="1" x14ac:dyDescent="0.3">
      <c r="A32" s="11">
        <v>30</v>
      </c>
      <c r="B32" s="104" t="s">
        <v>66</v>
      </c>
      <c r="C32" s="125" t="s">
        <v>63</v>
      </c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39"/>
      <c r="AH32" s="115" t="s">
        <v>98</v>
      </c>
      <c r="AI32" s="98">
        <f t="shared" si="0"/>
        <v>0</v>
      </c>
      <c r="AJ32" s="99">
        <f>Январь!AH74+Февраль!AE74+Март!AH74+Апрель!AG74+AI32+Май!AH74+Июнь!AG31+Июль!AH31+Август!AH31+Сентябрь!AG31+Октябрь!AH31</f>
        <v>0</v>
      </c>
      <c r="AK32" s="99">
        <f t="shared" si="1"/>
        <v>0</v>
      </c>
      <c r="AL32" s="99">
        <f>Январь!AJ72+Февраль!AG72+Март!AJ72+Апрель!AI72+AK32+Июнь!AI29+Июнь!AJ29</f>
        <v>0</v>
      </c>
    </row>
    <row r="33" spans="1:38" ht="14.25" customHeight="1" x14ac:dyDescent="0.3">
      <c r="A33" s="11">
        <v>31</v>
      </c>
      <c r="B33" s="104" t="s">
        <v>69</v>
      </c>
      <c r="C33" s="125" t="s">
        <v>63</v>
      </c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39"/>
      <c r="AH33" s="115" t="s">
        <v>98</v>
      </c>
      <c r="AI33" s="98">
        <f t="shared" si="0"/>
        <v>0</v>
      </c>
      <c r="AJ33" s="99">
        <f>Январь!AH75+Февраль!AE75+Март!AH75+Апрель!AG75+AI33+Май!AH75+Июнь!AG32+Июль!AH32+Август!AH32+Сентябрь!AG32+Октябрь!AH32</f>
        <v>0</v>
      </c>
      <c r="AK33" s="99">
        <f t="shared" si="1"/>
        <v>0</v>
      </c>
      <c r="AL33" s="99">
        <f>Январь!AJ73+Февраль!AG73+Март!AJ73+Апрель!AI73+AK33+Июнь!AI30+Июнь!AJ30</f>
        <v>0</v>
      </c>
    </row>
    <row r="34" spans="1:38" ht="14.25" customHeight="1" x14ac:dyDescent="0.3">
      <c r="A34" s="2">
        <v>32</v>
      </c>
      <c r="B34" s="104" t="s">
        <v>91</v>
      </c>
      <c r="C34" s="125" t="s">
        <v>63</v>
      </c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39"/>
      <c r="AH34" s="115" t="s">
        <v>98</v>
      </c>
      <c r="AI34" s="98">
        <f t="shared" si="0"/>
        <v>0</v>
      </c>
      <c r="AJ34" s="99">
        <f>Январь!AH76+Февраль!AE76+Март!AH76+Апрель!AG76+AI34+Май!AH76+Июнь!AG33+Июль!AH33+Август!AH33+Сентябрь!AG33+Октябрь!AH33</f>
        <v>0</v>
      </c>
      <c r="AK34" s="99">
        <f t="shared" si="1"/>
        <v>0</v>
      </c>
      <c r="AL34" s="99">
        <f>Январь!AJ74+Февраль!AG74+Март!AJ74+Апрель!AI74+AK34+Июнь!AI31+Июнь!AJ31</f>
        <v>0</v>
      </c>
    </row>
    <row r="35" spans="1:38" ht="14.25" customHeight="1" x14ac:dyDescent="0.3">
      <c r="A35" s="11">
        <v>33</v>
      </c>
      <c r="B35" s="104" t="s">
        <v>70</v>
      </c>
      <c r="C35" s="125" t="s">
        <v>63</v>
      </c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39"/>
      <c r="AH35" s="115" t="s">
        <v>98</v>
      </c>
      <c r="AI35" s="98">
        <f t="shared" si="0"/>
        <v>0</v>
      </c>
      <c r="AJ35" s="99">
        <f>Январь!AH77+Февраль!AE77+Март!AH77+Апрель!AG77+AI35+Май!AH77+Июнь!AG34+Июль!AH34+Август!AH34+Сентябрь!AG34+Октябрь!AH34</f>
        <v>0</v>
      </c>
      <c r="AK35" s="99">
        <f t="shared" si="1"/>
        <v>0</v>
      </c>
      <c r="AL35" s="99">
        <f>Январь!AJ75+Февраль!AG75+Март!AJ75+Апрель!AI75+AK35+Июнь!AI32+Июнь!AJ32</f>
        <v>0</v>
      </c>
    </row>
    <row r="36" spans="1:38" ht="14.25" customHeight="1" x14ac:dyDescent="0.3">
      <c r="A36" s="11">
        <v>34</v>
      </c>
      <c r="B36" s="104" t="s">
        <v>71</v>
      </c>
      <c r="C36" s="125" t="s">
        <v>63</v>
      </c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39"/>
      <c r="AH36" s="115" t="s">
        <v>98</v>
      </c>
      <c r="AI36" s="98">
        <f t="shared" si="0"/>
        <v>0</v>
      </c>
      <c r="AJ36" s="99">
        <f>Январь!AH78+Февраль!AE78+Март!AH78+Апрель!AG78+AI36+Май!AH78+Июнь!AH35+Июль!AH35+Август!AH35+Сентябрь!AG35+Октябрь!AH35</f>
        <v>0</v>
      </c>
      <c r="AK36" s="99">
        <f t="shared" si="1"/>
        <v>0</v>
      </c>
      <c r="AL36" s="99">
        <f>Январь!AJ76+Февраль!AG76+Март!AJ76+Апрель!AI76+AK36+Июнь!AI33+Июнь!AJ33</f>
        <v>0</v>
      </c>
    </row>
    <row r="37" spans="1:38" ht="14.25" customHeight="1" x14ac:dyDescent="0.3">
      <c r="A37" s="2">
        <v>35</v>
      </c>
      <c r="B37" s="104" t="s">
        <v>109</v>
      </c>
      <c r="C37" s="125" t="s">
        <v>63</v>
      </c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39"/>
      <c r="AH37" s="115" t="s">
        <v>98</v>
      </c>
      <c r="AI37" s="98">
        <f t="shared" si="0"/>
        <v>0</v>
      </c>
      <c r="AJ37" s="99">
        <f>Январь!AH79+Февраль!AE79+Март!AH79+Апрель!AG79+AI37+Май!AH79+Июнь!AH36+Июль!AH36+Август!AH36+Сентябрь!AG36+Октябрь!AH36</f>
        <v>0</v>
      </c>
      <c r="AK37" s="99">
        <f t="shared" si="1"/>
        <v>0</v>
      </c>
      <c r="AL37" s="99">
        <f>Январь!AJ78+Февраль!AG78+Март!AJ78+Апрель!AI78+AK37+Июнь!AI35+Июнь!AJ35</f>
        <v>0</v>
      </c>
    </row>
    <row r="38" spans="1:38" ht="14.25" customHeight="1" x14ac:dyDescent="0.3">
      <c r="A38" s="11">
        <v>36</v>
      </c>
      <c r="B38" s="104" t="s">
        <v>73</v>
      </c>
      <c r="C38" s="125" t="s">
        <v>63</v>
      </c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39"/>
      <c r="AH38" s="115" t="s">
        <v>98</v>
      </c>
      <c r="AI38" s="98">
        <f t="shared" si="0"/>
        <v>0</v>
      </c>
      <c r="AJ38" s="99">
        <f>Январь!AH80+Февраль!AE80+Март!AH80+Апрель!AG80+AI38+Май!AH80+Июнь!AH37+Июль!AH37+Август!AH37+Сентябрь!AG37+Октябрь!AH37</f>
        <v>5</v>
      </c>
      <c r="AK38" s="99">
        <f t="shared" si="1"/>
        <v>0</v>
      </c>
      <c r="AL38" s="99">
        <f>Январь!AJ79+Февраль!AG79+Март!AJ79+Апрель!AI79+AK38+Июнь!AI36+Июнь!AJ36</f>
        <v>0</v>
      </c>
    </row>
    <row r="39" spans="1:38" ht="14.25" customHeight="1" x14ac:dyDescent="0.3">
      <c r="A39" s="11">
        <v>37</v>
      </c>
      <c r="B39" s="104" t="s">
        <v>75</v>
      </c>
      <c r="C39" s="125" t="s">
        <v>63</v>
      </c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39"/>
      <c r="AH39" s="115" t="s">
        <v>98</v>
      </c>
      <c r="AI39" s="98">
        <f t="shared" si="0"/>
        <v>0</v>
      </c>
      <c r="AJ39" s="99">
        <f>Январь!AH81+Февраль!AE81+Март!AH81+Апрель!AG81+AI39+Май!AH81+Июнь!AH38+Июль!AH38+Август!AH38+Сентябрь!AG38+Октябрь!AH38</f>
        <v>0</v>
      </c>
      <c r="AK39" s="99">
        <f t="shared" si="1"/>
        <v>0</v>
      </c>
      <c r="AL39" s="99">
        <f>Январь!AJ81+Февраль!AG81+Март!AJ81+Апрель!AI81+AK39+Июнь!AI38+Июнь!AJ38</f>
        <v>0</v>
      </c>
    </row>
    <row r="40" spans="1:38" ht="14.25" customHeight="1" x14ac:dyDescent="0.3">
      <c r="A40" s="2">
        <v>38</v>
      </c>
      <c r="B40" s="104" t="s">
        <v>76</v>
      </c>
      <c r="C40" s="125" t="s">
        <v>63</v>
      </c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39"/>
      <c r="AH40" s="115" t="s">
        <v>98</v>
      </c>
      <c r="AI40" s="98">
        <f t="shared" si="0"/>
        <v>0</v>
      </c>
      <c r="AJ40" s="99">
        <f>Январь!AH82+Февраль!AE82+Март!AH82+Апрель!AG82+AI40+Май!AH82+Июнь!AH39+Июль!AH39+Август!AH39+Сентябрь!AG39+Октябрь!AH39</f>
        <v>0</v>
      </c>
      <c r="AK40" s="99">
        <f t="shared" si="1"/>
        <v>0</v>
      </c>
      <c r="AL40" s="99">
        <f>Январь!AJ82+Февраль!AG82+Март!AJ82+Апрель!AI82+AK40+Июнь!AI39+Июнь!AJ39</f>
        <v>0</v>
      </c>
    </row>
    <row r="41" spans="1:38" ht="14.25" customHeight="1" x14ac:dyDescent="0.3">
      <c r="A41" s="11">
        <v>39</v>
      </c>
      <c r="B41" s="104" t="s">
        <v>77</v>
      </c>
      <c r="C41" s="125" t="s">
        <v>63</v>
      </c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39"/>
      <c r="AH41" s="115" t="s">
        <v>98</v>
      </c>
      <c r="AI41" s="98">
        <f t="shared" si="0"/>
        <v>0</v>
      </c>
      <c r="AJ41" s="99">
        <f>Январь!AH83+Февраль!AE83+Март!AH83+Апрель!AG83+AI41+Май!AH83+Июнь!AH40+Июль!AH40+Август!AH40+Сентябрь!AG40+Октябрь!AH40</f>
        <v>3</v>
      </c>
      <c r="AK41" s="99">
        <f t="shared" si="1"/>
        <v>0</v>
      </c>
      <c r="AL41" s="99">
        <f>Январь!AJ83+Февраль!AG83+Март!AJ83+Апрель!AI83+AK41+Июнь!AI40+Июнь!AJ40</f>
        <v>0</v>
      </c>
    </row>
    <row r="42" spans="1:38" ht="14.25" customHeight="1" x14ac:dyDescent="0.3">
      <c r="A42" s="11">
        <v>40</v>
      </c>
      <c r="B42" s="104" t="s">
        <v>78</v>
      </c>
      <c r="C42" s="125" t="s">
        <v>63</v>
      </c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39"/>
      <c r="AH42" s="115" t="s">
        <v>98</v>
      </c>
      <c r="AI42" s="98">
        <f t="shared" si="0"/>
        <v>0</v>
      </c>
      <c r="AJ42" s="99">
        <f>Январь!AH84+Февраль!AE84+Март!AH84+Апрель!AG84+AI42+Май!AH84+Июнь!AH41+Июль!AH41+Август!AH41+Сентябрь!AG41+Октябрь!AH41</f>
        <v>0</v>
      </c>
      <c r="AK42" s="99">
        <f t="shared" si="1"/>
        <v>0</v>
      </c>
      <c r="AL42" s="99">
        <f>Январь!AJ84+Февраль!AG84+Март!AJ84+Апрель!AI84+AK42+Июнь!AI41+Июнь!AJ41</f>
        <v>0</v>
      </c>
    </row>
    <row r="43" spans="1:38" ht="14.25" customHeight="1" x14ac:dyDescent="0.3">
      <c r="A43" s="2">
        <v>41</v>
      </c>
      <c r="B43" s="104" t="s">
        <v>110</v>
      </c>
      <c r="C43" s="125" t="s">
        <v>63</v>
      </c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39"/>
      <c r="AH43" s="115" t="s">
        <v>98</v>
      </c>
      <c r="AI43" s="98">
        <f t="shared" si="0"/>
        <v>0</v>
      </c>
      <c r="AJ43" s="99">
        <f>Январь!AH85+Февраль!AE85+Март!AH85+Апрель!AG85+AI43+Май!AH85+Июнь!AH42+Июль!AH42+Август!AH42+Сентябрь!AG42+Октябрь!AH42</f>
        <v>1</v>
      </c>
      <c r="AK43" s="99">
        <f t="shared" si="1"/>
        <v>0</v>
      </c>
      <c r="AL43" s="99">
        <f>Январь!AJ85+Февраль!AG85+Март!AJ85+Апрель!AI85+AK43+Июнь!AI42+Июнь!AJ42</f>
        <v>2</v>
      </c>
    </row>
    <row r="44" spans="1:38" ht="14.25" customHeight="1" x14ac:dyDescent="0.3">
      <c r="A44" s="11">
        <v>42</v>
      </c>
      <c r="B44" s="104" t="s">
        <v>116</v>
      </c>
      <c r="C44" s="125" t="s">
        <v>63</v>
      </c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39"/>
      <c r="AH44" s="115" t="s">
        <v>98</v>
      </c>
      <c r="AI44" s="98">
        <f t="shared" si="0"/>
        <v>0</v>
      </c>
      <c r="AJ44" s="99">
        <f>Январь!AH86+Февраль!AE86+Март!AH86+Апрель!AG86+AI44+Май!AH86+Июнь!AH43+Июль!AH43+Август!AH43+Сентябрь!AG43+Октябрь!AH43</f>
        <v>0</v>
      </c>
      <c r="AK44" s="99">
        <f t="shared" si="1"/>
        <v>0</v>
      </c>
      <c r="AL44" s="99">
        <f>Январь!AJ86+Февраль!AG86+Март!AJ86+Апрель!AI86+AK44+Июнь!AI43+Июнь!AJ43</f>
        <v>0</v>
      </c>
    </row>
    <row r="45" spans="1:38" ht="14.25" customHeight="1" x14ac:dyDescent="0.3">
      <c r="A45" s="11">
        <v>43</v>
      </c>
      <c r="B45" s="104" t="s">
        <v>118</v>
      </c>
      <c r="C45" s="125" t="s">
        <v>63</v>
      </c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39"/>
      <c r="AH45" s="115" t="s">
        <v>98</v>
      </c>
      <c r="AI45" s="98">
        <f t="shared" si="0"/>
        <v>0</v>
      </c>
      <c r="AJ45" s="99">
        <f>Январь!AH88+Февраль!AE88+Март!AH88+Апрель!AG88+AI45+Май!AH88+Июнь!AH45+Июль!AH45+Август!AH45+Сентябрь!AG45+Октябрь!AH45</f>
        <v>0</v>
      </c>
      <c r="AK45" s="99">
        <f t="shared" si="1"/>
        <v>0</v>
      </c>
      <c r="AL45" s="99">
        <f>Январь!AJ88+Февраль!AG88+Март!AJ88+Апрель!AI88+AK45+Июнь!AI45+Июнь!AJ45</f>
        <v>0</v>
      </c>
    </row>
    <row r="46" spans="1:38" ht="14.25" customHeight="1" x14ac:dyDescent="0.3">
      <c r="A46" s="2">
        <v>44</v>
      </c>
      <c r="B46" s="104" t="s">
        <v>125</v>
      </c>
      <c r="C46" s="125" t="s">
        <v>63</v>
      </c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39"/>
      <c r="AH46" s="115" t="s">
        <v>98</v>
      </c>
      <c r="AI46" s="98">
        <f t="shared" si="0"/>
        <v>0</v>
      </c>
      <c r="AJ46" s="99">
        <f>Январь!AH89+Февраль!AE89+Март!AH89+Апрель!AG89+AI46+Май!AH89+Июнь!AH46+Июль!AH46+Август!AH46+Сентябрь!AG46+Октябрь!AH46</f>
        <v>4</v>
      </c>
      <c r="AK46" s="99">
        <f t="shared" si="1"/>
        <v>0</v>
      </c>
      <c r="AL46" s="99">
        <f>Январь!AJ90+Февраль!AG90+Март!AJ90+Апрель!AI90+AK46+Июнь!AI47+Июнь!AJ47</f>
        <v>0</v>
      </c>
    </row>
    <row r="47" spans="1:38" ht="14.25" customHeight="1" x14ac:dyDescent="0.3">
      <c r="A47" s="11">
        <v>45</v>
      </c>
      <c r="B47" s="104" t="s">
        <v>82</v>
      </c>
      <c r="C47" s="141" t="s">
        <v>63</v>
      </c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15" t="s">
        <v>98</v>
      </c>
      <c r="AI47" s="98">
        <f t="shared" si="0"/>
        <v>0</v>
      </c>
      <c r="AJ47" s="99">
        <f>Январь!AH90+Февраль!AE90+Март!AH90+Апрель!AG90+AI47+Май!AH90+Июнь!AH47+Июль!AH47+Август!AH47+Сентябрь!AG47+Октябрь!AH47</f>
        <v>0</v>
      </c>
      <c r="AK47" s="99">
        <f t="shared" si="1"/>
        <v>0</v>
      </c>
      <c r="AL47" s="99">
        <f>Январь!AJ92+Февраль!AG92+Март!AJ92+Апрель!AI92+AK47+Июнь!AI49+Июнь!AJ49</f>
        <v>0</v>
      </c>
    </row>
    <row r="48" spans="1:38" ht="14.25" customHeight="1" x14ac:dyDescent="0.3">
      <c r="A48" s="11">
        <v>46</v>
      </c>
      <c r="B48" s="104" t="s">
        <v>120</v>
      </c>
      <c r="C48" s="141" t="s">
        <v>63</v>
      </c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15" t="s">
        <v>98</v>
      </c>
      <c r="AI48" s="98">
        <f t="shared" si="0"/>
        <v>0</v>
      </c>
      <c r="AJ48" s="99">
        <f>Январь!AH91+Февраль!AE91+Март!AH91+Апрель!AG91+AI48+Май!AH91+Июнь!AH48+Июль!AH48+Август!AH48+Сентябрь!AG48+Октябрь!AH48</f>
        <v>0</v>
      </c>
      <c r="AK48" s="99">
        <f t="shared" si="1"/>
        <v>0</v>
      </c>
      <c r="AL48" s="99">
        <f>Январь!AJ93+Февраль!AG93+Март!AJ93+Апрель!AI93+AK48+Июнь!AI50+Июнь!AJ50</f>
        <v>0</v>
      </c>
    </row>
    <row r="49" spans="1:38" ht="14.25" customHeight="1" x14ac:dyDescent="0.3">
      <c r="A49" s="2">
        <v>47</v>
      </c>
      <c r="B49" s="104" t="s">
        <v>128</v>
      </c>
      <c r="C49" s="141" t="s">
        <v>63</v>
      </c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15" t="s">
        <v>98</v>
      </c>
      <c r="AI49" s="98">
        <f t="shared" si="0"/>
        <v>0</v>
      </c>
      <c r="AJ49" s="99">
        <f>Январь!AH92+Февраль!AE92+Март!AH92+Апрель!AG92+AI49+Май!AH92+Июнь!AH49+Июль!AH49+Август!AH49+Сентябрь!AG49+Октябрь!AH49</f>
        <v>0</v>
      </c>
      <c r="AK49" s="99">
        <f t="shared" si="1"/>
        <v>0</v>
      </c>
      <c r="AL49" s="99">
        <f>Январь!AJ94+Февраль!AG94+Март!AJ94+Апрель!AI94+AK49+Июнь!AI51+Июнь!AJ51</f>
        <v>0</v>
      </c>
    </row>
    <row r="50" spans="1:38" ht="14.25" customHeight="1" x14ac:dyDescent="0.3">
      <c r="A50" s="11">
        <v>48</v>
      </c>
      <c r="B50" s="104" t="s">
        <v>136</v>
      </c>
      <c r="C50" s="141" t="s">
        <v>63</v>
      </c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15" t="s">
        <v>98</v>
      </c>
      <c r="AI50" s="98"/>
      <c r="AJ50" s="99"/>
      <c r="AK50" s="99"/>
      <c r="AL50" s="99"/>
    </row>
    <row r="51" spans="1:38" x14ac:dyDescent="0.3">
      <c r="A51" s="6"/>
      <c r="B51" s="6"/>
      <c r="E51" s="6"/>
      <c r="F51" s="6"/>
      <c r="G51" s="6"/>
      <c r="L51" s="6"/>
      <c r="M51" s="6"/>
      <c r="N51" s="6"/>
      <c r="O51" s="6"/>
      <c r="P51" s="7"/>
      <c r="Q51" s="7"/>
      <c r="R51" s="7"/>
      <c r="S51" s="7"/>
      <c r="T51" s="7"/>
      <c r="U51" s="7"/>
      <c r="V51" s="7"/>
      <c r="W51" s="41"/>
      <c r="Y51" s="34"/>
      <c r="Z51" s="6"/>
      <c r="AA51" s="34"/>
      <c r="AB51" s="6"/>
      <c r="AC51" s="34"/>
      <c r="AD51" s="6"/>
      <c r="AE51" s="34"/>
      <c r="AF51" s="34"/>
      <c r="AG51" s="34"/>
      <c r="AI51" s="6"/>
      <c r="AJ51" s="6"/>
    </row>
    <row r="52" spans="1:38" x14ac:dyDescent="0.3">
      <c r="A52" s="6"/>
      <c r="B52" s="6"/>
      <c r="E52" s="6"/>
      <c r="F52" s="6"/>
      <c r="G52" s="6"/>
      <c r="L52" s="6"/>
      <c r="M52" s="6"/>
      <c r="N52" s="6"/>
      <c r="O52" s="6"/>
      <c r="P52" s="7"/>
      <c r="Q52" s="7"/>
      <c r="R52" s="7"/>
      <c r="S52" s="7"/>
      <c r="T52" s="7"/>
      <c r="U52" s="7"/>
      <c r="V52" s="7"/>
      <c r="W52" s="7"/>
      <c r="Y52" s="34"/>
      <c r="Z52" s="6"/>
      <c r="AA52" s="6"/>
      <c r="AB52" s="6"/>
      <c r="AC52" s="6"/>
      <c r="AD52" s="6"/>
      <c r="AE52" s="6"/>
      <c r="AF52" s="6"/>
      <c r="AG52" s="6"/>
      <c r="AI52" s="6"/>
      <c r="AJ52" s="6"/>
    </row>
    <row r="53" spans="1:38" x14ac:dyDescent="0.3">
      <c r="A53" s="6"/>
      <c r="B53" s="6"/>
      <c r="E53" s="6"/>
      <c r="F53" s="6"/>
      <c r="G53" s="6"/>
      <c r="L53" s="6"/>
      <c r="M53" s="6"/>
      <c r="N53" s="6"/>
      <c r="O53" s="6"/>
      <c r="P53" s="7"/>
      <c r="Q53" s="7"/>
      <c r="R53" s="7"/>
      <c r="S53" s="6"/>
      <c r="T53" s="7"/>
      <c r="U53" s="7"/>
      <c r="V53" s="7"/>
      <c r="W53" s="7"/>
      <c r="Z53" s="6"/>
      <c r="AA53" s="6"/>
      <c r="AB53" s="6"/>
      <c r="AC53" s="6"/>
      <c r="AD53" s="6"/>
      <c r="AE53" s="6"/>
      <c r="AF53" s="6"/>
      <c r="AG53" s="6"/>
      <c r="AI53" s="6"/>
      <c r="AJ53" s="6"/>
    </row>
    <row r="54" spans="1:38" x14ac:dyDescent="0.3">
      <c r="A54" s="6"/>
      <c r="B54" s="6"/>
      <c r="E54" s="6"/>
      <c r="F54" s="6"/>
      <c r="G54" s="6"/>
      <c r="L54" s="6"/>
      <c r="M54" s="6"/>
      <c r="N54" s="6"/>
      <c r="O54" s="6"/>
      <c r="P54" s="6"/>
      <c r="S54" s="6"/>
      <c r="T54" s="6"/>
      <c r="U54" s="6"/>
      <c r="V54" s="6"/>
      <c r="W54" s="6"/>
      <c r="Z54" s="6"/>
      <c r="AA54" s="6"/>
      <c r="AB54" s="6"/>
      <c r="AC54" s="6"/>
      <c r="AD54" s="6"/>
      <c r="AE54" s="6"/>
      <c r="AF54" s="6"/>
      <c r="AG54" s="6"/>
      <c r="AI54" s="6"/>
      <c r="AJ54" s="6"/>
    </row>
    <row r="55" spans="1:38" x14ac:dyDescent="0.3">
      <c r="A55" s="6"/>
      <c r="B55" s="6"/>
      <c r="E55" s="6"/>
      <c r="F55" s="6"/>
      <c r="G55" s="6"/>
      <c r="L55" s="6"/>
      <c r="M55" s="6"/>
      <c r="N55" s="6"/>
      <c r="O55" s="6"/>
      <c r="P55" s="6"/>
      <c r="S55" s="8"/>
      <c r="T55" s="6"/>
      <c r="U55" s="6"/>
      <c r="V55" s="6"/>
      <c r="W55" s="6"/>
      <c r="Z55" s="6"/>
      <c r="AA55" s="6"/>
      <c r="AB55" s="6"/>
      <c r="AC55" s="6"/>
      <c r="AD55" s="6"/>
      <c r="AE55" s="6"/>
      <c r="AF55" s="6"/>
      <c r="AG55" s="6"/>
      <c r="AI55" s="6"/>
      <c r="AJ55" s="6"/>
    </row>
    <row r="56" spans="1:38" x14ac:dyDescent="0.3">
      <c r="A56" s="6"/>
      <c r="B56" s="6"/>
      <c r="E56" s="6"/>
      <c r="F56" s="6"/>
      <c r="G56" s="6"/>
      <c r="L56" s="6"/>
      <c r="M56" s="6"/>
      <c r="N56" s="6"/>
      <c r="O56" s="6"/>
      <c r="P56" s="6"/>
      <c r="S56" s="8"/>
      <c r="T56" s="6"/>
      <c r="U56" s="6"/>
      <c r="V56" s="6"/>
      <c r="W56" s="6"/>
      <c r="Z56" s="6"/>
      <c r="AA56" s="6"/>
      <c r="AB56" s="6"/>
      <c r="AC56" s="6"/>
      <c r="AD56" s="6"/>
      <c r="AE56" s="6"/>
      <c r="AF56" s="6"/>
      <c r="AG56" s="6"/>
      <c r="AI56" s="6"/>
      <c r="AJ56" s="6"/>
    </row>
    <row r="57" spans="1:38" x14ac:dyDescent="0.3">
      <c r="A57" s="6"/>
      <c r="B57" s="6"/>
      <c r="E57" s="6"/>
      <c r="F57" s="6"/>
      <c r="G57" s="6"/>
      <c r="L57" s="6"/>
      <c r="M57" s="6"/>
      <c r="N57" s="6"/>
      <c r="O57" s="6"/>
      <c r="P57" s="6"/>
      <c r="S57" s="6"/>
      <c r="T57" s="6"/>
      <c r="U57" s="6"/>
      <c r="V57" s="6"/>
      <c r="W57" s="6"/>
      <c r="Z57" s="6"/>
      <c r="AA57" s="6"/>
      <c r="AB57" s="6"/>
      <c r="AC57" s="6"/>
      <c r="AD57" s="6"/>
      <c r="AE57" s="6"/>
      <c r="AF57" s="6"/>
      <c r="AG57" s="6"/>
      <c r="AI57" s="6"/>
      <c r="AJ57" s="6"/>
    </row>
    <row r="58" spans="1:38" x14ac:dyDescent="0.3">
      <c r="A58" s="6"/>
      <c r="B58" s="6"/>
      <c r="E58" s="6"/>
      <c r="F58" s="6"/>
      <c r="G58" s="6"/>
      <c r="L58" s="6"/>
      <c r="M58" s="6"/>
      <c r="N58" s="6"/>
      <c r="O58" s="6"/>
      <c r="P58" s="6"/>
      <c r="S58" s="6"/>
      <c r="T58" s="6"/>
      <c r="U58" s="6"/>
      <c r="V58" s="6"/>
      <c r="W58" s="6"/>
      <c r="Z58" s="6"/>
      <c r="AA58" s="6"/>
      <c r="AB58" s="6"/>
      <c r="AC58" s="6"/>
      <c r="AD58" s="6"/>
      <c r="AE58" s="6"/>
      <c r="AF58" s="6"/>
      <c r="AG58" s="6"/>
      <c r="AI58" s="6"/>
      <c r="AJ58" s="6"/>
    </row>
    <row r="59" spans="1:38" x14ac:dyDescent="0.3">
      <c r="A59" s="6"/>
      <c r="B59" s="6"/>
      <c r="E59" s="6"/>
      <c r="F59" s="6"/>
      <c r="G59" s="6"/>
      <c r="L59" s="6"/>
      <c r="M59" s="6"/>
      <c r="N59" s="6"/>
      <c r="O59" s="6"/>
      <c r="P59" s="6"/>
      <c r="S59" s="6"/>
      <c r="T59" s="6"/>
      <c r="U59" s="6"/>
      <c r="V59" s="6"/>
      <c r="W59" s="6"/>
      <c r="Z59" s="6"/>
      <c r="AA59" s="6"/>
      <c r="AB59" s="6"/>
      <c r="AC59" s="6"/>
      <c r="AD59" s="6"/>
      <c r="AE59" s="6"/>
      <c r="AF59" s="6"/>
      <c r="AG59" s="6"/>
      <c r="AI59" s="6"/>
      <c r="AJ59" s="6"/>
    </row>
    <row r="60" spans="1:38" x14ac:dyDescent="0.3">
      <c r="A60" s="6"/>
      <c r="B60" s="6"/>
      <c r="E60" s="6"/>
      <c r="F60" s="6"/>
      <c r="G60" s="6"/>
      <c r="L60" s="6"/>
      <c r="M60" s="6"/>
      <c r="N60" s="6"/>
      <c r="O60" s="6"/>
      <c r="P60" s="6"/>
      <c r="S60" s="6"/>
      <c r="T60" s="6"/>
      <c r="U60" s="6"/>
      <c r="V60" s="6"/>
      <c r="W60" s="6"/>
      <c r="Z60" s="6"/>
      <c r="AA60" s="6"/>
      <c r="AB60" s="6"/>
      <c r="AC60" s="6"/>
      <c r="AD60" s="6"/>
      <c r="AE60" s="6"/>
      <c r="AF60" s="6"/>
      <c r="AG60" s="6"/>
      <c r="AI60" s="6"/>
      <c r="AJ60" s="6"/>
    </row>
    <row r="61" spans="1:38" x14ac:dyDescent="0.3">
      <c r="A61" s="6"/>
      <c r="B61" s="6"/>
      <c r="E61" s="6"/>
      <c r="F61" s="6"/>
      <c r="G61" s="6"/>
      <c r="L61" s="6"/>
      <c r="M61" s="6"/>
      <c r="N61" s="6"/>
      <c r="O61" s="6"/>
      <c r="P61" s="6"/>
      <c r="S61" s="6"/>
      <c r="T61" s="6"/>
      <c r="U61" s="6"/>
      <c r="V61" s="6"/>
      <c r="W61" s="6"/>
      <c r="Z61" s="6"/>
      <c r="AA61" s="6"/>
      <c r="AB61" s="6"/>
      <c r="AC61" s="6"/>
      <c r="AD61" s="6"/>
      <c r="AE61" s="6"/>
      <c r="AF61" s="6"/>
      <c r="AG61" s="6"/>
      <c r="AI61" s="6"/>
      <c r="AJ61" s="6"/>
    </row>
    <row r="62" spans="1:38" x14ac:dyDescent="0.3">
      <c r="A62" s="6"/>
      <c r="B62" s="6"/>
      <c r="E62" s="6"/>
      <c r="F62" s="6"/>
      <c r="G62" s="6"/>
      <c r="L62" s="6"/>
      <c r="M62" s="6"/>
      <c r="N62" s="6"/>
      <c r="O62" s="6"/>
      <c r="P62" s="6"/>
      <c r="S62" s="6"/>
      <c r="T62" s="6"/>
      <c r="U62" s="6"/>
      <c r="V62" s="6"/>
      <c r="W62" s="6"/>
      <c r="Z62" s="6"/>
      <c r="AA62" s="6"/>
      <c r="AB62" s="6"/>
      <c r="AC62" s="6"/>
      <c r="AD62" s="6"/>
      <c r="AE62" s="6"/>
      <c r="AF62" s="6"/>
      <c r="AG62" s="6"/>
      <c r="AI62" s="6"/>
      <c r="AJ62" s="6"/>
    </row>
    <row r="63" spans="1:38" s="4" customFormat="1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5"/>
      <c r="AI63" s="6"/>
      <c r="AJ63" s="6"/>
    </row>
    <row r="64" spans="1:38" s="4" customFormat="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5"/>
      <c r="AI64" s="6"/>
      <c r="AJ64" s="6"/>
    </row>
    <row r="65" spans="1:36" s="4" customFormat="1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5"/>
      <c r="AI65" s="6"/>
      <c r="AJ65" s="6"/>
    </row>
    <row r="66" spans="1:36" s="4" customFormat="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5"/>
      <c r="AI66" s="6"/>
      <c r="AJ66" s="6"/>
    </row>
    <row r="67" spans="1:36" s="4" customFormat="1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5"/>
      <c r="AI67" s="6"/>
      <c r="AJ67" s="6"/>
    </row>
    <row r="68" spans="1:36" s="4" customForma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5"/>
      <c r="AI68" s="6"/>
      <c r="AJ68" s="6"/>
    </row>
    <row r="69" spans="1:36" s="4" customFormat="1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5"/>
      <c r="AI69" s="6"/>
      <c r="AJ69" s="6"/>
    </row>
    <row r="70" spans="1:36" s="4" customFormat="1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5"/>
      <c r="AI70" s="6"/>
      <c r="AJ70" s="6"/>
    </row>
    <row r="71" spans="1:36" s="4" customFormat="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5"/>
      <c r="AI71" s="6"/>
      <c r="AJ71" s="6"/>
    </row>
    <row r="72" spans="1:36" s="4" customForma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5"/>
      <c r="AI72" s="6"/>
      <c r="AJ72" s="6"/>
    </row>
    <row r="73" spans="1:36" s="4" customFormat="1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5"/>
      <c r="AI73" s="6"/>
      <c r="AJ73" s="6"/>
    </row>
    <row r="74" spans="1:36" s="4" customFormat="1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5"/>
      <c r="AI74" s="6"/>
      <c r="AJ74" s="6"/>
    </row>
    <row r="75" spans="1:36" s="4" customFormat="1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5"/>
      <c r="AI75" s="6"/>
      <c r="AJ75" s="6"/>
    </row>
    <row r="76" spans="1:36" s="4" customFormat="1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5"/>
      <c r="AI76" s="6"/>
      <c r="AJ76" s="6"/>
    </row>
  </sheetData>
  <mergeCells count="30">
    <mergeCell ref="C50:AG50"/>
    <mergeCell ref="C45:AG45"/>
    <mergeCell ref="C46:AG46"/>
    <mergeCell ref="C47:AG47"/>
    <mergeCell ref="C48:AG48"/>
    <mergeCell ref="C49:AG49"/>
    <mergeCell ref="C44:AG44"/>
    <mergeCell ref="C33:AG33"/>
    <mergeCell ref="C34:AG34"/>
    <mergeCell ref="C35:AG35"/>
    <mergeCell ref="C36:AG36"/>
    <mergeCell ref="C37:AG37"/>
    <mergeCell ref="C38:AG38"/>
    <mergeCell ref="C39:AG39"/>
    <mergeCell ref="C40:AG40"/>
    <mergeCell ref="C41:AG41"/>
    <mergeCell ref="C42:AG42"/>
    <mergeCell ref="C43:AG43"/>
    <mergeCell ref="AL1:AL2"/>
    <mergeCell ref="C6:AG6"/>
    <mergeCell ref="C16:AG16"/>
    <mergeCell ref="C31:AG31"/>
    <mergeCell ref="AJ1:AJ2"/>
    <mergeCell ref="AK1:AK2"/>
    <mergeCell ref="C20:AG20"/>
    <mergeCell ref="C32:AG32"/>
    <mergeCell ref="A1:A2"/>
    <mergeCell ref="B1:B2"/>
    <mergeCell ref="AH1:AH2"/>
    <mergeCell ref="AI1:AI2"/>
  </mergeCells>
  <conditionalFormatting sqref="C17:AG19 C20 C3:AG5 C31:C49 C7:AG15 C21:AG29">
    <cfRule type="cellIs" dxfId="25" priority="43" operator="equal">
      <formula>2</formula>
    </cfRule>
    <cfRule type="cellIs" dxfId="24" priority="44" operator="equal">
      <formula>1</formula>
    </cfRule>
  </conditionalFormatting>
  <conditionalFormatting sqref="C16">
    <cfRule type="cellIs" dxfId="23" priority="41" operator="equal">
      <formula>2</formula>
    </cfRule>
    <cfRule type="cellIs" dxfId="22" priority="42" operator="equal">
      <formula>1</formula>
    </cfRule>
  </conditionalFormatting>
  <conditionalFormatting sqref="C6">
    <cfRule type="cellIs" dxfId="21" priority="39" operator="equal">
      <formula>2</formula>
    </cfRule>
    <cfRule type="cellIs" dxfId="20" priority="40" operator="equal">
      <formula>1</formula>
    </cfRule>
  </conditionalFormatting>
  <conditionalFormatting sqref="C50">
    <cfRule type="cellIs" dxfId="19" priority="37" operator="equal">
      <formula>2</formula>
    </cfRule>
    <cfRule type="cellIs" dxfId="18" priority="38" operator="equal">
      <formula>1</formula>
    </cfRule>
  </conditionalFormatting>
  <conditionalFormatting sqref="C30:G30 J30:N30 Q30:U30 X30:AB30 AE30:AG30">
    <cfRule type="cellIs" dxfId="17" priority="17" operator="equal">
      <formula>2</formula>
    </cfRule>
    <cfRule type="cellIs" dxfId="16" priority="18" operator="equal">
      <formula>1</formula>
    </cfRule>
  </conditionalFormatting>
  <conditionalFormatting sqref="H30">
    <cfRule type="cellIs" dxfId="15" priority="15" operator="equal">
      <formula>2</formula>
    </cfRule>
    <cfRule type="cellIs" dxfId="14" priority="16" operator="equal">
      <formula>1</formula>
    </cfRule>
  </conditionalFormatting>
  <conditionalFormatting sqref="O30">
    <cfRule type="cellIs" dxfId="13" priority="13" operator="equal">
      <formula>2</formula>
    </cfRule>
    <cfRule type="cellIs" dxfId="12" priority="14" operator="equal">
      <formula>1</formula>
    </cfRule>
  </conditionalFormatting>
  <conditionalFormatting sqref="V30">
    <cfRule type="cellIs" dxfId="11" priority="11" operator="equal">
      <formula>2</formula>
    </cfRule>
    <cfRule type="cellIs" dxfId="10" priority="12" operator="equal">
      <formula>1</formula>
    </cfRule>
  </conditionalFormatting>
  <conditionalFormatting sqref="AC30">
    <cfRule type="cellIs" dxfId="9" priority="9" operator="equal">
      <formula>2</formula>
    </cfRule>
    <cfRule type="cellIs" dxfId="8" priority="10" operator="equal">
      <formula>1</formula>
    </cfRule>
  </conditionalFormatting>
  <conditionalFormatting sqref="AD30">
    <cfRule type="cellIs" dxfId="7" priority="7" operator="equal">
      <formula>2</formula>
    </cfRule>
    <cfRule type="cellIs" dxfId="6" priority="8" operator="equal">
      <formula>1</formula>
    </cfRule>
  </conditionalFormatting>
  <conditionalFormatting sqref="W30">
    <cfRule type="cellIs" dxfId="5" priority="5" operator="equal">
      <formula>2</formula>
    </cfRule>
    <cfRule type="cellIs" dxfId="4" priority="6" operator="equal">
      <formula>1</formula>
    </cfRule>
  </conditionalFormatting>
  <conditionalFormatting sqref="P30">
    <cfRule type="cellIs" dxfId="3" priority="3" operator="equal">
      <formula>2</formula>
    </cfRule>
    <cfRule type="cellIs" dxfId="2" priority="4" operator="equal">
      <formula>1</formula>
    </cfRule>
  </conditionalFormatting>
  <conditionalFormatting sqref="I30">
    <cfRule type="cellIs" dxfId="1" priority="1" operator="equal">
      <formula>2</formula>
    </cfRule>
    <cfRule type="cellIs" dxfId="0" priority="2" operator="equal">
      <formula>1</formula>
    </cfRule>
  </conditionalFormatting>
  <pageMargins left="0.31496062992125984" right="0.31496062992125984" top="0.55118110236220474" bottom="0.55118110236220474" header="0.31496062992125984" footer="0.31496062992125984"/>
  <pageSetup paperSize="9" scale="63" orientation="portrait" horizontalDpi="429496729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0C2B9-D529-4DCD-B380-E950FD29C846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08663-D535-4419-9957-3D8351156E89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F3440-53F2-460D-961A-2C78EE7FBBD8}">
  <sheetPr codeName="Лист15">
    <pageSetUpPr fitToPage="1"/>
  </sheetPr>
  <dimension ref="A1:AH79"/>
  <sheetViews>
    <sheetView topLeftCell="A7" zoomScale="70" zoomScaleNormal="70" workbookViewId="0">
      <selection activeCell="AB30" sqref="AB30"/>
    </sheetView>
  </sheetViews>
  <sheetFormatPr defaultColWidth="33.6640625" defaultRowHeight="15.05" x14ac:dyDescent="0.3"/>
  <cols>
    <col min="1" max="1" width="3" style="4" bestFit="1" customWidth="1"/>
    <col min="2" max="2" width="24.33203125" style="4" customWidth="1"/>
    <col min="3" max="4" width="2.88671875" style="6" bestFit="1" customWidth="1"/>
    <col min="5" max="5" width="2.88671875" style="9" bestFit="1" customWidth="1"/>
    <col min="6" max="6" width="2.88671875" style="10" bestFit="1" customWidth="1"/>
    <col min="7" max="7" width="2.88671875" style="4" bestFit="1" customWidth="1"/>
    <col min="8" max="11" width="2.88671875" style="6" bestFit="1" customWidth="1"/>
    <col min="12" max="12" width="2.88671875" style="9" bestFit="1" customWidth="1"/>
    <col min="13" max="13" width="2.88671875" style="10" bestFit="1" customWidth="1"/>
    <col min="14" max="16" width="2.88671875" style="4" bestFit="1" customWidth="1"/>
    <col min="17" max="18" width="2.88671875" style="6" bestFit="1" customWidth="1"/>
    <col min="19" max="19" width="2.88671875" style="9" bestFit="1" customWidth="1"/>
    <col min="20" max="20" width="2.88671875" style="10" bestFit="1" customWidth="1"/>
    <col min="21" max="23" width="2.88671875" style="4" bestFit="1" customWidth="1"/>
    <col min="24" max="25" width="2.88671875" style="6" bestFit="1" customWidth="1"/>
    <col min="26" max="26" width="2.88671875" style="9" bestFit="1" customWidth="1"/>
    <col min="27" max="27" width="2.88671875" style="10" customWidth="1"/>
    <col min="28" max="30" width="2.88671875" style="4" customWidth="1"/>
    <col min="31" max="31" width="7.44140625" style="4" customWidth="1"/>
    <col min="32" max="32" width="9.6640625" style="4" customWidth="1"/>
    <col min="33" max="33" width="8.109375" style="4" customWidth="1"/>
    <col min="34" max="34" width="8" style="4" customWidth="1"/>
    <col min="35" max="16384" width="33.6640625" style="4"/>
  </cols>
  <sheetData>
    <row r="1" spans="1:34" ht="21.3" customHeight="1" x14ac:dyDescent="0.3">
      <c r="A1" s="119" t="s">
        <v>19</v>
      </c>
      <c r="B1" s="120" t="s">
        <v>0</v>
      </c>
      <c r="C1" s="22">
        <v>1</v>
      </c>
      <c r="D1" s="2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22">
        <v>8</v>
      </c>
      <c r="K1" s="2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22">
        <v>15</v>
      </c>
      <c r="R1" s="2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22">
        <v>22</v>
      </c>
      <c r="Y1" s="21">
        <v>23</v>
      </c>
      <c r="Z1" s="1">
        <v>24</v>
      </c>
      <c r="AA1" s="1">
        <v>25</v>
      </c>
      <c r="AB1" s="1">
        <v>26</v>
      </c>
      <c r="AC1" s="1">
        <v>27</v>
      </c>
      <c r="AD1" s="26">
        <v>28</v>
      </c>
      <c r="AE1" s="27"/>
      <c r="AF1" s="121" t="s">
        <v>1</v>
      </c>
      <c r="AG1" s="121" t="s">
        <v>20</v>
      </c>
      <c r="AH1" s="121" t="s">
        <v>21</v>
      </c>
    </row>
    <row r="2" spans="1:34" ht="54" customHeight="1" thickBot="1" x14ac:dyDescent="0.35">
      <c r="A2" s="119"/>
      <c r="B2" s="120"/>
      <c r="C2" s="22" t="s">
        <v>2</v>
      </c>
      <c r="D2" s="21" t="s">
        <v>3</v>
      </c>
      <c r="E2" s="1" t="s">
        <v>4</v>
      </c>
      <c r="F2" s="1" t="s">
        <v>5</v>
      </c>
      <c r="G2" s="1" t="s">
        <v>6</v>
      </c>
      <c r="H2" s="23" t="s">
        <v>7</v>
      </c>
      <c r="I2" s="1" t="s">
        <v>8</v>
      </c>
      <c r="J2" s="22" t="s">
        <v>2</v>
      </c>
      <c r="K2" s="21" t="s">
        <v>3</v>
      </c>
      <c r="L2" s="1" t="s">
        <v>4</v>
      </c>
      <c r="M2" s="1" t="s">
        <v>5</v>
      </c>
      <c r="N2" s="1" t="s">
        <v>6</v>
      </c>
      <c r="O2" s="23" t="s">
        <v>7</v>
      </c>
      <c r="P2" s="1" t="s">
        <v>8</v>
      </c>
      <c r="Q2" s="22" t="s">
        <v>2</v>
      </c>
      <c r="R2" s="21" t="s">
        <v>3</v>
      </c>
      <c r="S2" s="1" t="s">
        <v>4</v>
      </c>
      <c r="T2" s="1" t="s">
        <v>5</v>
      </c>
      <c r="U2" s="1" t="s">
        <v>6</v>
      </c>
      <c r="V2" s="23" t="s">
        <v>7</v>
      </c>
      <c r="W2" s="1" t="s">
        <v>8</v>
      </c>
      <c r="X2" s="22" t="s">
        <v>2</v>
      </c>
      <c r="Y2" s="21" t="s">
        <v>3</v>
      </c>
      <c r="Z2" s="1" t="s">
        <v>4</v>
      </c>
      <c r="AA2" s="1" t="s">
        <v>5</v>
      </c>
      <c r="AB2" s="1" t="s">
        <v>6</v>
      </c>
      <c r="AC2" s="23" t="s">
        <v>7</v>
      </c>
      <c r="AD2" s="26" t="s">
        <v>8</v>
      </c>
      <c r="AE2" s="28" t="s">
        <v>9</v>
      </c>
      <c r="AF2" s="122"/>
      <c r="AG2" s="122"/>
      <c r="AH2" s="122"/>
    </row>
    <row r="3" spans="1:34" s="5" customFormat="1" ht="15.75" customHeight="1" x14ac:dyDescent="0.3">
      <c r="A3" s="11">
        <v>1</v>
      </c>
      <c r="B3" s="15" t="s">
        <v>14</v>
      </c>
      <c r="C3" s="125" t="s">
        <v>63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7"/>
      <c r="AE3" s="27">
        <f>COUNTIF(C3:AD3,1)</f>
        <v>0</v>
      </c>
      <c r="AF3" s="14">
        <f>AE3+Январь!AI3</f>
        <v>0</v>
      </c>
      <c r="AG3" s="3">
        <f t="shared" ref="AG3:AG34" si="0">COUNTIF(C3:AD3,2)</f>
        <v>0</v>
      </c>
      <c r="AH3" s="3">
        <f>AG3+Январь!AK3</f>
        <v>0</v>
      </c>
    </row>
    <row r="4" spans="1:34" x14ac:dyDescent="0.2">
      <c r="A4" s="2">
        <v>2</v>
      </c>
      <c r="B4" s="15" t="s">
        <v>25</v>
      </c>
      <c r="C4" s="22"/>
      <c r="D4" s="21"/>
      <c r="E4" s="24"/>
      <c r="F4" s="24"/>
      <c r="G4" s="24"/>
      <c r="H4" s="24"/>
      <c r="I4" s="24"/>
      <c r="J4" s="22"/>
      <c r="K4" s="21"/>
      <c r="L4" s="24"/>
      <c r="M4" s="24"/>
      <c r="N4" s="24">
        <v>1</v>
      </c>
      <c r="O4" s="24"/>
      <c r="P4" s="24"/>
      <c r="Q4" s="22"/>
      <c r="R4" s="21"/>
      <c r="S4" s="24"/>
      <c r="T4" s="24"/>
      <c r="U4" s="24"/>
      <c r="V4" s="24"/>
      <c r="W4" s="24"/>
      <c r="X4" s="22"/>
      <c r="Y4" s="21"/>
      <c r="Z4" s="24"/>
      <c r="AA4" s="24"/>
      <c r="AB4" s="24"/>
      <c r="AC4" s="24"/>
      <c r="AD4" s="25"/>
      <c r="AE4" s="29">
        <f t="shared" ref="AE4:AE34" si="1">COUNTIF(C4:AD4,1)</f>
        <v>1</v>
      </c>
      <c r="AF4" s="14">
        <f>AE4+Январь!AI4</f>
        <v>2</v>
      </c>
      <c r="AG4" s="3">
        <f t="shared" si="0"/>
        <v>0</v>
      </c>
      <c r="AH4" s="3">
        <f>AG4+Январь!AK4</f>
        <v>1</v>
      </c>
    </row>
    <row r="5" spans="1:34" x14ac:dyDescent="0.3">
      <c r="A5" s="11">
        <v>3</v>
      </c>
      <c r="B5" s="15" t="s">
        <v>26</v>
      </c>
      <c r="C5" s="125" t="s">
        <v>63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7"/>
      <c r="AE5" s="29">
        <f t="shared" si="1"/>
        <v>0</v>
      </c>
      <c r="AF5" s="14">
        <f>AE5+Январь!AI5</f>
        <v>0</v>
      </c>
      <c r="AG5" s="3">
        <f t="shared" si="0"/>
        <v>0</v>
      </c>
      <c r="AH5" s="3">
        <f>AG5+Январь!AK5</f>
        <v>0</v>
      </c>
    </row>
    <row r="6" spans="1:34" x14ac:dyDescent="0.2">
      <c r="A6" s="2">
        <v>4</v>
      </c>
      <c r="B6" s="15" t="s">
        <v>27</v>
      </c>
      <c r="C6" s="22"/>
      <c r="D6" s="21"/>
      <c r="E6" s="24"/>
      <c r="F6" s="24"/>
      <c r="G6" s="24"/>
      <c r="H6" s="24"/>
      <c r="I6" s="24"/>
      <c r="J6" s="22"/>
      <c r="K6" s="21"/>
      <c r="L6" s="24"/>
      <c r="M6" s="24"/>
      <c r="N6" s="24"/>
      <c r="O6" s="24"/>
      <c r="P6" s="24"/>
      <c r="Q6" s="22"/>
      <c r="R6" s="21">
        <v>1</v>
      </c>
      <c r="S6" s="24"/>
      <c r="T6" s="24"/>
      <c r="U6" s="24"/>
      <c r="V6" s="24"/>
      <c r="W6" s="24"/>
      <c r="X6" s="22"/>
      <c r="Y6" s="21"/>
      <c r="Z6" s="24"/>
      <c r="AA6" s="24"/>
      <c r="AB6" s="24"/>
      <c r="AC6" s="24">
        <v>2</v>
      </c>
      <c r="AD6" s="25"/>
      <c r="AE6" s="29">
        <f t="shared" si="1"/>
        <v>1</v>
      </c>
      <c r="AF6" s="14">
        <f>AE6+Январь!AI6</f>
        <v>2</v>
      </c>
      <c r="AG6" s="3">
        <f t="shared" si="0"/>
        <v>1</v>
      </c>
      <c r="AH6" s="3">
        <f>AG6+Январь!AK6</f>
        <v>2</v>
      </c>
    </row>
    <row r="7" spans="1:34" x14ac:dyDescent="0.2">
      <c r="A7" s="11">
        <v>5</v>
      </c>
      <c r="B7" s="15" t="s">
        <v>15</v>
      </c>
      <c r="C7" s="22"/>
      <c r="D7" s="21"/>
      <c r="E7" s="24"/>
      <c r="F7" s="24">
        <v>2</v>
      </c>
      <c r="G7" s="24"/>
      <c r="H7" s="24"/>
      <c r="I7" s="24"/>
      <c r="J7" s="22"/>
      <c r="K7" s="21"/>
      <c r="L7" s="128" t="s">
        <v>62</v>
      </c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30"/>
      <c r="AA7" s="24"/>
      <c r="AB7" s="24"/>
      <c r="AC7" s="24">
        <v>1</v>
      </c>
      <c r="AD7" s="25"/>
      <c r="AE7" s="29">
        <f t="shared" si="1"/>
        <v>1</v>
      </c>
      <c r="AF7" s="14">
        <f>AE7+Январь!AI7</f>
        <v>2</v>
      </c>
      <c r="AG7" s="3">
        <f t="shared" si="0"/>
        <v>1</v>
      </c>
      <c r="AH7" s="3">
        <f>AG7+Январь!AK7</f>
        <v>2</v>
      </c>
    </row>
    <row r="8" spans="1:34" x14ac:dyDescent="0.3">
      <c r="A8" s="2">
        <v>6</v>
      </c>
      <c r="B8" s="15" t="s">
        <v>17</v>
      </c>
      <c r="C8" s="125" t="s">
        <v>63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7"/>
      <c r="AE8" s="29">
        <f t="shared" si="1"/>
        <v>0</v>
      </c>
      <c r="AF8" s="14">
        <f>AE8+Январь!AI8</f>
        <v>0</v>
      </c>
      <c r="AG8" s="3">
        <f t="shared" si="0"/>
        <v>0</v>
      </c>
      <c r="AH8" s="3">
        <f>AG8+Январь!AK8</f>
        <v>0</v>
      </c>
    </row>
    <row r="9" spans="1:34" ht="14.4" customHeight="1" x14ac:dyDescent="0.3">
      <c r="A9" s="11">
        <v>7</v>
      </c>
      <c r="B9" s="15" t="s">
        <v>13</v>
      </c>
      <c r="C9" s="125" t="s">
        <v>63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7"/>
      <c r="AE9" s="29">
        <f t="shared" si="1"/>
        <v>0</v>
      </c>
      <c r="AF9" s="14">
        <f>AE9+Январь!AI9</f>
        <v>0</v>
      </c>
      <c r="AG9" s="3">
        <f t="shared" si="0"/>
        <v>0</v>
      </c>
      <c r="AH9" s="3">
        <f>AG9+Январь!AK9</f>
        <v>0</v>
      </c>
    </row>
    <row r="10" spans="1:34" x14ac:dyDescent="0.3">
      <c r="A10" s="2">
        <v>8</v>
      </c>
      <c r="B10" s="15" t="s">
        <v>28</v>
      </c>
      <c r="C10" s="125" t="s">
        <v>63</v>
      </c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7"/>
      <c r="AE10" s="29">
        <f t="shared" si="1"/>
        <v>0</v>
      </c>
      <c r="AF10" s="14">
        <f>AE10+Январь!AI10</f>
        <v>0</v>
      </c>
      <c r="AG10" s="3">
        <f t="shared" si="0"/>
        <v>0</v>
      </c>
      <c r="AH10" s="3">
        <f>AG10+Январь!AK10</f>
        <v>0</v>
      </c>
    </row>
    <row r="11" spans="1:34" x14ac:dyDescent="0.2">
      <c r="A11" s="11">
        <v>9</v>
      </c>
      <c r="B11" s="15" t="s">
        <v>29</v>
      </c>
      <c r="C11" s="22"/>
      <c r="D11" s="21"/>
      <c r="E11" s="24"/>
      <c r="F11" s="24"/>
      <c r="G11" s="24"/>
      <c r="H11" s="24"/>
      <c r="I11" s="24"/>
      <c r="J11" s="22"/>
      <c r="K11" s="21"/>
      <c r="L11" s="24"/>
      <c r="M11" s="24">
        <v>1</v>
      </c>
      <c r="N11" s="24"/>
      <c r="O11" s="24"/>
      <c r="P11" s="24"/>
      <c r="Q11" s="22"/>
      <c r="R11" s="21"/>
      <c r="S11" s="24"/>
      <c r="T11" s="24"/>
      <c r="U11" s="24"/>
      <c r="V11" s="24"/>
      <c r="W11" s="24"/>
      <c r="X11" s="22"/>
      <c r="Y11" s="21"/>
      <c r="Z11" s="24"/>
      <c r="AA11" s="24"/>
      <c r="AB11" s="24"/>
      <c r="AC11" s="24"/>
      <c r="AD11" s="25"/>
      <c r="AE11" s="29">
        <f t="shared" si="1"/>
        <v>1</v>
      </c>
      <c r="AF11" s="14">
        <f>AE11+Январь!AI11</f>
        <v>2</v>
      </c>
      <c r="AG11" s="3">
        <f t="shared" si="0"/>
        <v>0</v>
      </c>
      <c r="AH11" s="3">
        <f>AG11+Январь!AK11</f>
        <v>1</v>
      </c>
    </row>
    <row r="12" spans="1:34" x14ac:dyDescent="0.3">
      <c r="A12" s="2">
        <v>10</v>
      </c>
      <c r="B12" s="15" t="s">
        <v>30</v>
      </c>
      <c r="C12" s="125" t="s">
        <v>63</v>
      </c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7"/>
      <c r="AE12" s="29">
        <f t="shared" si="1"/>
        <v>0</v>
      </c>
      <c r="AF12" s="14">
        <f>AE12+Январь!AI12</f>
        <v>0</v>
      </c>
      <c r="AG12" s="3">
        <f t="shared" si="0"/>
        <v>0</v>
      </c>
      <c r="AH12" s="3">
        <f>AG12+Январь!AK12</f>
        <v>0</v>
      </c>
    </row>
    <row r="13" spans="1:34" x14ac:dyDescent="0.3">
      <c r="A13" s="11">
        <v>11</v>
      </c>
      <c r="B13" s="15" t="s">
        <v>42</v>
      </c>
      <c r="C13" s="131" t="s">
        <v>62</v>
      </c>
      <c r="D13" s="132"/>
      <c r="E13" s="132"/>
      <c r="F13" s="132"/>
      <c r="G13" s="132"/>
      <c r="H13" s="132"/>
      <c r="I13" s="132"/>
      <c r="J13" s="132"/>
      <c r="K13" s="132"/>
      <c r="L13" s="134"/>
      <c r="M13" s="135" t="s">
        <v>63</v>
      </c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7"/>
      <c r="AE13" s="29">
        <f t="shared" si="1"/>
        <v>0</v>
      </c>
      <c r="AF13" s="14">
        <f>AE13+Январь!AI13</f>
        <v>1</v>
      </c>
      <c r="AG13" s="3">
        <f t="shared" si="0"/>
        <v>0</v>
      </c>
      <c r="AH13" s="3">
        <f>AG13+Январь!AK13</f>
        <v>0</v>
      </c>
    </row>
    <row r="14" spans="1:34" ht="14.4" customHeight="1" x14ac:dyDescent="0.2">
      <c r="A14" s="2">
        <v>12</v>
      </c>
      <c r="B14" s="15" t="s">
        <v>45</v>
      </c>
      <c r="C14" s="22"/>
      <c r="D14" s="21"/>
      <c r="E14" s="24"/>
      <c r="F14" s="24"/>
      <c r="G14" s="24"/>
      <c r="H14" s="24"/>
      <c r="I14" s="24"/>
      <c r="J14" s="22"/>
      <c r="K14" s="21"/>
      <c r="L14" s="24"/>
      <c r="M14" s="24"/>
      <c r="N14" s="24"/>
      <c r="O14" s="24"/>
      <c r="P14" s="24"/>
      <c r="Q14" s="22"/>
      <c r="R14" s="21"/>
      <c r="S14" s="24">
        <v>1</v>
      </c>
      <c r="T14" s="24"/>
      <c r="U14" s="24"/>
      <c r="V14" s="24"/>
      <c r="W14" s="24"/>
      <c r="X14" s="22"/>
      <c r="Y14" s="21"/>
      <c r="Z14" s="24"/>
      <c r="AA14" s="24"/>
      <c r="AB14" s="24"/>
      <c r="AC14" s="24"/>
      <c r="AD14" s="25"/>
      <c r="AE14" s="29">
        <f t="shared" si="1"/>
        <v>1</v>
      </c>
      <c r="AF14" s="14">
        <f>AE14+Январь!AI14</f>
        <v>2</v>
      </c>
      <c r="AG14" s="3">
        <f t="shared" si="0"/>
        <v>0</v>
      </c>
      <c r="AH14" s="3">
        <f>AG14+Январь!AK14</f>
        <v>0</v>
      </c>
    </row>
    <row r="15" spans="1:34" s="5" customFormat="1" ht="15.75" customHeight="1" x14ac:dyDescent="0.3">
      <c r="A15" s="11">
        <v>13</v>
      </c>
      <c r="B15" s="15" t="s">
        <v>40</v>
      </c>
      <c r="C15" s="125" t="s">
        <v>63</v>
      </c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7"/>
      <c r="AE15" s="29">
        <f t="shared" si="1"/>
        <v>0</v>
      </c>
      <c r="AF15" s="14">
        <f>AE15+Январь!AI15</f>
        <v>0</v>
      </c>
      <c r="AG15" s="3">
        <f t="shared" si="0"/>
        <v>0</v>
      </c>
      <c r="AH15" s="3">
        <f>AG15+Январь!AK15</f>
        <v>0</v>
      </c>
    </row>
    <row r="16" spans="1:34" ht="14.4" customHeight="1" x14ac:dyDescent="0.2">
      <c r="A16" s="2">
        <v>14</v>
      </c>
      <c r="B16" s="15" t="s">
        <v>41</v>
      </c>
      <c r="C16" s="22"/>
      <c r="D16" s="21"/>
      <c r="E16" s="24"/>
      <c r="F16" s="24">
        <v>1</v>
      </c>
      <c r="G16" s="24"/>
      <c r="H16" s="24"/>
      <c r="I16" s="24"/>
      <c r="J16" s="22"/>
      <c r="K16" s="21"/>
      <c r="L16" s="24"/>
      <c r="M16" s="24"/>
      <c r="N16" s="24"/>
      <c r="O16" s="24"/>
      <c r="P16" s="24">
        <v>2</v>
      </c>
      <c r="Q16" s="22"/>
      <c r="R16" s="21"/>
      <c r="S16" s="24"/>
      <c r="T16" s="24"/>
      <c r="U16" s="24">
        <v>1</v>
      </c>
      <c r="V16" s="24"/>
      <c r="W16" s="24"/>
      <c r="X16" s="22"/>
      <c r="Y16" s="21"/>
      <c r="Z16" s="24"/>
      <c r="AA16" s="24"/>
      <c r="AB16" s="24"/>
      <c r="AC16" s="24"/>
      <c r="AD16" s="25"/>
      <c r="AE16" s="29">
        <f t="shared" si="1"/>
        <v>2</v>
      </c>
      <c r="AF16" s="14">
        <f>AE16+Январь!AI16</f>
        <v>3</v>
      </c>
      <c r="AG16" s="3">
        <f t="shared" si="0"/>
        <v>1</v>
      </c>
      <c r="AH16" s="3">
        <f>AG16+Январь!AK16</f>
        <v>2</v>
      </c>
    </row>
    <row r="17" spans="1:34" x14ac:dyDescent="0.2">
      <c r="A17" s="11">
        <v>15</v>
      </c>
      <c r="B17" s="15" t="s">
        <v>31</v>
      </c>
      <c r="C17" s="22"/>
      <c r="D17" s="21"/>
      <c r="E17" s="24"/>
      <c r="F17" s="24"/>
      <c r="G17" s="24"/>
      <c r="H17" s="24"/>
      <c r="I17" s="24"/>
      <c r="J17" s="22"/>
      <c r="K17" s="21"/>
      <c r="L17" s="24"/>
      <c r="M17" s="24">
        <v>2</v>
      </c>
      <c r="N17" s="24"/>
      <c r="O17" s="24"/>
      <c r="P17" s="24"/>
      <c r="Q17" s="22"/>
      <c r="R17" s="21"/>
      <c r="S17" s="24"/>
      <c r="T17" s="24"/>
      <c r="U17" s="24"/>
      <c r="V17" s="24">
        <v>1</v>
      </c>
      <c r="W17" s="24"/>
      <c r="X17" s="22"/>
      <c r="Y17" s="21"/>
      <c r="Z17" s="24"/>
      <c r="AA17" s="24"/>
      <c r="AB17" s="24"/>
      <c r="AC17" s="24"/>
      <c r="AD17" s="25"/>
      <c r="AE17" s="29">
        <f t="shared" si="1"/>
        <v>1</v>
      </c>
      <c r="AF17" s="14">
        <f>AE17+Январь!AI17</f>
        <v>2</v>
      </c>
      <c r="AG17" s="3">
        <f t="shared" si="0"/>
        <v>1</v>
      </c>
      <c r="AH17" s="3">
        <f>AG17+Январь!AK17</f>
        <v>1</v>
      </c>
    </row>
    <row r="18" spans="1:34" ht="14.4" customHeight="1" x14ac:dyDescent="0.3">
      <c r="A18" s="2">
        <v>16</v>
      </c>
      <c r="B18" s="15" t="s">
        <v>32</v>
      </c>
      <c r="C18" s="125" t="s">
        <v>63</v>
      </c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7"/>
      <c r="AE18" s="29">
        <f t="shared" si="1"/>
        <v>0</v>
      </c>
      <c r="AF18" s="14">
        <f>AE18+Январь!AI18</f>
        <v>0</v>
      </c>
      <c r="AG18" s="3">
        <f t="shared" si="0"/>
        <v>0</v>
      </c>
      <c r="AH18" s="3">
        <f>AG18+Январь!AK18</f>
        <v>0</v>
      </c>
    </row>
    <row r="19" spans="1:34" x14ac:dyDescent="0.2">
      <c r="A19" s="11">
        <v>17</v>
      </c>
      <c r="B19" s="15" t="s">
        <v>33</v>
      </c>
      <c r="C19" s="22"/>
      <c r="D19" s="21"/>
      <c r="E19" s="24"/>
      <c r="F19" s="24"/>
      <c r="G19" s="24"/>
      <c r="H19" s="24"/>
      <c r="I19" s="24"/>
      <c r="J19" s="22"/>
      <c r="K19" s="21"/>
      <c r="L19" s="24">
        <v>1</v>
      </c>
      <c r="M19" s="24"/>
      <c r="N19" s="24"/>
      <c r="O19" s="24"/>
      <c r="P19" s="24"/>
      <c r="Q19" s="22"/>
      <c r="R19" s="21"/>
      <c r="S19" s="24"/>
      <c r="T19" s="24"/>
      <c r="U19" s="24"/>
      <c r="V19" s="24">
        <v>2</v>
      </c>
      <c r="W19" s="24"/>
      <c r="X19" s="22"/>
      <c r="Y19" s="21"/>
      <c r="Z19" s="24"/>
      <c r="AA19" s="24"/>
      <c r="AB19" s="24"/>
      <c r="AC19" s="24"/>
      <c r="AD19" s="25">
        <v>1</v>
      </c>
      <c r="AE19" s="29">
        <f t="shared" si="1"/>
        <v>2</v>
      </c>
      <c r="AF19" s="14">
        <f>AE19+Январь!AI19</f>
        <v>3</v>
      </c>
      <c r="AG19" s="3">
        <f t="shared" si="0"/>
        <v>1</v>
      </c>
      <c r="AH19" s="3">
        <f>AG19+Январь!AK19</f>
        <v>2</v>
      </c>
    </row>
    <row r="20" spans="1:34" ht="14.4" customHeight="1" x14ac:dyDescent="0.2">
      <c r="A20" s="2">
        <v>18</v>
      </c>
      <c r="B20" s="15" t="s">
        <v>52</v>
      </c>
      <c r="C20" s="22"/>
      <c r="D20" s="21"/>
      <c r="E20" s="24"/>
      <c r="F20" s="24"/>
      <c r="G20" s="24"/>
      <c r="H20" s="24">
        <v>2</v>
      </c>
      <c r="I20" s="24"/>
      <c r="J20" s="22"/>
      <c r="K20" s="21"/>
      <c r="L20" s="24"/>
      <c r="M20" s="24"/>
      <c r="N20" s="24"/>
      <c r="O20" s="24"/>
      <c r="P20" s="24">
        <v>1</v>
      </c>
      <c r="Q20" s="22"/>
      <c r="R20" s="21"/>
      <c r="S20" s="24"/>
      <c r="T20" s="24"/>
      <c r="U20" s="24"/>
      <c r="V20" s="24"/>
      <c r="W20" s="24"/>
      <c r="X20" s="22"/>
      <c r="Y20" s="21"/>
      <c r="Z20" s="24"/>
      <c r="AA20" s="24"/>
      <c r="AB20" s="24"/>
      <c r="AC20" s="24"/>
      <c r="AD20" s="25"/>
      <c r="AE20" s="29">
        <f t="shared" si="1"/>
        <v>1</v>
      </c>
      <c r="AF20" s="14">
        <f>AE20+Январь!AI20</f>
        <v>3</v>
      </c>
      <c r="AG20" s="3">
        <f t="shared" si="0"/>
        <v>1</v>
      </c>
      <c r="AH20" s="3">
        <f>AG20+Январь!AK20</f>
        <v>1</v>
      </c>
    </row>
    <row r="21" spans="1:34" s="5" customFormat="1" ht="14.9" customHeight="1" x14ac:dyDescent="0.2">
      <c r="A21" s="11">
        <v>19</v>
      </c>
      <c r="B21" s="15" t="s">
        <v>11</v>
      </c>
      <c r="C21" s="22"/>
      <c r="D21" s="21">
        <v>1</v>
      </c>
      <c r="E21" s="24"/>
      <c r="F21" s="24"/>
      <c r="G21" s="24"/>
      <c r="H21" s="24"/>
      <c r="I21" s="24"/>
      <c r="J21" s="22"/>
      <c r="K21" s="21"/>
      <c r="L21" s="24"/>
      <c r="M21" s="24"/>
      <c r="N21" s="24"/>
      <c r="O21" s="24"/>
      <c r="P21" s="24"/>
      <c r="Q21" s="22"/>
      <c r="R21" s="21"/>
      <c r="S21" s="24"/>
      <c r="T21" s="24">
        <v>2</v>
      </c>
      <c r="U21" s="24"/>
      <c r="V21" s="24"/>
      <c r="W21" s="128" t="s">
        <v>62</v>
      </c>
      <c r="X21" s="129"/>
      <c r="Y21" s="129"/>
      <c r="Z21" s="129"/>
      <c r="AA21" s="129"/>
      <c r="AB21" s="129"/>
      <c r="AC21" s="129"/>
      <c r="AD21" s="138"/>
      <c r="AE21" s="29">
        <f t="shared" si="1"/>
        <v>1</v>
      </c>
      <c r="AF21" s="14">
        <f>AE21+Январь!AI21</f>
        <v>2</v>
      </c>
      <c r="AG21" s="3">
        <f t="shared" si="0"/>
        <v>1</v>
      </c>
      <c r="AH21" s="3">
        <f>AG21+Январь!AK21</f>
        <v>2</v>
      </c>
    </row>
    <row r="22" spans="1:34" x14ac:dyDescent="0.2">
      <c r="A22" s="2">
        <v>20</v>
      </c>
      <c r="B22" s="15" t="s">
        <v>22</v>
      </c>
      <c r="C22" s="22"/>
      <c r="D22" s="21"/>
      <c r="E22" s="24"/>
      <c r="F22" s="24"/>
      <c r="G22" s="24"/>
      <c r="H22" s="24"/>
      <c r="I22" s="24"/>
      <c r="J22" s="22"/>
      <c r="K22" s="21"/>
      <c r="L22" s="24"/>
      <c r="M22" s="24"/>
      <c r="N22" s="24"/>
      <c r="O22" s="24"/>
      <c r="P22" s="24"/>
      <c r="Q22" s="22"/>
      <c r="R22" s="21"/>
      <c r="S22" s="24"/>
      <c r="T22" s="24"/>
      <c r="U22" s="24"/>
      <c r="V22" s="24"/>
      <c r="W22" s="24">
        <v>1</v>
      </c>
      <c r="X22" s="22"/>
      <c r="Y22" s="21"/>
      <c r="Z22" s="24"/>
      <c r="AA22" s="24"/>
      <c r="AB22" s="24"/>
      <c r="AC22" s="24"/>
      <c r="AD22" s="25"/>
      <c r="AE22" s="29">
        <f t="shared" si="1"/>
        <v>1</v>
      </c>
      <c r="AF22" s="14">
        <f>AE22+Январь!AI22</f>
        <v>2</v>
      </c>
      <c r="AG22" s="3">
        <f t="shared" si="0"/>
        <v>0</v>
      </c>
      <c r="AH22" s="3">
        <f>AG22+Январь!AK22</f>
        <v>0</v>
      </c>
    </row>
    <row r="23" spans="1:34" x14ac:dyDescent="0.2">
      <c r="A23" s="11">
        <v>21</v>
      </c>
      <c r="B23" s="15" t="s">
        <v>12</v>
      </c>
      <c r="C23" s="22"/>
      <c r="D23" s="21"/>
      <c r="E23" s="24"/>
      <c r="F23" s="24"/>
      <c r="G23" s="24"/>
      <c r="H23" s="24"/>
      <c r="I23" s="24"/>
      <c r="J23" s="22"/>
      <c r="K23" s="21"/>
      <c r="L23" s="24"/>
      <c r="M23" s="24"/>
      <c r="N23" s="24"/>
      <c r="O23" s="24"/>
      <c r="P23" s="24"/>
      <c r="Q23" s="22"/>
      <c r="R23" s="21"/>
      <c r="S23" s="24"/>
      <c r="T23" s="24"/>
      <c r="U23" s="24"/>
      <c r="V23" s="24"/>
      <c r="W23" s="24"/>
      <c r="X23" s="22"/>
      <c r="Y23" s="21"/>
      <c r="Z23" s="24"/>
      <c r="AA23" s="24"/>
      <c r="AB23" s="24">
        <v>1</v>
      </c>
      <c r="AC23" s="24"/>
      <c r="AD23" s="25"/>
      <c r="AE23" s="29">
        <f t="shared" si="1"/>
        <v>1</v>
      </c>
      <c r="AF23" s="14">
        <f>AE23+Январь!AI23</f>
        <v>2</v>
      </c>
      <c r="AG23" s="3">
        <f t="shared" si="0"/>
        <v>0</v>
      </c>
      <c r="AH23" s="3">
        <f>AG23+Январь!AK23</f>
        <v>1</v>
      </c>
    </row>
    <row r="24" spans="1:34" x14ac:dyDescent="0.3">
      <c r="A24" s="2">
        <v>22</v>
      </c>
      <c r="B24" s="15" t="s">
        <v>18</v>
      </c>
      <c r="C24" s="125" t="s">
        <v>63</v>
      </c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7"/>
      <c r="AE24" s="29">
        <f t="shared" si="1"/>
        <v>0</v>
      </c>
      <c r="AF24" s="14">
        <f>AE24+Январь!AI24</f>
        <v>0</v>
      </c>
      <c r="AG24" s="3">
        <f t="shared" si="0"/>
        <v>0</v>
      </c>
      <c r="AH24" s="3">
        <f>AG24+Январь!AK24</f>
        <v>0</v>
      </c>
    </row>
    <row r="25" spans="1:34" x14ac:dyDescent="0.3">
      <c r="A25" s="11">
        <v>23</v>
      </c>
      <c r="B25" s="15" t="s">
        <v>34</v>
      </c>
      <c r="C25" s="125" t="s">
        <v>63</v>
      </c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7"/>
      <c r="AE25" s="29">
        <f t="shared" si="1"/>
        <v>0</v>
      </c>
      <c r="AF25" s="14">
        <f>AE25+Январь!AI25</f>
        <v>0</v>
      </c>
      <c r="AG25" s="3">
        <f t="shared" si="0"/>
        <v>0</v>
      </c>
      <c r="AH25" s="3">
        <f>AG25+Январь!AK25</f>
        <v>0</v>
      </c>
    </row>
    <row r="26" spans="1:34" ht="15.75" customHeight="1" x14ac:dyDescent="0.3">
      <c r="A26" s="2">
        <v>24</v>
      </c>
      <c r="B26" s="15" t="s">
        <v>35</v>
      </c>
      <c r="C26" s="131" t="s">
        <v>62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3"/>
      <c r="AE26" s="29">
        <f t="shared" si="1"/>
        <v>0</v>
      </c>
      <c r="AF26" s="14">
        <f>AE26+Январь!AI26</f>
        <v>0</v>
      </c>
      <c r="AG26" s="3">
        <f t="shared" si="0"/>
        <v>0</v>
      </c>
      <c r="AH26" s="3">
        <f>AG26+Январь!AK26</f>
        <v>0</v>
      </c>
    </row>
    <row r="27" spans="1:34" x14ac:dyDescent="0.3">
      <c r="A27" s="11">
        <v>25</v>
      </c>
      <c r="B27" s="15" t="s">
        <v>36</v>
      </c>
      <c r="C27" s="125" t="s">
        <v>63</v>
      </c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7"/>
      <c r="AE27" s="29">
        <f t="shared" si="1"/>
        <v>0</v>
      </c>
      <c r="AF27" s="14">
        <f>AE27+Январь!AI27</f>
        <v>0</v>
      </c>
      <c r="AG27" s="3">
        <f t="shared" si="0"/>
        <v>0</v>
      </c>
      <c r="AH27" s="3">
        <f>AG27+Январь!AK27</f>
        <v>0</v>
      </c>
    </row>
    <row r="28" spans="1:34" x14ac:dyDescent="0.3">
      <c r="A28" s="2">
        <v>26</v>
      </c>
      <c r="B28" s="15" t="s">
        <v>59</v>
      </c>
      <c r="C28" s="125" t="s">
        <v>63</v>
      </c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7"/>
      <c r="AE28" s="29">
        <f t="shared" si="1"/>
        <v>0</v>
      </c>
      <c r="AF28" s="14">
        <f>AE28+Январь!AI28</f>
        <v>1</v>
      </c>
      <c r="AG28" s="3">
        <f t="shared" si="0"/>
        <v>0</v>
      </c>
      <c r="AH28" s="3">
        <f>AG28+Январь!AK28</f>
        <v>1</v>
      </c>
    </row>
    <row r="29" spans="1:34" ht="15.75" customHeight="1" x14ac:dyDescent="0.2">
      <c r="A29" s="11">
        <v>27</v>
      </c>
      <c r="B29" s="15" t="s">
        <v>53</v>
      </c>
      <c r="C29" s="22"/>
      <c r="D29" s="21"/>
      <c r="E29" s="24"/>
      <c r="F29" s="24"/>
      <c r="G29" s="24"/>
      <c r="H29" s="24"/>
      <c r="I29" s="24"/>
      <c r="J29" s="22"/>
      <c r="K29" s="21"/>
      <c r="L29" s="24"/>
      <c r="M29" s="24"/>
      <c r="N29" s="24"/>
      <c r="O29" s="24"/>
      <c r="P29" s="24"/>
      <c r="Q29" s="22"/>
      <c r="R29" s="21"/>
      <c r="S29" s="24">
        <v>2</v>
      </c>
      <c r="T29" s="24"/>
      <c r="U29" s="24"/>
      <c r="V29" s="24"/>
      <c r="W29" s="24"/>
      <c r="X29" s="22"/>
      <c r="Y29" s="21"/>
      <c r="Z29" s="24">
        <v>1</v>
      </c>
      <c r="AA29" s="24"/>
      <c r="AB29" s="24"/>
      <c r="AC29" s="24"/>
      <c r="AD29" s="25"/>
      <c r="AE29" s="29">
        <f t="shared" si="1"/>
        <v>1</v>
      </c>
      <c r="AF29" s="14">
        <f>AE29+Январь!AI29</f>
        <v>2</v>
      </c>
      <c r="AG29" s="3">
        <f t="shared" si="0"/>
        <v>1</v>
      </c>
      <c r="AH29" s="3">
        <f>AG29+Январь!AK29</f>
        <v>1</v>
      </c>
    </row>
    <row r="30" spans="1:34" x14ac:dyDescent="0.2">
      <c r="A30" s="2">
        <v>28</v>
      </c>
      <c r="B30" s="15" t="s">
        <v>58</v>
      </c>
      <c r="C30" s="22"/>
      <c r="D30" s="21"/>
      <c r="E30" s="24"/>
      <c r="F30" s="24"/>
      <c r="G30" s="24"/>
      <c r="H30" s="24"/>
      <c r="I30" s="24"/>
      <c r="J30" s="22"/>
      <c r="K30" s="21"/>
      <c r="L30" s="24">
        <v>2</v>
      </c>
      <c r="M30" s="24"/>
      <c r="N30" s="24"/>
      <c r="O30" s="24"/>
      <c r="P30" s="24"/>
      <c r="Q30" s="22"/>
      <c r="R30" s="21"/>
      <c r="S30" s="24"/>
      <c r="T30" s="24"/>
      <c r="U30" s="24"/>
      <c r="V30" s="24"/>
      <c r="W30" s="24"/>
      <c r="X30" s="22"/>
      <c r="Y30" s="21"/>
      <c r="Z30" s="24"/>
      <c r="AA30" s="24">
        <v>1</v>
      </c>
      <c r="AB30" s="24"/>
      <c r="AC30" s="24"/>
      <c r="AD30" s="25"/>
      <c r="AE30" s="29">
        <f t="shared" si="1"/>
        <v>1</v>
      </c>
      <c r="AF30" s="14">
        <f>AE30+Январь!AI30</f>
        <v>2</v>
      </c>
      <c r="AG30" s="3">
        <f t="shared" si="0"/>
        <v>1</v>
      </c>
      <c r="AH30" s="3">
        <f>AG30+Январь!AK30</f>
        <v>1</v>
      </c>
    </row>
    <row r="31" spans="1:34" ht="14.9" customHeight="1" x14ac:dyDescent="0.3">
      <c r="A31" s="11">
        <v>29</v>
      </c>
      <c r="B31" s="15" t="s">
        <v>46</v>
      </c>
      <c r="C31" s="125" t="s">
        <v>63</v>
      </c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7"/>
      <c r="AE31" s="29">
        <f t="shared" si="1"/>
        <v>0</v>
      </c>
      <c r="AF31" s="14">
        <f>AE31+Январь!AI31</f>
        <v>0</v>
      </c>
      <c r="AG31" s="3">
        <f t="shared" si="0"/>
        <v>0</v>
      </c>
      <c r="AH31" s="3">
        <f>AG31+Январь!AK31</f>
        <v>0</v>
      </c>
    </row>
    <row r="32" spans="1:34" x14ac:dyDescent="0.2">
      <c r="A32" s="2">
        <v>30</v>
      </c>
      <c r="B32" s="15" t="s">
        <v>54</v>
      </c>
      <c r="C32" s="22"/>
      <c r="D32" s="21"/>
      <c r="E32" s="24"/>
      <c r="F32" s="24"/>
      <c r="G32" s="24"/>
      <c r="H32" s="24"/>
      <c r="I32" s="24"/>
      <c r="J32" s="22"/>
      <c r="K32" s="21">
        <v>1</v>
      </c>
      <c r="L32" s="24"/>
      <c r="M32" s="24"/>
      <c r="N32" s="24"/>
      <c r="O32" s="24"/>
      <c r="P32" s="24"/>
      <c r="Q32" s="22"/>
      <c r="R32" s="21"/>
      <c r="S32" s="24"/>
      <c r="T32" s="24"/>
      <c r="U32" s="24"/>
      <c r="V32" s="24"/>
      <c r="W32" s="24"/>
      <c r="X32" s="22"/>
      <c r="Y32" s="21"/>
      <c r="Z32" s="24"/>
      <c r="AA32" s="24"/>
      <c r="AB32" s="24"/>
      <c r="AC32" s="24"/>
      <c r="AD32" s="25">
        <v>2</v>
      </c>
      <c r="AE32" s="29">
        <f t="shared" si="1"/>
        <v>1</v>
      </c>
      <c r="AF32" s="14">
        <f>AE32+Январь!AI32</f>
        <v>2</v>
      </c>
      <c r="AG32" s="3">
        <f t="shared" si="0"/>
        <v>1</v>
      </c>
      <c r="AH32" s="3">
        <f>AG32+Январь!AK32</f>
        <v>1</v>
      </c>
    </row>
    <row r="33" spans="1:34" ht="15.75" customHeight="1" x14ac:dyDescent="0.3">
      <c r="A33" s="11">
        <v>31</v>
      </c>
      <c r="B33" s="15" t="s">
        <v>55</v>
      </c>
      <c r="C33" s="125" t="s">
        <v>63</v>
      </c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7"/>
      <c r="AE33" s="29">
        <f t="shared" si="1"/>
        <v>0</v>
      </c>
      <c r="AF33" s="14">
        <f>AE33+Январь!AI33</f>
        <v>0</v>
      </c>
      <c r="AG33" s="3">
        <f t="shared" si="0"/>
        <v>0</v>
      </c>
      <c r="AH33" s="3">
        <f>AG33+Январь!AK33</f>
        <v>0</v>
      </c>
    </row>
    <row r="34" spans="1:34" x14ac:dyDescent="0.2">
      <c r="A34" s="2">
        <v>32</v>
      </c>
      <c r="B34" s="15" t="s">
        <v>47</v>
      </c>
      <c r="C34" s="22"/>
      <c r="D34" s="21"/>
      <c r="E34" s="24"/>
      <c r="F34" s="24"/>
      <c r="G34" s="24"/>
      <c r="H34" s="24"/>
      <c r="I34" s="24"/>
      <c r="J34" s="22"/>
      <c r="K34" s="21"/>
      <c r="L34" s="24"/>
      <c r="M34" s="24"/>
      <c r="N34" s="24"/>
      <c r="O34" s="24"/>
      <c r="P34" s="24"/>
      <c r="Q34" s="22"/>
      <c r="R34" s="21"/>
      <c r="S34" s="24"/>
      <c r="T34" s="24">
        <v>1</v>
      </c>
      <c r="U34" s="24"/>
      <c r="V34" s="24"/>
      <c r="W34" s="24"/>
      <c r="X34" s="22"/>
      <c r="Y34" s="21"/>
      <c r="Z34" s="24"/>
      <c r="AA34" s="24"/>
      <c r="AB34" s="24"/>
      <c r="AC34" s="24"/>
      <c r="AD34" s="25"/>
      <c r="AE34" s="29">
        <f t="shared" si="1"/>
        <v>1</v>
      </c>
      <c r="AF34" s="14">
        <f>AE34+Январь!AI34</f>
        <v>2</v>
      </c>
      <c r="AG34" s="3">
        <f t="shared" si="0"/>
        <v>0</v>
      </c>
      <c r="AH34" s="3">
        <f>AG34+Январь!AK34</f>
        <v>1</v>
      </c>
    </row>
    <row r="35" spans="1:34" ht="14.9" customHeight="1" x14ac:dyDescent="0.2">
      <c r="A35" s="11">
        <v>33</v>
      </c>
      <c r="B35" s="15" t="s">
        <v>44</v>
      </c>
      <c r="C35" s="22"/>
      <c r="D35" s="21"/>
      <c r="E35" s="24"/>
      <c r="F35" s="24"/>
      <c r="G35" s="24"/>
      <c r="H35" s="24"/>
      <c r="I35" s="24"/>
      <c r="J35" s="22"/>
      <c r="K35" s="21"/>
      <c r="L35" s="24"/>
      <c r="M35" s="24"/>
      <c r="N35" s="24"/>
      <c r="O35" s="24">
        <v>1</v>
      </c>
      <c r="P35" s="24"/>
      <c r="Q35" s="22"/>
      <c r="R35" s="21"/>
      <c r="S35" s="24"/>
      <c r="T35" s="24"/>
      <c r="U35" s="24"/>
      <c r="V35" s="24"/>
      <c r="W35" s="24"/>
      <c r="X35" s="22"/>
      <c r="Y35" s="21"/>
      <c r="Z35" s="24"/>
      <c r="AA35" s="24"/>
      <c r="AB35" s="24"/>
      <c r="AC35" s="24"/>
      <c r="AD35" s="25"/>
      <c r="AE35" s="29">
        <f t="shared" ref="AE35:AE51" si="2">COUNTIF(C35:AD35,1)</f>
        <v>1</v>
      </c>
      <c r="AF35" s="14">
        <f>AE35+Январь!AI35</f>
        <v>2</v>
      </c>
      <c r="AG35" s="3">
        <f t="shared" ref="AG35:AG51" si="3">COUNTIF(C35:AD35,2)</f>
        <v>0</v>
      </c>
      <c r="AH35" s="3">
        <f>AG35+Январь!AK35</f>
        <v>0</v>
      </c>
    </row>
    <row r="36" spans="1:34" ht="15.75" customHeight="1" x14ac:dyDescent="0.3">
      <c r="A36" s="2">
        <v>34</v>
      </c>
      <c r="B36" s="15" t="s">
        <v>43</v>
      </c>
      <c r="C36" s="125" t="s">
        <v>63</v>
      </c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7"/>
      <c r="AE36" s="29">
        <f t="shared" si="2"/>
        <v>0</v>
      </c>
      <c r="AF36" s="14">
        <f>AE36+Январь!AI36</f>
        <v>0</v>
      </c>
      <c r="AG36" s="3">
        <f t="shared" si="3"/>
        <v>0</v>
      </c>
      <c r="AH36" s="3">
        <f>AG36+Январь!AK36</f>
        <v>0</v>
      </c>
    </row>
    <row r="37" spans="1:34" x14ac:dyDescent="0.2">
      <c r="A37" s="11">
        <v>35</v>
      </c>
      <c r="B37" s="15" t="s">
        <v>48</v>
      </c>
      <c r="C37" s="22"/>
      <c r="D37" s="21"/>
      <c r="E37" s="24"/>
      <c r="F37" s="24"/>
      <c r="G37" s="24"/>
      <c r="H37" s="24"/>
      <c r="I37" s="24">
        <v>1</v>
      </c>
      <c r="J37" s="22"/>
      <c r="K37" s="21"/>
      <c r="L37" s="24"/>
      <c r="M37" s="24"/>
      <c r="N37" s="24"/>
      <c r="O37" s="24"/>
      <c r="P37" s="24"/>
      <c r="Q37" s="22"/>
      <c r="R37" s="21"/>
      <c r="S37" s="24"/>
      <c r="T37" s="24"/>
      <c r="U37" s="24"/>
      <c r="V37" s="24"/>
      <c r="W37" s="24"/>
      <c r="X37" s="22"/>
      <c r="Y37" s="21"/>
      <c r="Z37" s="24">
        <v>2</v>
      </c>
      <c r="AA37" s="24"/>
      <c r="AB37" s="24"/>
      <c r="AC37" s="24"/>
      <c r="AD37" s="25"/>
      <c r="AE37" s="29">
        <f t="shared" si="2"/>
        <v>1</v>
      </c>
      <c r="AF37" s="14">
        <f>AE37+Январь!AI37</f>
        <v>2</v>
      </c>
      <c r="AG37" s="3">
        <f t="shared" si="3"/>
        <v>1</v>
      </c>
      <c r="AH37" s="3">
        <f>AG37+Январь!AK37</f>
        <v>2</v>
      </c>
    </row>
    <row r="38" spans="1:34" ht="15.75" customHeight="1" x14ac:dyDescent="0.2">
      <c r="A38" s="2">
        <v>36</v>
      </c>
      <c r="B38" s="15" t="s">
        <v>49</v>
      </c>
      <c r="C38" s="22"/>
      <c r="D38" s="21"/>
      <c r="E38" s="24"/>
      <c r="F38" s="24"/>
      <c r="G38" s="24">
        <v>1</v>
      </c>
      <c r="H38" s="24"/>
      <c r="I38" s="24"/>
      <c r="J38" s="22"/>
      <c r="K38" s="21"/>
      <c r="L38" s="24"/>
      <c r="M38" s="24"/>
      <c r="N38" s="24">
        <v>2</v>
      </c>
      <c r="O38" s="24"/>
      <c r="P38" s="24"/>
      <c r="Q38" s="22"/>
      <c r="R38" s="21"/>
      <c r="S38" s="24"/>
      <c r="T38" s="24"/>
      <c r="U38" s="24"/>
      <c r="V38" s="24"/>
      <c r="W38" s="24"/>
      <c r="X38" s="22"/>
      <c r="Y38" s="21"/>
      <c r="Z38" s="24"/>
      <c r="AA38" s="24"/>
      <c r="AB38" s="24"/>
      <c r="AC38" s="24"/>
      <c r="AD38" s="25"/>
      <c r="AE38" s="29">
        <f t="shared" si="2"/>
        <v>1</v>
      </c>
      <c r="AF38" s="14">
        <f>AE38+Январь!AI38</f>
        <v>2</v>
      </c>
      <c r="AG38" s="3">
        <f t="shared" si="3"/>
        <v>1</v>
      </c>
      <c r="AH38" s="3">
        <f>AG38+Январь!AK38</f>
        <v>2</v>
      </c>
    </row>
    <row r="39" spans="1:34" ht="14.4" customHeight="1" x14ac:dyDescent="0.3">
      <c r="A39" s="11">
        <v>37</v>
      </c>
      <c r="B39" s="15" t="s">
        <v>24</v>
      </c>
      <c r="C39" s="125" t="s">
        <v>63</v>
      </c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39"/>
      <c r="W39" s="135" t="s">
        <v>63</v>
      </c>
      <c r="X39" s="136"/>
      <c r="Y39" s="136"/>
      <c r="Z39" s="136"/>
      <c r="AA39" s="136"/>
      <c r="AB39" s="136"/>
      <c r="AC39" s="136"/>
      <c r="AD39" s="137"/>
      <c r="AE39" s="29">
        <f t="shared" si="2"/>
        <v>0</v>
      </c>
      <c r="AF39" s="14">
        <f>AE39+Январь!AI39</f>
        <v>0</v>
      </c>
      <c r="AG39" s="3">
        <f t="shared" si="3"/>
        <v>0</v>
      </c>
      <c r="AH39" s="3">
        <f>AG39+Январь!AK39</f>
        <v>0</v>
      </c>
    </row>
    <row r="40" spans="1:34" x14ac:dyDescent="0.3">
      <c r="A40" s="2">
        <v>38</v>
      </c>
      <c r="B40" s="15" t="s">
        <v>16</v>
      </c>
      <c r="C40" s="125" t="s">
        <v>63</v>
      </c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7"/>
      <c r="AE40" s="29">
        <f t="shared" si="2"/>
        <v>0</v>
      </c>
      <c r="AF40" s="14">
        <f>AE40+Январь!AI40</f>
        <v>0</v>
      </c>
      <c r="AG40" s="3">
        <f t="shared" si="3"/>
        <v>0</v>
      </c>
      <c r="AH40" s="3">
        <f>AG40+Январь!AK40</f>
        <v>0</v>
      </c>
    </row>
    <row r="41" spans="1:34" ht="14.9" customHeight="1" x14ac:dyDescent="0.3">
      <c r="A41" s="11">
        <v>39</v>
      </c>
      <c r="B41" s="15" t="s">
        <v>57</v>
      </c>
      <c r="C41" s="125" t="s">
        <v>63</v>
      </c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7"/>
      <c r="AE41" s="29">
        <f t="shared" si="2"/>
        <v>0</v>
      </c>
      <c r="AF41" s="14">
        <f>AE41+Январь!AI41</f>
        <v>0</v>
      </c>
      <c r="AG41" s="3">
        <f t="shared" si="3"/>
        <v>0</v>
      </c>
      <c r="AH41" s="3">
        <f>AG41+Январь!AK41</f>
        <v>0</v>
      </c>
    </row>
    <row r="42" spans="1:34" x14ac:dyDescent="0.2">
      <c r="A42" s="2">
        <v>40</v>
      </c>
      <c r="B42" s="15" t="s">
        <v>51</v>
      </c>
      <c r="C42" s="22"/>
      <c r="D42" s="21"/>
      <c r="E42" s="24"/>
      <c r="F42" s="24"/>
      <c r="G42" s="24"/>
      <c r="H42" s="24">
        <v>1</v>
      </c>
      <c r="I42" s="24"/>
      <c r="J42" s="22"/>
      <c r="K42" s="21"/>
      <c r="L42" s="24"/>
      <c r="M42" s="24"/>
      <c r="N42" s="24"/>
      <c r="O42" s="24"/>
      <c r="P42" s="24"/>
      <c r="Q42" s="22"/>
      <c r="R42" s="21"/>
      <c r="S42" s="24"/>
      <c r="T42" s="24"/>
      <c r="U42" s="24"/>
      <c r="V42" s="24"/>
      <c r="W42" s="24"/>
      <c r="X42" s="22"/>
      <c r="Y42" s="21"/>
      <c r="Z42" s="24"/>
      <c r="AA42" s="24"/>
      <c r="AB42" s="24">
        <v>2</v>
      </c>
      <c r="AC42" s="24"/>
      <c r="AD42" s="25"/>
      <c r="AE42" s="29">
        <f t="shared" si="2"/>
        <v>1</v>
      </c>
      <c r="AF42" s="14">
        <f>AE42+Январь!AI42</f>
        <v>2</v>
      </c>
      <c r="AG42" s="3">
        <f t="shared" si="3"/>
        <v>1</v>
      </c>
      <c r="AH42" s="3">
        <f>AG42+Январь!AK42</f>
        <v>1</v>
      </c>
    </row>
    <row r="43" spans="1:34" x14ac:dyDescent="0.3">
      <c r="A43" s="11">
        <v>41</v>
      </c>
      <c r="B43" s="15" t="s">
        <v>10</v>
      </c>
      <c r="C43" s="125" t="s">
        <v>63</v>
      </c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39"/>
      <c r="W43" s="135" t="s">
        <v>63</v>
      </c>
      <c r="X43" s="136"/>
      <c r="Y43" s="136"/>
      <c r="Z43" s="136"/>
      <c r="AA43" s="136"/>
      <c r="AB43" s="136"/>
      <c r="AC43" s="136"/>
      <c r="AD43" s="137"/>
      <c r="AE43" s="29">
        <f t="shared" si="2"/>
        <v>0</v>
      </c>
      <c r="AF43" s="14">
        <f>AE43+Январь!AI43</f>
        <v>0</v>
      </c>
      <c r="AG43" s="3">
        <f t="shared" si="3"/>
        <v>0</v>
      </c>
      <c r="AH43" s="3">
        <f>AG43+Январь!AK43</f>
        <v>0</v>
      </c>
    </row>
    <row r="44" spans="1:34" x14ac:dyDescent="0.2">
      <c r="A44" s="2">
        <v>42</v>
      </c>
      <c r="B44" s="15" t="s">
        <v>37</v>
      </c>
      <c r="C44" s="22"/>
      <c r="D44" s="21"/>
      <c r="E44" s="128" t="s">
        <v>62</v>
      </c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30"/>
      <c r="T44" s="24"/>
      <c r="U44" s="24"/>
      <c r="V44" s="24"/>
      <c r="W44" s="24"/>
      <c r="X44" s="22"/>
      <c r="Y44" s="21">
        <v>1</v>
      </c>
      <c r="Z44" s="24"/>
      <c r="AA44" s="24"/>
      <c r="AB44" s="24"/>
      <c r="AC44" s="24"/>
      <c r="AD44" s="25"/>
      <c r="AE44" s="29">
        <f t="shared" si="2"/>
        <v>1</v>
      </c>
      <c r="AF44" s="14">
        <f>AE44+Январь!AI44</f>
        <v>2</v>
      </c>
      <c r="AG44" s="3">
        <f t="shared" si="3"/>
        <v>0</v>
      </c>
      <c r="AH44" s="3">
        <f>AG44+Январь!AK44</f>
        <v>1</v>
      </c>
    </row>
    <row r="45" spans="1:34" x14ac:dyDescent="0.2">
      <c r="A45" s="11">
        <v>43</v>
      </c>
      <c r="B45" s="15" t="s">
        <v>56</v>
      </c>
      <c r="C45" s="22"/>
      <c r="D45" s="21"/>
      <c r="E45" s="24"/>
      <c r="F45" s="24"/>
      <c r="G45" s="24"/>
      <c r="H45" s="24"/>
      <c r="I45" s="24">
        <v>2</v>
      </c>
      <c r="J45" s="22"/>
      <c r="K45" s="21"/>
      <c r="L45" s="24"/>
      <c r="M45" s="24"/>
      <c r="N45" s="24"/>
      <c r="O45" s="24"/>
      <c r="P45" s="24"/>
      <c r="Q45" s="22"/>
      <c r="R45" s="21"/>
      <c r="S45" s="24"/>
      <c r="T45" s="24"/>
      <c r="U45" s="24"/>
      <c r="V45" s="24"/>
      <c r="W45" s="24"/>
      <c r="X45" s="22"/>
      <c r="Y45" s="21"/>
      <c r="Z45" s="24"/>
      <c r="AA45" s="24"/>
      <c r="AB45" s="24"/>
      <c r="AC45" s="24"/>
      <c r="AD45" s="25"/>
      <c r="AE45" s="29">
        <f t="shared" si="2"/>
        <v>0</v>
      </c>
      <c r="AF45" s="14">
        <f>AE45+Январь!AI45</f>
        <v>2</v>
      </c>
      <c r="AG45" s="3">
        <f t="shared" si="3"/>
        <v>1</v>
      </c>
      <c r="AH45" s="3">
        <f>AG45+Январь!AK45</f>
        <v>1</v>
      </c>
    </row>
    <row r="46" spans="1:34" ht="15.75" customHeight="1" x14ac:dyDescent="0.2">
      <c r="A46" s="2">
        <v>44</v>
      </c>
      <c r="B46" s="15" t="s">
        <v>38</v>
      </c>
      <c r="C46" s="22"/>
      <c r="D46" s="21"/>
      <c r="E46" s="24"/>
      <c r="F46" s="24"/>
      <c r="G46" s="24"/>
      <c r="H46" s="24"/>
      <c r="I46" s="24"/>
      <c r="J46" s="22">
        <v>1</v>
      </c>
      <c r="K46" s="21"/>
      <c r="L46" s="24"/>
      <c r="M46" s="24"/>
      <c r="N46" s="24"/>
      <c r="O46" s="24"/>
      <c r="P46" s="24"/>
      <c r="Q46" s="22"/>
      <c r="R46" s="21"/>
      <c r="S46" s="24"/>
      <c r="T46" s="24"/>
      <c r="U46" s="24">
        <v>2</v>
      </c>
      <c r="V46" s="24"/>
      <c r="W46" s="24"/>
      <c r="X46" s="22"/>
      <c r="Y46" s="21"/>
      <c r="Z46" s="24"/>
      <c r="AA46" s="24"/>
      <c r="AB46" s="24"/>
      <c r="AC46" s="24"/>
      <c r="AD46" s="25"/>
      <c r="AE46" s="29">
        <f t="shared" si="2"/>
        <v>1</v>
      </c>
      <c r="AF46" s="14">
        <f>AE46+Январь!AI46</f>
        <v>2</v>
      </c>
      <c r="AG46" s="3">
        <f t="shared" si="3"/>
        <v>1</v>
      </c>
      <c r="AH46" s="3">
        <f>AG46+Январь!AK46</f>
        <v>2</v>
      </c>
    </row>
    <row r="47" spans="1:34" x14ac:dyDescent="0.2">
      <c r="A47" s="11">
        <v>45</v>
      </c>
      <c r="B47" s="15" t="s">
        <v>39</v>
      </c>
      <c r="C47" s="22">
        <v>1</v>
      </c>
      <c r="D47" s="21"/>
      <c r="E47" s="24"/>
      <c r="F47" s="24"/>
      <c r="G47" s="24"/>
      <c r="H47" s="24"/>
      <c r="I47" s="24"/>
      <c r="J47" s="22"/>
      <c r="K47" s="21"/>
      <c r="L47" s="24"/>
      <c r="M47" s="24"/>
      <c r="N47" s="24"/>
      <c r="O47" s="24">
        <v>2</v>
      </c>
      <c r="P47" s="24"/>
      <c r="Q47" s="22"/>
      <c r="R47" s="21"/>
      <c r="S47" s="24"/>
      <c r="T47" s="24"/>
      <c r="U47" s="24"/>
      <c r="V47" s="24"/>
      <c r="W47" s="24"/>
      <c r="X47" s="22"/>
      <c r="Y47" s="21"/>
      <c r="Z47" s="24"/>
      <c r="AA47" s="24"/>
      <c r="AB47" s="24"/>
      <c r="AC47" s="24"/>
      <c r="AD47" s="25"/>
      <c r="AE47" s="29">
        <f t="shared" si="2"/>
        <v>1</v>
      </c>
      <c r="AF47" s="14">
        <f>AE47+Январь!AI47</f>
        <v>2</v>
      </c>
      <c r="AG47" s="3">
        <f t="shared" si="3"/>
        <v>1</v>
      </c>
      <c r="AH47" s="3">
        <f>AG47+Январь!AK47</f>
        <v>2</v>
      </c>
    </row>
    <row r="48" spans="1:34" ht="15.75" customHeight="1" x14ac:dyDescent="0.2">
      <c r="A48" s="2">
        <v>46</v>
      </c>
      <c r="B48" s="15" t="s">
        <v>23</v>
      </c>
      <c r="C48" s="22"/>
      <c r="D48" s="21"/>
      <c r="E48" s="24"/>
      <c r="F48" s="24"/>
      <c r="G48" s="24"/>
      <c r="H48" s="24"/>
      <c r="I48" s="24"/>
      <c r="J48" s="22"/>
      <c r="K48" s="21"/>
      <c r="L48" s="24"/>
      <c r="M48" s="24"/>
      <c r="N48" s="24"/>
      <c r="O48" s="24"/>
      <c r="P48" s="24"/>
      <c r="Q48" s="22">
        <v>1</v>
      </c>
      <c r="R48" s="21"/>
      <c r="S48" s="24"/>
      <c r="T48" s="24"/>
      <c r="U48" s="24"/>
      <c r="V48" s="24"/>
      <c r="W48" s="24">
        <v>2</v>
      </c>
      <c r="X48" s="22"/>
      <c r="Y48" s="21"/>
      <c r="Z48" s="24"/>
      <c r="AA48" s="24"/>
      <c r="AB48" s="24"/>
      <c r="AC48" s="24"/>
      <c r="AD48" s="25"/>
      <c r="AE48" s="29">
        <f t="shared" si="2"/>
        <v>1</v>
      </c>
      <c r="AF48" s="14">
        <f>AE48+Январь!AI48</f>
        <v>2</v>
      </c>
      <c r="AG48" s="3">
        <f t="shared" si="3"/>
        <v>1</v>
      </c>
      <c r="AH48" s="3">
        <f>AG48+Январь!AK48</f>
        <v>1</v>
      </c>
    </row>
    <row r="49" spans="1:34" x14ac:dyDescent="0.2">
      <c r="A49" s="11">
        <v>47</v>
      </c>
      <c r="B49" s="15" t="s">
        <v>50</v>
      </c>
      <c r="C49" s="22"/>
      <c r="D49" s="21"/>
      <c r="E49" s="24"/>
      <c r="F49" s="24"/>
      <c r="G49" s="24">
        <v>2</v>
      </c>
      <c r="H49" s="24"/>
      <c r="I49" s="24"/>
      <c r="J49" s="22"/>
      <c r="K49" s="21"/>
      <c r="L49" s="24"/>
      <c r="M49" s="24"/>
      <c r="N49" s="24"/>
      <c r="O49" s="24"/>
      <c r="P49" s="24"/>
      <c r="Q49" s="22"/>
      <c r="R49" s="21"/>
      <c r="S49" s="24"/>
      <c r="T49" s="24"/>
      <c r="U49" s="24"/>
      <c r="V49" s="24"/>
      <c r="W49" s="24"/>
      <c r="X49" s="22">
        <v>1</v>
      </c>
      <c r="Y49" s="21"/>
      <c r="Z49" s="24"/>
      <c r="AA49" s="24"/>
      <c r="AB49" s="24"/>
      <c r="AC49" s="24"/>
      <c r="AD49" s="25"/>
      <c r="AE49" s="29">
        <f t="shared" si="2"/>
        <v>1</v>
      </c>
      <c r="AF49" s="14">
        <f>AE49+Январь!AI49</f>
        <v>2</v>
      </c>
      <c r="AG49" s="3">
        <f t="shared" si="3"/>
        <v>1</v>
      </c>
      <c r="AH49" s="3">
        <f>AG49+Январь!AK49</f>
        <v>2</v>
      </c>
    </row>
    <row r="50" spans="1:34" ht="15.75" customHeight="1" x14ac:dyDescent="0.2">
      <c r="A50" s="11">
        <v>48</v>
      </c>
      <c r="B50" s="15" t="s">
        <v>60</v>
      </c>
      <c r="C50" s="22"/>
      <c r="D50" s="21"/>
      <c r="E50" s="24">
        <v>1</v>
      </c>
      <c r="F50" s="24"/>
      <c r="G50" s="24"/>
      <c r="H50" s="24"/>
      <c r="I50" s="24"/>
      <c r="J50" s="22"/>
      <c r="K50" s="21"/>
      <c r="L50" s="24"/>
      <c r="M50" s="24"/>
      <c r="N50" s="24"/>
      <c r="O50" s="24"/>
      <c r="P50" s="24"/>
      <c r="Q50" s="22"/>
      <c r="R50" s="21"/>
      <c r="S50" s="24"/>
      <c r="T50" s="24"/>
      <c r="U50" s="24"/>
      <c r="V50" s="24"/>
      <c r="W50" s="24"/>
      <c r="X50" s="22"/>
      <c r="Y50" s="21"/>
      <c r="Z50" s="24"/>
      <c r="AA50" s="24">
        <v>2</v>
      </c>
      <c r="AB50" s="24"/>
      <c r="AC50" s="24"/>
      <c r="AD50" s="25"/>
      <c r="AE50" s="29">
        <f t="shared" si="2"/>
        <v>1</v>
      </c>
      <c r="AF50" s="14">
        <f>AE50+Январь!AI50</f>
        <v>2</v>
      </c>
      <c r="AG50" s="3">
        <f t="shared" si="3"/>
        <v>1</v>
      </c>
      <c r="AH50" s="3">
        <f>AG50+Январь!AK50</f>
        <v>2</v>
      </c>
    </row>
    <row r="51" spans="1:34" ht="15.75" thickBot="1" x14ac:dyDescent="0.35">
      <c r="A51" s="11">
        <v>49</v>
      </c>
      <c r="B51" s="15" t="s">
        <v>61</v>
      </c>
      <c r="C51" s="125" t="s">
        <v>63</v>
      </c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7"/>
      <c r="AE51" s="30">
        <f t="shared" si="2"/>
        <v>0</v>
      </c>
      <c r="AF51" s="14">
        <f>AE51+Январь!AI51</f>
        <v>0</v>
      </c>
      <c r="AG51" s="3">
        <f t="shared" si="3"/>
        <v>0</v>
      </c>
      <c r="AH51" s="3">
        <f>AG51+Январь!AK51</f>
        <v>0</v>
      </c>
    </row>
    <row r="52" spans="1:34" x14ac:dyDescent="0.3">
      <c r="A52" s="6"/>
      <c r="B52" s="6"/>
      <c r="C52" s="6">
        <v>1</v>
      </c>
      <c r="D52" s="6">
        <v>1</v>
      </c>
      <c r="E52" s="6">
        <v>1</v>
      </c>
      <c r="F52" s="6">
        <v>1</v>
      </c>
      <c r="G52" s="6">
        <v>1</v>
      </c>
      <c r="H52" s="6">
        <v>1</v>
      </c>
      <c r="I52" s="6">
        <v>1</v>
      </c>
      <c r="J52" s="6">
        <v>1</v>
      </c>
      <c r="K52" s="6">
        <v>1</v>
      </c>
      <c r="L52" s="6">
        <v>1</v>
      </c>
      <c r="M52" s="6">
        <v>1</v>
      </c>
      <c r="N52" s="6">
        <v>1</v>
      </c>
      <c r="O52" s="6">
        <v>1</v>
      </c>
      <c r="P52" s="6">
        <v>1</v>
      </c>
      <c r="Q52" s="6">
        <v>1</v>
      </c>
      <c r="R52" s="6">
        <v>1</v>
      </c>
      <c r="S52" s="6">
        <v>1</v>
      </c>
      <c r="T52" s="6">
        <v>1</v>
      </c>
      <c r="U52" s="6">
        <v>1</v>
      </c>
      <c r="V52" s="6">
        <v>1</v>
      </c>
      <c r="W52" s="6">
        <v>1</v>
      </c>
      <c r="X52" s="6">
        <v>1</v>
      </c>
      <c r="Y52" s="6">
        <v>1</v>
      </c>
      <c r="Z52" s="6">
        <v>1</v>
      </c>
      <c r="AA52" s="6">
        <v>1</v>
      </c>
      <c r="AB52" s="6">
        <v>1</v>
      </c>
      <c r="AC52" s="6">
        <v>1</v>
      </c>
      <c r="AD52" s="6">
        <v>1</v>
      </c>
      <c r="AE52" s="6"/>
      <c r="AF52" s="6"/>
    </row>
    <row r="53" spans="1:34" x14ac:dyDescent="0.3">
      <c r="A53" s="6"/>
      <c r="B53" s="6"/>
      <c r="E53" s="6"/>
      <c r="F53" s="6">
        <v>2</v>
      </c>
      <c r="G53" s="6">
        <v>2</v>
      </c>
      <c r="H53" s="6">
        <v>2</v>
      </c>
      <c r="I53" s="6">
        <v>2</v>
      </c>
      <c r="L53" s="6">
        <v>2</v>
      </c>
      <c r="M53" s="6">
        <v>2</v>
      </c>
      <c r="N53" s="6">
        <v>2</v>
      </c>
      <c r="O53" s="6">
        <v>2</v>
      </c>
      <c r="P53" s="6">
        <v>2</v>
      </c>
      <c r="S53" s="6">
        <v>2</v>
      </c>
      <c r="T53" s="6">
        <v>2</v>
      </c>
      <c r="U53" s="6">
        <v>2</v>
      </c>
      <c r="V53" s="6">
        <v>2</v>
      </c>
      <c r="W53" s="6">
        <v>2</v>
      </c>
      <c r="Z53" s="6">
        <v>2</v>
      </c>
      <c r="AA53" s="6">
        <v>2</v>
      </c>
      <c r="AB53" s="6">
        <v>2</v>
      </c>
      <c r="AC53" s="6">
        <v>2</v>
      </c>
      <c r="AD53" s="6">
        <v>2</v>
      </c>
      <c r="AE53" s="6"/>
      <c r="AF53" s="6"/>
    </row>
    <row r="54" spans="1:34" x14ac:dyDescent="0.3">
      <c r="A54" s="6"/>
      <c r="B54" s="6"/>
      <c r="E54" s="6"/>
      <c r="F54" s="6"/>
      <c r="G54" s="6"/>
      <c r="L54" s="6"/>
      <c r="M54" s="6"/>
      <c r="N54" s="6"/>
      <c r="O54" s="6"/>
      <c r="P54" s="7"/>
      <c r="Q54" s="7"/>
      <c r="R54" s="7"/>
      <c r="S54" s="7"/>
      <c r="T54" s="7"/>
      <c r="U54" s="7"/>
      <c r="V54" s="7"/>
      <c r="W54" s="7"/>
      <c r="Z54" s="6"/>
      <c r="AA54" s="6"/>
      <c r="AB54" s="6"/>
      <c r="AC54" s="6"/>
      <c r="AD54" s="6"/>
      <c r="AE54" s="6"/>
      <c r="AF54" s="6"/>
    </row>
    <row r="55" spans="1:34" x14ac:dyDescent="0.3">
      <c r="A55" s="6"/>
      <c r="B55" s="6"/>
      <c r="E55" s="6"/>
      <c r="F55" s="6"/>
      <c r="G55" s="6"/>
      <c r="L55" s="6"/>
      <c r="M55" s="6"/>
      <c r="N55" s="6"/>
      <c r="O55" s="6"/>
      <c r="P55" s="7"/>
      <c r="Q55" s="7"/>
      <c r="R55" s="7"/>
      <c r="S55" s="7"/>
      <c r="T55" s="7"/>
      <c r="U55" s="7"/>
      <c r="V55" s="7"/>
      <c r="W55" s="7"/>
      <c r="Z55" s="6"/>
      <c r="AA55" s="6"/>
      <c r="AB55" s="6"/>
      <c r="AC55" s="6"/>
      <c r="AD55" s="6"/>
      <c r="AE55" s="6"/>
      <c r="AF55" s="6"/>
    </row>
    <row r="56" spans="1:34" x14ac:dyDescent="0.3">
      <c r="A56" s="6"/>
      <c r="B56" s="6"/>
      <c r="E56" s="6"/>
      <c r="F56" s="6"/>
      <c r="G56" s="6"/>
      <c r="L56" s="6"/>
      <c r="M56" s="6"/>
      <c r="N56" s="6"/>
      <c r="O56" s="6"/>
      <c r="P56" s="7"/>
      <c r="Q56" s="7"/>
      <c r="R56" s="7"/>
      <c r="S56" s="6"/>
      <c r="T56" s="7"/>
      <c r="U56" s="7"/>
      <c r="V56" s="7"/>
      <c r="W56" s="7"/>
      <c r="Z56" s="6"/>
      <c r="AA56" s="6"/>
      <c r="AB56" s="6"/>
      <c r="AC56" s="6"/>
      <c r="AD56" s="6"/>
      <c r="AE56" s="6"/>
      <c r="AF56" s="6"/>
    </row>
    <row r="57" spans="1:34" x14ac:dyDescent="0.3">
      <c r="A57" s="6"/>
      <c r="B57" s="6"/>
      <c r="E57" s="6"/>
      <c r="F57" s="6"/>
      <c r="G57" s="6"/>
      <c r="L57" s="6"/>
      <c r="M57" s="6"/>
      <c r="N57" s="6"/>
      <c r="O57" s="6"/>
      <c r="P57" s="6"/>
      <c r="S57" s="6"/>
      <c r="T57" s="6"/>
      <c r="U57" s="6"/>
      <c r="V57" s="6"/>
      <c r="W57" s="6"/>
      <c r="Z57" s="6"/>
      <c r="AA57" s="6"/>
      <c r="AB57" s="6"/>
      <c r="AC57" s="6"/>
      <c r="AD57" s="6"/>
      <c r="AE57" s="6"/>
      <c r="AF57" s="6"/>
    </row>
    <row r="58" spans="1:34" x14ac:dyDescent="0.3">
      <c r="A58" s="6"/>
      <c r="B58" s="6"/>
      <c r="E58" s="6"/>
      <c r="F58" s="6"/>
      <c r="G58" s="6"/>
      <c r="L58" s="6"/>
      <c r="M58" s="6"/>
      <c r="N58" s="6"/>
      <c r="O58" s="6"/>
      <c r="P58" s="6"/>
      <c r="S58" s="8"/>
      <c r="T58" s="6"/>
      <c r="U58" s="6"/>
      <c r="V58" s="6"/>
      <c r="W58" s="6"/>
      <c r="Z58" s="6"/>
      <c r="AA58" s="6"/>
      <c r="AB58" s="6"/>
      <c r="AC58" s="6"/>
      <c r="AD58" s="6"/>
      <c r="AE58" s="6"/>
      <c r="AF58" s="6"/>
    </row>
    <row r="59" spans="1:34" x14ac:dyDescent="0.3">
      <c r="A59" s="6"/>
      <c r="B59" s="6"/>
      <c r="E59" s="6"/>
      <c r="F59" s="6"/>
      <c r="G59" s="6"/>
      <c r="L59" s="6"/>
      <c r="M59" s="6"/>
      <c r="N59" s="6"/>
      <c r="O59" s="6"/>
      <c r="P59" s="6"/>
      <c r="S59" s="8"/>
      <c r="T59" s="6"/>
      <c r="U59" s="6"/>
      <c r="V59" s="6"/>
      <c r="W59" s="6"/>
      <c r="Z59" s="6"/>
      <c r="AA59" s="6"/>
      <c r="AB59" s="6"/>
      <c r="AC59" s="6"/>
      <c r="AD59" s="6"/>
      <c r="AE59" s="6"/>
      <c r="AF59" s="6"/>
    </row>
    <row r="60" spans="1:34" x14ac:dyDescent="0.3">
      <c r="A60" s="6"/>
      <c r="B60" s="6"/>
      <c r="E60" s="6"/>
      <c r="F60" s="6"/>
      <c r="G60" s="6"/>
      <c r="L60" s="6"/>
      <c r="M60" s="6"/>
      <c r="N60" s="6"/>
      <c r="O60" s="6"/>
      <c r="P60" s="6"/>
      <c r="S60" s="6"/>
      <c r="T60" s="6"/>
      <c r="U60" s="6"/>
      <c r="V60" s="6"/>
      <c r="W60" s="6"/>
      <c r="Z60" s="6"/>
      <c r="AA60" s="6"/>
      <c r="AB60" s="6"/>
      <c r="AC60" s="6"/>
      <c r="AD60" s="6"/>
      <c r="AE60" s="6"/>
      <c r="AF60" s="6"/>
    </row>
    <row r="61" spans="1:34" x14ac:dyDescent="0.3">
      <c r="A61" s="6"/>
      <c r="B61" s="6"/>
      <c r="E61" s="6"/>
      <c r="F61" s="6"/>
      <c r="G61" s="6"/>
      <c r="L61" s="6"/>
      <c r="M61" s="6"/>
      <c r="N61" s="6"/>
      <c r="O61" s="6"/>
      <c r="P61" s="6"/>
      <c r="S61" s="6"/>
      <c r="T61" s="6"/>
      <c r="U61" s="6"/>
      <c r="V61" s="6"/>
      <c r="W61" s="6"/>
      <c r="Z61" s="6"/>
      <c r="AA61" s="6"/>
      <c r="AB61" s="6"/>
      <c r="AC61" s="6"/>
      <c r="AD61" s="6"/>
      <c r="AE61" s="6"/>
      <c r="AF61" s="6"/>
    </row>
    <row r="62" spans="1:34" x14ac:dyDescent="0.3">
      <c r="A62" s="6"/>
      <c r="B62" s="6"/>
      <c r="E62" s="6"/>
      <c r="F62" s="6"/>
      <c r="G62" s="6"/>
      <c r="L62" s="6"/>
      <c r="M62" s="6"/>
      <c r="N62" s="6"/>
      <c r="O62" s="6"/>
      <c r="P62" s="6"/>
      <c r="S62" s="6"/>
      <c r="T62" s="6"/>
      <c r="U62" s="6"/>
      <c r="V62" s="6"/>
      <c r="W62" s="6"/>
      <c r="Z62" s="6"/>
      <c r="AA62" s="6"/>
      <c r="AB62" s="6"/>
      <c r="AC62" s="6"/>
      <c r="AD62" s="6"/>
      <c r="AE62" s="6"/>
      <c r="AF62" s="6"/>
    </row>
    <row r="63" spans="1:34" x14ac:dyDescent="0.3">
      <c r="A63" s="6"/>
      <c r="B63" s="6"/>
      <c r="E63" s="6"/>
      <c r="F63" s="6"/>
      <c r="G63" s="6"/>
      <c r="L63" s="6"/>
      <c r="M63" s="6"/>
      <c r="N63" s="6"/>
      <c r="O63" s="6"/>
      <c r="P63" s="6"/>
      <c r="S63" s="6"/>
      <c r="T63" s="6"/>
      <c r="U63" s="6"/>
      <c r="V63" s="6"/>
      <c r="W63" s="6"/>
      <c r="Z63" s="6"/>
      <c r="AA63" s="6"/>
      <c r="AB63" s="6"/>
      <c r="AC63" s="6"/>
      <c r="AD63" s="6"/>
      <c r="AE63" s="6"/>
      <c r="AF63" s="6"/>
    </row>
    <row r="64" spans="1:34" x14ac:dyDescent="0.3">
      <c r="A64" s="6"/>
      <c r="B64" s="6"/>
      <c r="E64" s="6"/>
      <c r="F64" s="6"/>
      <c r="G64" s="6"/>
      <c r="L64" s="6"/>
      <c r="M64" s="6"/>
      <c r="N64" s="6"/>
      <c r="O64" s="6"/>
      <c r="P64" s="6"/>
      <c r="S64" s="6"/>
      <c r="T64" s="6"/>
      <c r="U64" s="6"/>
      <c r="V64" s="6"/>
      <c r="W64" s="6"/>
      <c r="Z64" s="6"/>
      <c r="AA64" s="6"/>
      <c r="AB64" s="6"/>
      <c r="AC64" s="6"/>
      <c r="AD64" s="6"/>
      <c r="AE64" s="6"/>
      <c r="AF64" s="6"/>
    </row>
    <row r="65" spans="1:32" x14ac:dyDescent="0.3">
      <c r="A65" s="6"/>
      <c r="B65" s="6"/>
      <c r="E65" s="6"/>
      <c r="F65" s="6"/>
      <c r="G65" s="6"/>
      <c r="L65" s="6"/>
      <c r="M65" s="6"/>
      <c r="N65" s="6"/>
      <c r="O65" s="6"/>
      <c r="P65" s="6"/>
      <c r="S65" s="6"/>
      <c r="T65" s="6"/>
      <c r="U65" s="6"/>
      <c r="V65" s="6"/>
      <c r="W65" s="6"/>
      <c r="Z65" s="6"/>
      <c r="AA65" s="6"/>
      <c r="AB65" s="6"/>
      <c r="AC65" s="6"/>
      <c r="AD65" s="6"/>
      <c r="AE65" s="6"/>
      <c r="AF65" s="6"/>
    </row>
    <row r="66" spans="1:32" x14ac:dyDescent="0.3">
      <c r="A66" s="6"/>
      <c r="B66" s="6"/>
      <c r="E66" s="6"/>
      <c r="F66" s="6"/>
      <c r="G66" s="6"/>
      <c r="L66" s="6"/>
      <c r="M66" s="6"/>
      <c r="N66" s="6"/>
      <c r="O66" s="6"/>
      <c r="P66" s="6"/>
      <c r="S66" s="6"/>
      <c r="T66" s="6"/>
      <c r="U66" s="6"/>
      <c r="V66" s="6"/>
      <c r="W66" s="6"/>
      <c r="Z66" s="6"/>
      <c r="AA66" s="6"/>
      <c r="AB66" s="6"/>
      <c r="AC66" s="6"/>
      <c r="AD66" s="6"/>
      <c r="AE66" s="6"/>
      <c r="AF66" s="6"/>
    </row>
    <row r="67" spans="1:32" x14ac:dyDescent="0.3">
      <c r="A67" s="6"/>
      <c r="B67" s="6"/>
      <c r="E67" s="6"/>
      <c r="F67" s="6"/>
      <c r="G67" s="6"/>
      <c r="L67" s="6"/>
      <c r="M67" s="6"/>
      <c r="N67" s="6"/>
      <c r="O67" s="6"/>
      <c r="P67" s="6"/>
      <c r="S67" s="6"/>
      <c r="T67" s="6"/>
      <c r="U67" s="6"/>
      <c r="V67" s="6"/>
      <c r="W67" s="6"/>
      <c r="Z67" s="6"/>
      <c r="AA67" s="6"/>
      <c r="AB67" s="6"/>
      <c r="AC67" s="6"/>
      <c r="AD67" s="6"/>
      <c r="AE67" s="6"/>
      <c r="AF67" s="6"/>
    </row>
    <row r="68" spans="1:32" x14ac:dyDescent="0.3">
      <c r="A68" s="6"/>
      <c r="B68" s="6"/>
      <c r="E68" s="6"/>
      <c r="F68" s="6"/>
      <c r="G68" s="6"/>
      <c r="L68" s="6"/>
      <c r="M68" s="6"/>
      <c r="N68" s="6"/>
      <c r="O68" s="6"/>
      <c r="P68" s="6"/>
      <c r="S68" s="6"/>
      <c r="T68" s="6"/>
      <c r="U68" s="6"/>
      <c r="V68" s="6"/>
      <c r="W68" s="6"/>
      <c r="Z68" s="6"/>
      <c r="AA68" s="6"/>
      <c r="AB68" s="6"/>
      <c r="AC68" s="6"/>
      <c r="AD68" s="6"/>
      <c r="AE68" s="6"/>
      <c r="AF68" s="6"/>
    </row>
    <row r="69" spans="1:32" x14ac:dyDescent="0.3">
      <c r="A69" s="6"/>
      <c r="B69" s="6"/>
      <c r="E69" s="6"/>
      <c r="F69" s="6"/>
      <c r="G69" s="6"/>
      <c r="L69" s="6"/>
      <c r="M69" s="6"/>
      <c r="N69" s="6"/>
      <c r="O69" s="6"/>
      <c r="P69" s="6"/>
      <c r="S69" s="6"/>
      <c r="T69" s="6"/>
      <c r="U69" s="6"/>
      <c r="V69" s="6"/>
      <c r="W69" s="6"/>
      <c r="Z69" s="6"/>
      <c r="AA69" s="6"/>
      <c r="AB69" s="6"/>
      <c r="AC69" s="6"/>
      <c r="AD69" s="6"/>
      <c r="AE69" s="6"/>
      <c r="AF69" s="6"/>
    </row>
    <row r="70" spans="1:32" x14ac:dyDescent="0.3">
      <c r="A70" s="6"/>
      <c r="B70" s="6"/>
      <c r="E70" s="6"/>
      <c r="F70" s="6"/>
      <c r="G70" s="6"/>
      <c r="L70" s="6"/>
      <c r="M70" s="6"/>
      <c r="N70" s="6"/>
      <c r="O70" s="6"/>
      <c r="P70" s="6"/>
      <c r="S70" s="6"/>
      <c r="T70" s="6"/>
      <c r="U70" s="6"/>
      <c r="V70" s="6"/>
      <c r="W70" s="6"/>
      <c r="Z70" s="6"/>
      <c r="AA70" s="6"/>
      <c r="AB70" s="6"/>
      <c r="AC70" s="6"/>
      <c r="AD70" s="6"/>
      <c r="AE70" s="6"/>
      <c r="AF70" s="6"/>
    </row>
    <row r="71" spans="1:32" x14ac:dyDescent="0.3">
      <c r="A71" s="6"/>
      <c r="B71" s="6"/>
      <c r="E71" s="6"/>
      <c r="F71" s="6"/>
      <c r="G71" s="6"/>
      <c r="L71" s="6"/>
      <c r="M71" s="6"/>
      <c r="N71" s="6"/>
      <c r="O71" s="6"/>
      <c r="P71" s="6"/>
      <c r="S71" s="6"/>
      <c r="T71" s="6"/>
      <c r="U71" s="6"/>
      <c r="V71" s="6"/>
      <c r="W71" s="6"/>
      <c r="Z71" s="6"/>
      <c r="AA71" s="6"/>
      <c r="AB71" s="6"/>
      <c r="AC71" s="6"/>
      <c r="AD71" s="6"/>
      <c r="AE71" s="6"/>
      <c r="AF71" s="6"/>
    </row>
    <row r="72" spans="1:32" x14ac:dyDescent="0.3">
      <c r="A72" s="6"/>
      <c r="B72" s="6"/>
      <c r="E72" s="6"/>
      <c r="F72" s="6"/>
      <c r="G72" s="6"/>
      <c r="L72" s="6"/>
      <c r="M72" s="6"/>
      <c r="N72" s="6"/>
      <c r="O72" s="6"/>
      <c r="P72" s="6"/>
      <c r="S72" s="6"/>
      <c r="T72" s="6"/>
      <c r="U72" s="6"/>
      <c r="V72" s="6"/>
      <c r="W72" s="6"/>
      <c r="Z72" s="6"/>
      <c r="AA72" s="6"/>
      <c r="AB72" s="6"/>
      <c r="AC72" s="6"/>
      <c r="AD72" s="6"/>
      <c r="AE72" s="6"/>
      <c r="AF72" s="6"/>
    </row>
    <row r="73" spans="1:32" x14ac:dyDescent="0.3">
      <c r="A73" s="6"/>
      <c r="B73" s="6"/>
      <c r="E73" s="6"/>
      <c r="F73" s="6"/>
      <c r="G73" s="6"/>
      <c r="L73" s="6"/>
      <c r="M73" s="6"/>
      <c r="N73" s="6"/>
      <c r="O73" s="6"/>
      <c r="P73" s="6"/>
      <c r="S73" s="6"/>
      <c r="T73" s="6"/>
      <c r="U73" s="6"/>
      <c r="V73" s="6"/>
      <c r="W73" s="6"/>
      <c r="Z73" s="6"/>
      <c r="AA73" s="6"/>
      <c r="AB73" s="6"/>
      <c r="AC73" s="6"/>
      <c r="AD73" s="6"/>
      <c r="AE73" s="6"/>
      <c r="AF73" s="6"/>
    </row>
    <row r="74" spans="1:32" x14ac:dyDescent="0.3">
      <c r="A74" s="6"/>
      <c r="B74" s="6"/>
      <c r="E74" s="6"/>
      <c r="F74" s="6"/>
      <c r="G74" s="6"/>
      <c r="L74" s="6"/>
      <c r="M74" s="6"/>
      <c r="N74" s="6"/>
      <c r="O74" s="6"/>
      <c r="P74" s="6"/>
      <c r="S74" s="6"/>
      <c r="T74" s="6"/>
      <c r="U74" s="6"/>
      <c r="V74" s="6"/>
      <c r="W74" s="6"/>
      <c r="Z74" s="6"/>
      <c r="AA74" s="6"/>
      <c r="AB74" s="6"/>
      <c r="AC74" s="6"/>
      <c r="AD74" s="6"/>
      <c r="AE74" s="6"/>
      <c r="AF74" s="6"/>
    </row>
    <row r="75" spans="1:32" x14ac:dyDescent="0.3">
      <c r="A75" s="6"/>
      <c r="B75" s="6"/>
      <c r="E75" s="6"/>
      <c r="F75" s="6"/>
      <c r="G75" s="6"/>
      <c r="L75" s="6"/>
      <c r="M75" s="6"/>
      <c r="N75" s="6"/>
      <c r="O75" s="6"/>
      <c r="P75" s="6"/>
      <c r="S75" s="6"/>
      <c r="T75" s="6"/>
      <c r="U75" s="6"/>
      <c r="V75" s="6"/>
      <c r="W75" s="6"/>
      <c r="Z75" s="6"/>
      <c r="AA75" s="6"/>
      <c r="AB75" s="6"/>
      <c r="AC75" s="6"/>
      <c r="AD75" s="6"/>
      <c r="AE75" s="6"/>
      <c r="AF75" s="6"/>
    </row>
    <row r="76" spans="1:32" x14ac:dyDescent="0.3">
      <c r="A76" s="6"/>
      <c r="B76" s="6"/>
      <c r="E76" s="6"/>
      <c r="F76" s="6"/>
      <c r="G76" s="6"/>
      <c r="L76" s="6"/>
      <c r="M76" s="6"/>
      <c r="N76" s="6"/>
      <c r="O76" s="6"/>
      <c r="P76" s="6"/>
      <c r="S76" s="6"/>
      <c r="T76" s="6"/>
      <c r="U76" s="6"/>
      <c r="V76" s="6"/>
      <c r="W76" s="6"/>
      <c r="Z76" s="6"/>
      <c r="AA76" s="6"/>
      <c r="AB76" s="6"/>
      <c r="AC76" s="6"/>
      <c r="AD76" s="6"/>
      <c r="AE76" s="6"/>
      <c r="AF76" s="6"/>
    </row>
    <row r="77" spans="1:32" x14ac:dyDescent="0.3">
      <c r="A77" s="6"/>
      <c r="B77" s="6"/>
      <c r="E77" s="6"/>
      <c r="F77" s="6"/>
      <c r="G77" s="6"/>
      <c r="L77" s="6"/>
      <c r="M77" s="6"/>
      <c r="N77" s="6"/>
      <c r="O77" s="6"/>
      <c r="P77" s="6"/>
      <c r="S77" s="6"/>
      <c r="T77" s="6"/>
      <c r="U77" s="6"/>
      <c r="V77" s="6"/>
      <c r="W77" s="6"/>
      <c r="Z77" s="6"/>
      <c r="AA77" s="6"/>
      <c r="AB77" s="6"/>
      <c r="AC77" s="6"/>
      <c r="AD77" s="6"/>
      <c r="AE77" s="6"/>
      <c r="AF77" s="6"/>
    </row>
    <row r="78" spans="1:32" x14ac:dyDescent="0.3">
      <c r="A78" s="6"/>
      <c r="B78" s="6"/>
      <c r="E78" s="6"/>
      <c r="F78" s="6"/>
      <c r="G78" s="6"/>
      <c r="L78" s="6"/>
      <c r="M78" s="6"/>
      <c r="N78" s="6"/>
      <c r="O78" s="6"/>
      <c r="P78" s="6"/>
      <c r="S78" s="6"/>
      <c r="T78" s="6"/>
      <c r="U78" s="6"/>
      <c r="V78" s="6"/>
      <c r="W78" s="6"/>
      <c r="Z78" s="6"/>
      <c r="AA78" s="6"/>
      <c r="AB78" s="6"/>
      <c r="AC78" s="6"/>
      <c r="AD78" s="6"/>
      <c r="AE78" s="6"/>
      <c r="AF78" s="6"/>
    </row>
    <row r="79" spans="1:32" x14ac:dyDescent="0.3">
      <c r="A79" s="6"/>
      <c r="B79" s="6"/>
      <c r="E79" s="6"/>
      <c r="F79" s="6"/>
      <c r="G79" s="6"/>
      <c r="L79" s="6"/>
      <c r="M79" s="6"/>
      <c r="N79" s="6"/>
      <c r="O79" s="6"/>
      <c r="P79" s="6"/>
      <c r="S79" s="6"/>
      <c r="T79" s="6"/>
      <c r="U79" s="6"/>
      <c r="V79" s="6"/>
      <c r="W79" s="6"/>
      <c r="Z79" s="6"/>
      <c r="AA79" s="6"/>
      <c r="AB79" s="6"/>
      <c r="AC79" s="6"/>
      <c r="AD79" s="6"/>
      <c r="AE79" s="6"/>
      <c r="AF79" s="6"/>
    </row>
  </sheetData>
  <mergeCells count="33">
    <mergeCell ref="A1:A2"/>
    <mergeCell ref="B1:B2"/>
    <mergeCell ref="AF1:AF2"/>
    <mergeCell ref="AG1:AG2"/>
    <mergeCell ref="AH1:AH2"/>
    <mergeCell ref="C41:AD41"/>
    <mergeCell ref="C27:AD27"/>
    <mergeCell ref="W39:AD39"/>
    <mergeCell ref="W43:AD43"/>
    <mergeCell ref="C39:V39"/>
    <mergeCell ref="C43:V43"/>
    <mergeCell ref="C51:AD51"/>
    <mergeCell ref="C5:AD5"/>
    <mergeCell ref="C15:AD15"/>
    <mergeCell ref="C31:AD31"/>
    <mergeCell ref="C33:AD33"/>
    <mergeCell ref="C10:AD10"/>
    <mergeCell ref="C26:AD26"/>
    <mergeCell ref="E44:S44"/>
    <mergeCell ref="C13:L13"/>
    <mergeCell ref="M13:AD13"/>
    <mergeCell ref="W21:AD21"/>
    <mergeCell ref="C28:AD28"/>
    <mergeCell ref="C36:AD36"/>
    <mergeCell ref="C24:AD24"/>
    <mergeCell ref="C25:AD25"/>
    <mergeCell ref="C40:AD40"/>
    <mergeCell ref="C3:AD3"/>
    <mergeCell ref="C8:AD8"/>
    <mergeCell ref="C12:AD12"/>
    <mergeCell ref="C9:AD9"/>
    <mergeCell ref="C18:AD18"/>
    <mergeCell ref="L7:Z7"/>
  </mergeCells>
  <conditionalFormatting sqref="C4:AD4 C42:AD42 C39 C45:AD50 C43 W39 C7:L7 AA7:AD7 C44:D44 T44:AD44 C14:AD14 M13 C22:AD23 C21:W21 C29:AD30 C37:AD38 C26 C28 C6:AD6 C16:AD17 C32:AD32 C34:AD35 C11:AD11 C13 C19:AD20">
    <cfRule type="cellIs" dxfId="539" priority="43" operator="equal">
      <formula>2</formula>
    </cfRule>
    <cfRule type="cellIs" dxfId="538" priority="44" operator="equal">
      <formula>1</formula>
    </cfRule>
  </conditionalFormatting>
  <conditionalFormatting sqref="W43">
    <cfRule type="cellIs" dxfId="537" priority="41" operator="equal">
      <formula>2</formula>
    </cfRule>
    <cfRule type="cellIs" dxfId="536" priority="42" operator="equal">
      <formula>1</formula>
    </cfRule>
  </conditionalFormatting>
  <conditionalFormatting sqref="E44">
    <cfRule type="cellIs" dxfId="535" priority="39" operator="equal">
      <formula>2</formula>
    </cfRule>
    <cfRule type="cellIs" dxfId="534" priority="40" operator="equal">
      <formula>1</formula>
    </cfRule>
  </conditionalFormatting>
  <conditionalFormatting sqref="C24:C25">
    <cfRule type="cellIs" dxfId="533" priority="31" operator="equal">
      <formula>2</formula>
    </cfRule>
    <cfRule type="cellIs" dxfId="532" priority="32" operator="equal">
      <formula>1</formula>
    </cfRule>
  </conditionalFormatting>
  <conditionalFormatting sqref="C40:C41">
    <cfRule type="cellIs" dxfId="531" priority="29" operator="equal">
      <formula>2</formula>
    </cfRule>
    <cfRule type="cellIs" dxfId="530" priority="30" operator="equal">
      <formula>1</formula>
    </cfRule>
  </conditionalFormatting>
  <conditionalFormatting sqref="C27">
    <cfRule type="cellIs" dxfId="529" priority="25" operator="equal">
      <formula>2</formula>
    </cfRule>
    <cfRule type="cellIs" dxfId="528" priority="26" operator="equal">
      <formula>1</formula>
    </cfRule>
  </conditionalFormatting>
  <conditionalFormatting sqref="C51">
    <cfRule type="cellIs" dxfId="527" priority="23" operator="equal">
      <formula>2</formula>
    </cfRule>
    <cfRule type="cellIs" dxfId="526" priority="24" operator="equal">
      <formula>1</formula>
    </cfRule>
  </conditionalFormatting>
  <conditionalFormatting sqref="C5">
    <cfRule type="cellIs" dxfId="525" priority="21" operator="equal">
      <formula>2</formula>
    </cfRule>
    <cfRule type="cellIs" dxfId="524" priority="22" operator="equal">
      <formula>1</formula>
    </cfRule>
  </conditionalFormatting>
  <conditionalFormatting sqref="C15">
    <cfRule type="cellIs" dxfId="523" priority="19" operator="equal">
      <formula>2</formula>
    </cfRule>
    <cfRule type="cellIs" dxfId="522" priority="20" operator="equal">
      <formula>1</formula>
    </cfRule>
  </conditionalFormatting>
  <conditionalFormatting sqref="C36">
    <cfRule type="cellIs" dxfId="521" priority="17" operator="equal">
      <formula>2</formula>
    </cfRule>
    <cfRule type="cellIs" dxfId="520" priority="18" operator="equal">
      <formula>1</formula>
    </cfRule>
  </conditionalFormatting>
  <conditionalFormatting sqref="C31">
    <cfRule type="cellIs" dxfId="519" priority="15" operator="equal">
      <formula>2</formula>
    </cfRule>
    <cfRule type="cellIs" dxfId="518" priority="16" operator="equal">
      <formula>1</formula>
    </cfRule>
  </conditionalFormatting>
  <conditionalFormatting sqref="C33">
    <cfRule type="cellIs" dxfId="517" priority="13" operator="equal">
      <formula>2</formula>
    </cfRule>
    <cfRule type="cellIs" dxfId="516" priority="14" operator="equal">
      <formula>1</formula>
    </cfRule>
  </conditionalFormatting>
  <conditionalFormatting sqref="C10">
    <cfRule type="cellIs" dxfId="515" priority="11" operator="equal">
      <formula>2</formula>
    </cfRule>
    <cfRule type="cellIs" dxfId="514" priority="12" operator="equal">
      <formula>1</formula>
    </cfRule>
  </conditionalFormatting>
  <conditionalFormatting sqref="C3">
    <cfRule type="cellIs" dxfId="513" priority="9" operator="equal">
      <formula>2</formula>
    </cfRule>
    <cfRule type="cellIs" dxfId="512" priority="10" operator="equal">
      <formula>1</formula>
    </cfRule>
  </conditionalFormatting>
  <conditionalFormatting sqref="C8">
    <cfRule type="cellIs" dxfId="511" priority="7" operator="equal">
      <formula>2</formula>
    </cfRule>
    <cfRule type="cellIs" dxfId="510" priority="8" operator="equal">
      <formula>1</formula>
    </cfRule>
  </conditionalFormatting>
  <conditionalFormatting sqref="C12">
    <cfRule type="cellIs" dxfId="509" priority="5" operator="equal">
      <formula>2</formula>
    </cfRule>
    <cfRule type="cellIs" dxfId="508" priority="6" operator="equal">
      <formula>1</formula>
    </cfRule>
  </conditionalFormatting>
  <conditionalFormatting sqref="C9">
    <cfRule type="cellIs" dxfId="507" priority="3" operator="equal">
      <formula>2</formula>
    </cfRule>
    <cfRule type="cellIs" dxfId="506" priority="4" operator="equal">
      <formula>1</formula>
    </cfRule>
  </conditionalFormatting>
  <conditionalFormatting sqref="C18">
    <cfRule type="cellIs" dxfId="505" priority="1" operator="equal">
      <formula>2</formula>
    </cfRule>
    <cfRule type="cellIs" dxfId="504" priority="2" operator="equal">
      <formula>1</formula>
    </cfRule>
  </conditionalFormatting>
  <pageMargins left="0.31496062992125984" right="0.31496062992125984" top="0.55118110236220474" bottom="0.55118110236220474" header="0.31496062992125984" footer="0.31496062992125984"/>
  <pageSetup paperSize="9" scale="68" fitToHeight="0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E705B-4863-4FD8-B6A6-C81E0794415D}">
  <sheetPr codeName="Лист16">
    <pageSetUpPr fitToPage="1"/>
  </sheetPr>
  <dimension ref="A1:AK79"/>
  <sheetViews>
    <sheetView topLeftCell="A13" zoomScale="70" zoomScaleNormal="70" workbookViewId="0">
      <selection activeCell="Y30" sqref="Y30"/>
    </sheetView>
  </sheetViews>
  <sheetFormatPr defaultColWidth="33.6640625" defaultRowHeight="15.05" x14ac:dyDescent="0.3"/>
  <cols>
    <col min="1" max="1" width="3" style="4" bestFit="1" customWidth="1"/>
    <col min="2" max="2" width="24.33203125" style="4" customWidth="1"/>
    <col min="3" max="4" width="2.88671875" style="6" bestFit="1" customWidth="1"/>
    <col min="5" max="5" width="2.88671875" style="9" bestFit="1" customWidth="1"/>
    <col min="6" max="6" width="2.88671875" style="10" bestFit="1" customWidth="1"/>
    <col min="7" max="7" width="2.88671875" style="4" bestFit="1" customWidth="1"/>
    <col min="8" max="11" width="2.88671875" style="6" bestFit="1" customWidth="1"/>
    <col min="12" max="12" width="2.88671875" style="9" bestFit="1" customWidth="1"/>
    <col min="13" max="13" width="2.88671875" style="10" bestFit="1" customWidth="1"/>
    <col min="14" max="16" width="2.88671875" style="4" bestFit="1" customWidth="1"/>
    <col min="17" max="18" width="2.88671875" style="6" bestFit="1" customWidth="1"/>
    <col min="19" max="19" width="2.88671875" style="9" bestFit="1" customWidth="1"/>
    <col min="20" max="20" width="2.88671875" style="10" bestFit="1" customWidth="1"/>
    <col min="21" max="23" width="2.88671875" style="4" bestFit="1" customWidth="1"/>
    <col min="24" max="25" width="2.88671875" style="6" bestFit="1" customWidth="1"/>
    <col min="26" max="26" width="2.88671875" style="9" bestFit="1" customWidth="1"/>
    <col min="27" max="27" width="2.88671875" style="10" customWidth="1"/>
    <col min="28" max="33" width="2.88671875" style="4" customWidth="1"/>
    <col min="34" max="34" width="7.44140625" style="4" customWidth="1"/>
    <col min="35" max="35" width="9.6640625" style="4" customWidth="1"/>
    <col min="36" max="36" width="8.109375" style="4" customWidth="1"/>
    <col min="37" max="37" width="8" style="4" customWidth="1"/>
    <col min="38" max="16384" width="33.6640625" style="34"/>
  </cols>
  <sheetData>
    <row r="1" spans="1:37" ht="21.3" customHeight="1" x14ac:dyDescent="0.3">
      <c r="A1" s="119" t="s">
        <v>19</v>
      </c>
      <c r="B1" s="120" t="s">
        <v>0</v>
      </c>
      <c r="C1" s="22">
        <v>1</v>
      </c>
      <c r="D1" s="2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22">
        <v>8</v>
      </c>
      <c r="K1" s="2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22">
        <v>15</v>
      </c>
      <c r="R1" s="2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22">
        <v>22</v>
      </c>
      <c r="Y1" s="21">
        <v>23</v>
      </c>
      <c r="Z1" s="1">
        <v>24</v>
      </c>
      <c r="AA1" s="1">
        <v>25</v>
      </c>
      <c r="AB1" s="1">
        <v>26</v>
      </c>
      <c r="AC1" s="1">
        <v>27</v>
      </c>
      <c r="AD1" s="26">
        <v>28</v>
      </c>
      <c r="AE1" s="26">
        <v>29</v>
      </c>
      <c r="AF1" s="26">
        <v>30</v>
      </c>
      <c r="AG1" s="26">
        <v>31</v>
      </c>
      <c r="AH1" s="27"/>
      <c r="AI1" s="121" t="s">
        <v>1</v>
      </c>
      <c r="AJ1" s="121" t="s">
        <v>20</v>
      </c>
      <c r="AK1" s="121" t="s">
        <v>21</v>
      </c>
    </row>
    <row r="2" spans="1:37" ht="54" customHeight="1" thickBot="1" x14ac:dyDescent="0.35">
      <c r="A2" s="119"/>
      <c r="B2" s="120"/>
      <c r="C2" s="22" t="s">
        <v>2</v>
      </c>
      <c r="D2" s="21" t="s">
        <v>3</v>
      </c>
      <c r="E2" s="1" t="s">
        <v>4</v>
      </c>
      <c r="F2" s="1" t="s">
        <v>5</v>
      </c>
      <c r="G2" s="1" t="s">
        <v>6</v>
      </c>
      <c r="H2" s="23" t="s">
        <v>7</v>
      </c>
      <c r="I2" s="1" t="s">
        <v>8</v>
      </c>
      <c r="J2" s="22" t="s">
        <v>2</v>
      </c>
      <c r="K2" s="21" t="s">
        <v>3</v>
      </c>
      <c r="L2" s="1" t="s">
        <v>4</v>
      </c>
      <c r="M2" s="1" t="s">
        <v>5</v>
      </c>
      <c r="N2" s="1" t="s">
        <v>6</v>
      </c>
      <c r="O2" s="23" t="s">
        <v>7</v>
      </c>
      <c r="P2" s="1" t="s">
        <v>8</v>
      </c>
      <c r="Q2" s="22" t="s">
        <v>2</v>
      </c>
      <c r="R2" s="21" t="s">
        <v>3</v>
      </c>
      <c r="S2" s="1" t="s">
        <v>4</v>
      </c>
      <c r="T2" s="1" t="s">
        <v>5</v>
      </c>
      <c r="U2" s="1" t="s">
        <v>6</v>
      </c>
      <c r="V2" s="23" t="s">
        <v>7</v>
      </c>
      <c r="W2" s="1" t="s">
        <v>8</v>
      </c>
      <c r="X2" s="22" t="s">
        <v>2</v>
      </c>
      <c r="Y2" s="21" t="s">
        <v>3</v>
      </c>
      <c r="Z2" s="1" t="s">
        <v>4</v>
      </c>
      <c r="AA2" s="1" t="s">
        <v>5</v>
      </c>
      <c r="AB2" s="1" t="s">
        <v>6</v>
      </c>
      <c r="AC2" s="23" t="s">
        <v>7</v>
      </c>
      <c r="AD2" s="1" t="s">
        <v>8</v>
      </c>
      <c r="AE2" s="22" t="s">
        <v>2</v>
      </c>
      <c r="AF2" s="21" t="s">
        <v>3</v>
      </c>
      <c r="AG2" s="1" t="s">
        <v>4</v>
      </c>
      <c r="AH2" s="28" t="s">
        <v>9</v>
      </c>
      <c r="AI2" s="122"/>
      <c r="AJ2" s="122"/>
      <c r="AK2" s="122"/>
    </row>
    <row r="3" spans="1:37" ht="15.75" customHeight="1" x14ac:dyDescent="0.3">
      <c r="A3" s="11">
        <v>1</v>
      </c>
      <c r="B3" s="15" t="s">
        <v>14</v>
      </c>
      <c r="C3" s="125" t="s">
        <v>63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7"/>
      <c r="AH3" s="27">
        <f t="shared" ref="AH3:AH34" si="0">COUNTIF(C3:AG3,1)</f>
        <v>0</v>
      </c>
      <c r="AI3" s="14">
        <f>AH3+Январь!AI3+Февраль!AE3</f>
        <v>0</v>
      </c>
      <c r="AJ3" s="3">
        <f t="shared" ref="AJ3:AJ34" si="1">COUNTIF(C3:AG3,2)</f>
        <v>0</v>
      </c>
      <c r="AK3" s="3">
        <f>AJ3+Январь!AK3+Февраль!AG3</f>
        <v>0</v>
      </c>
    </row>
    <row r="4" spans="1:37" ht="15.75" customHeight="1" x14ac:dyDescent="0.3">
      <c r="A4" s="2">
        <v>2</v>
      </c>
      <c r="B4" s="15" t="s">
        <v>25</v>
      </c>
      <c r="C4" s="22"/>
      <c r="D4" s="21"/>
      <c r="E4" s="33"/>
      <c r="F4" s="33"/>
      <c r="G4" s="33"/>
      <c r="H4" s="33"/>
      <c r="I4" s="33"/>
      <c r="J4" s="22"/>
      <c r="K4" s="21"/>
      <c r="L4" s="33"/>
      <c r="M4" s="33"/>
      <c r="N4" s="140" t="s">
        <v>62</v>
      </c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36"/>
      <c r="AD4" s="35"/>
      <c r="AE4" s="22"/>
      <c r="AF4" s="21"/>
      <c r="AG4" s="33">
        <v>1</v>
      </c>
      <c r="AH4" s="20">
        <f t="shared" si="0"/>
        <v>1</v>
      </c>
      <c r="AI4" s="14">
        <f>AH4+Январь!AI4+Февраль!AE4</f>
        <v>3</v>
      </c>
      <c r="AJ4" s="3">
        <f t="shared" si="1"/>
        <v>0</v>
      </c>
      <c r="AK4" s="3">
        <f>AJ4+Январь!AK4+Февраль!AG4</f>
        <v>1</v>
      </c>
    </row>
    <row r="5" spans="1:37" ht="15.75" customHeight="1" x14ac:dyDescent="0.3">
      <c r="A5" s="11">
        <v>3</v>
      </c>
      <c r="B5" s="15" t="s">
        <v>26</v>
      </c>
      <c r="C5" s="125" t="s">
        <v>63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7"/>
      <c r="AH5" s="29">
        <f t="shared" si="0"/>
        <v>0</v>
      </c>
      <c r="AI5" s="14">
        <f>AH5+Январь!AI5+Февраль!AE5</f>
        <v>0</v>
      </c>
      <c r="AJ5" s="3">
        <f t="shared" si="1"/>
        <v>0</v>
      </c>
      <c r="AK5" s="3">
        <f>AJ5+Январь!AK5+Февраль!AG5</f>
        <v>0</v>
      </c>
    </row>
    <row r="6" spans="1:37" x14ac:dyDescent="0.3">
      <c r="A6" s="2">
        <v>4</v>
      </c>
      <c r="B6" s="15" t="s">
        <v>27</v>
      </c>
      <c r="C6" s="22"/>
      <c r="D6" s="21"/>
      <c r="E6" s="33"/>
      <c r="F6" s="33"/>
      <c r="G6" s="33"/>
      <c r="H6" s="33"/>
      <c r="I6" s="33"/>
      <c r="J6" s="22"/>
      <c r="K6" s="21"/>
      <c r="L6" s="33"/>
      <c r="M6" s="33"/>
      <c r="N6" s="33"/>
      <c r="O6" s="33"/>
      <c r="P6" s="33"/>
      <c r="Q6" s="22"/>
      <c r="R6" s="21"/>
      <c r="S6" s="33"/>
      <c r="T6" s="33">
        <v>1</v>
      </c>
      <c r="U6" s="33"/>
      <c r="V6" s="33"/>
      <c r="W6" s="33"/>
      <c r="X6" s="22"/>
      <c r="Y6" s="21"/>
      <c r="Z6" s="33"/>
      <c r="AA6" s="33"/>
      <c r="AB6" s="33"/>
      <c r="AC6" s="33"/>
      <c r="AD6" s="33"/>
      <c r="AE6" s="22"/>
      <c r="AF6" s="21"/>
      <c r="AG6" s="31">
        <v>2</v>
      </c>
      <c r="AH6" s="29">
        <f t="shared" si="0"/>
        <v>1</v>
      </c>
      <c r="AI6" s="14">
        <f>AH6+Январь!AI6+Февраль!AE6</f>
        <v>3</v>
      </c>
      <c r="AJ6" s="3">
        <f t="shared" si="1"/>
        <v>1</v>
      </c>
      <c r="AK6" s="3">
        <f>AJ6+Январь!AK6+Февраль!AG6</f>
        <v>3</v>
      </c>
    </row>
    <row r="7" spans="1:37" x14ac:dyDescent="0.3">
      <c r="A7" s="11">
        <v>5</v>
      </c>
      <c r="B7" s="15" t="s">
        <v>15</v>
      </c>
      <c r="C7" s="22"/>
      <c r="D7" s="21"/>
      <c r="E7" s="33"/>
      <c r="F7" s="33"/>
      <c r="G7" s="33"/>
      <c r="H7" s="33"/>
      <c r="I7" s="33"/>
      <c r="J7" s="22"/>
      <c r="K7" s="21"/>
      <c r="L7" s="33"/>
      <c r="M7" s="33"/>
      <c r="N7" s="33"/>
      <c r="O7" s="33"/>
      <c r="P7" s="33">
        <v>1</v>
      </c>
      <c r="Q7" s="22"/>
      <c r="R7" s="21"/>
      <c r="S7" s="33"/>
      <c r="T7" s="33">
        <v>2</v>
      </c>
      <c r="U7" s="33"/>
      <c r="V7" s="33"/>
      <c r="W7" s="33"/>
      <c r="X7" s="22"/>
      <c r="Y7" s="21"/>
      <c r="Z7" s="33"/>
      <c r="AA7" s="33"/>
      <c r="AB7" s="33"/>
      <c r="AC7" s="33"/>
      <c r="AD7" s="33"/>
      <c r="AE7" s="22"/>
      <c r="AF7" s="21"/>
      <c r="AG7" s="31"/>
      <c r="AH7" s="29">
        <f t="shared" si="0"/>
        <v>1</v>
      </c>
      <c r="AI7" s="14">
        <f>AH7+Январь!AI7+Февраль!AE7</f>
        <v>3</v>
      </c>
      <c r="AJ7" s="3">
        <f t="shared" si="1"/>
        <v>1</v>
      </c>
      <c r="AK7" s="3">
        <f>AJ7+Январь!AK7+Февраль!AG7</f>
        <v>3</v>
      </c>
    </row>
    <row r="8" spans="1:37" ht="15.75" customHeight="1" x14ac:dyDescent="0.3">
      <c r="A8" s="2">
        <v>6</v>
      </c>
      <c r="B8" s="15" t="s">
        <v>17</v>
      </c>
      <c r="C8" s="125" t="s">
        <v>63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39"/>
      <c r="S8" s="131" t="s">
        <v>62</v>
      </c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3"/>
      <c r="AH8" s="29">
        <f t="shared" si="0"/>
        <v>0</v>
      </c>
      <c r="AI8" s="14">
        <f>AH8+Январь!AI8+Февраль!AE8</f>
        <v>0</v>
      </c>
      <c r="AJ8" s="3">
        <f t="shared" si="1"/>
        <v>0</v>
      </c>
      <c r="AK8" s="3">
        <f>AJ8+Январь!AK8+Февраль!AG8</f>
        <v>0</v>
      </c>
    </row>
    <row r="9" spans="1:37" ht="14.4" customHeight="1" x14ac:dyDescent="0.3">
      <c r="A9" s="11">
        <v>7</v>
      </c>
      <c r="B9" s="15" t="s">
        <v>13</v>
      </c>
      <c r="C9" s="125" t="s">
        <v>63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7"/>
      <c r="AH9" s="29">
        <f t="shared" si="0"/>
        <v>0</v>
      </c>
      <c r="AI9" s="14">
        <f>AH9+Январь!AI9+Февраль!AE9</f>
        <v>0</v>
      </c>
      <c r="AJ9" s="3">
        <f t="shared" si="1"/>
        <v>0</v>
      </c>
      <c r="AK9" s="3">
        <f>AJ9+Январь!AK9+Февраль!AG9</f>
        <v>0</v>
      </c>
    </row>
    <row r="10" spans="1:37" ht="15.75" customHeight="1" x14ac:dyDescent="0.3">
      <c r="A10" s="2">
        <v>8</v>
      </c>
      <c r="B10" s="15" t="s">
        <v>28</v>
      </c>
      <c r="C10" s="125" t="s">
        <v>63</v>
      </c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7"/>
      <c r="AH10" s="29">
        <f t="shared" si="0"/>
        <v>0</v>
      </c>
      <c r="AI10" s="14">
        <f>AH10+Январь!AI10+Февраль!AE10</f>
        <v>0</v>
      </c>
      <c r="AJ10" s="3">
        <f t="shared" si="1"/>
        <v>0</v>
      </c>
      <c r="AK10" s="3">
        <f>AJ10+Январь!AK10+Февраль!AG10</f>
        <v>0</v>
      </c>
    </row>
    <row r="11" spans="1:37" x14ac:dyDescent="0.3">
      <c r="A11" s="11">
        <v>9</v>
      </c>
      <c r="B11" s="15" t="s">
        <v>29</v>
      </c>
      <c r="C11" s="22"/>
      <c r="D11" s="21">
        <v>1</v>
      </c>
      <c r="E11" s="33"/>
      <c r="F11" s="33"/>
      <c r="G11" s="33"/>
      <c r="H11" s="33"/>
      <c r="I11" s="33"/>
      <c r="J11" s="22"/>
      <c r="K11" s="21"/>
      <c r="L11" s="33"/>
      <c r="M11" s="33"/>
      <c r="N11" s="33"/>
      <c r="O11" s="33"/>
      <c r="P11" s="33"/>
      <c r="Q11" s="22"/>
      <c r="R11" s="21"/>
      <c r="S11" s="33">
        <v>2</v>
      </c>
      <c r="T11" s="33"/>
      <c r="U11" s="33"/>
      <c r="V11" s="33"/>
      <c r="W11" s="33"/>
      <c r="X11" s="22"/>
      <c r="Y11" s="21"/>
      <c r="Z11" s="33"/>
      <c r="AA11" s="33"/>
      <c r="AB11" s="33"/>
      <c r="AC11" s="33"/>
      <c r="AD11" s="33"/>
      <c r="AE11" s="22"/>
      <c r="AF11" s="21"/>
      <c r="AG11" s="31"/>
      <c r="AH11" s="29">
        <f t="shared" si="0"/>
        <v>1</v>
      </c>
      <c r="AI11" s="14">
        <f>AH11+Январь!AI11+Февраль!AE11</f>
        <v>3</v>
      </c>
      <c r="AJ11" s="3">
        <f t="shared" si="1"/>
        <v>1</v>
      </c>
      <c r="AK11" s="3">
        <f>AJ11+Январь!AK11+Февраль!AG11</f>
        <v>2</v>
      </c>
    </row>
    <row r="12" spans="1:37" ht="15.75" customHeight="1" x14ac:dyDescent="0.3">
      <c r="A12" s="2">
        <v>10</v>
      </c>
      <c r="B12" s="15" t="s">
        <v>30</v>
      </c>
      <c r="C12" s="125" t="s">
        <v>63</v>
      </c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39"/>
      <c r="X12" s="131" t="s">
        <v>62</v>
      </c>
      <c r="Y12" s="132"/>
      <c r="Z12" s="132"/>
      <c r="AA12" s="132"/>
      <c r="AB12" s="132"/>
      <c r="AC12" s="132"/>
      <c r="AD12" s="132"/>
      <c r="AE12" s="132"/>
      <c r="AF12" s="132"/>
      <c r="AG12" s="133"/>
      <c r="AH12" s="29">
        <f t="shared" si="0"/>
        <v>0</v>
      </c>
      <c r="AI12" s="14">
        <f>AH12+Январь!AI12+Февраль!AE12</f>
        <v>0</v>
      </c>
      <c r="AJ12" s="3">
        <f t="shared" si="1"/>
        <v>0</v>
      </c>
      <c r="AK12" s="3">
        <f>AJ12+Январь!AK12+Февраль!AG12</f>
        <v>0</v>
      </c>
    </row>
    <row r="13" spans="1:37" ht="15.75" customHeight="1" x14ac:dyDescent="0.3">
      <c r="A13" s="11">
        <v>11</v>
      </c>
      <c r="B13" s="15" t="s">
        <v>42</v>
      </c>
      <c r="C13" s="125" t="s">
        <v>63</v>
      </c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7"/>
      <c r="AH13" s="29">
        <f t="shared" si="0"/>
        <v>0</v>
      </c>
      <c r="AI13" s="14">
        <f>AH13+Январь!AI13+Февраль!AE13</f>
        <v>1</v>
      </c>
      <c r="AJ13" s="3">
        <f t="shared" si="1"/>
        <v>0</v>
      </c>
      <c r="AK13" s="3">
        <f>AJ13+Январь!AK13+Февраль!AG13</f>
        <v>0</v>
      </c>
    </row>
    <row r="14" spans="1:37" ht="14.4" customHeight="1" x14ac:dyDescent="0.3">
      <c r="A14" s="2">
        <v>12</v>
      </c>
      <c r="B14" s="15" t="s">
        <v>45</v>
      </c>
      <c r="C14" s="131" t="s">
        <v>62</v>
      </c>
      <c r="D14" s="132"/>
      <c r="E14" s="132"/>
      <c r="F14" s="132"/>
      <c r="G14" s="134"/>
      <c r="H14" s="33"/>
      <c r="I14" s="33"/>
      <c r="J14" s="22"/>
      <c r="K14" s="21"/>
      <c r="L14" s="33"/>
      <c r="M14" s="33">
        <v>1</v>
      </c>
      <c r="N14" s="33"/>
      <c r="O14" s="33"/>
      <c r="P14" s="33"/>
      <c r="Q14" s="22"/>
      <c r="R14" s="21"/>
      <c r="S14" s="33"/>
      <c r="T14" s="33"/>
      <c r="U14" s="33"/>
      <c r="V14" s="33"/>
      <c r="W14" s="33"/>
      <c r="X14" s="22"/>
      <c r="Y14" s="21"/>
      <c r="Z14" s="33"/>
      <c r="AA14" s="33"/>
      <c r="AB14" s="33"/>
      <c r="AC14" s="33"/>
      <c r="AD14" s="33">
        <v>2</v>
      </c>
      <c r="AE14" s="22"/>
      <c r="AF14" s="21"/>
      <c r="AG14" s="31"/>
      <c r="AH14" s="29">
        <f t="shared" si="0"/>
        <v>1</v>
      </c>
      <c r="AI14" s="14">
        <f>AH14+Январь!AI14+Февраль!AE14</f>
        <v>3</v>
      </c>
      <c r="AJ14" s="3">
        <f t="shared" si="1"/>
        <v>1</v>
      </c>
      <c r="AK14" s="3">
        <f>AJ14+Январь!AK14+Февраль!AG14</f>
        <v>1</v>
      </c>
    </row>
    <row r="15" spans="1:37" ht="15.75" customHeight="1" x14ac:dyDescent="0.3">
      <c r="A15" s="11">
        <v>13</v>
      </c>
      <c r="B15" s="15" t="s">
        <v>40</v>
      </c>
      <c r="C15" s="125" t="s">
        <v>63</v>
      </c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7"/>
      <c r="AH15" s="29">
        <f t="shared" si="0"/>
        <v>0</v>
      </c>
      <c r="AI15" s="14">
        <f>AH15+Январь!AI15+Февраль!AE15</f>
        <v>0</v>
      </c>
      <c r="AJ15" s="3">
        <f t="shared" si="1"/>
        <v>0</v>
      </c>
      <c r="AK15" s="3">
        <f>AJ15+Январь!AK15+Февраль!AG15</f>
        <v>0</v>
      </c>
    </row>
    <row r="16" spans="1:37" ht="14.4" customHeight="1" x14ac:dyDescent="0.3">
      <c r="A16" s="2">
        <v>14</v>
      </c>
      <c r="B16" s="15" t="s">
        <v>41</v>
      </c>
      <c r="C16" s="22"/>
      <c r="D16" s="21"/>
      <c r="E16" s="33"/>
      <c r="F16" s="33"/>
      <c r="G16" s="33"/>
      <c r="H16" s="33"/>
      <c r="I16" s="33"/>
      <c r="J16" s="22"/>
      <c r="K16" s="21"/>
      <c r="L16" s="33"/>
      <c r="M16" s="33"/>
      <c r="N16" s="33"/>
      <c r="O16" s="33">
        <v>2</v>
      </c>
      <c r="P16" s="33"/>
      <c r="Q16" s="22"/>
      <c r="R16" s="21"/>
      <c r="S16" s="33"/>
      <c r="T16" s="33"/>
      <c r="U16" s="33"/>
      <c r="V16" s="33"/>
      <c r="W16" s="33"/>
      <c r="X16" s="22"/>
      <c r="Y16" s="21"/>
      <c r="Z16" s="33"/>
      <c r="AA16" s="33"/>
      <c r="AB16" s="33"/>
      <c r="AC16" s="33"/>
      <c r="AD16" s="33">
        <v>1</v>
      </c>
      <c r="AE16" s="22"/>
      <c r="AF16" s="21"/>
      <c r="AG16" s="31"/>
      <c r="AH16" s="29">
        <f t="shared" si="0"/>
        <v>1</v>
      </c>
      <c r="AI16" s="14">
        <f>AH16+Январь!AI16+Февраль!AE16</f>
        <v>4</v>
      </c>
      <c r="AJ16" s="3">
        <f t="shared" si="1"/>
        <v>1</v>
      </c>
      <c r="AK16" s="3">
        <f>AJ16+Январь!AK16+Февраль!AG16</f>
        <v>3</v>
      </c>
    </row>
    <row r="17" spans="1:37" x14ac:dyDescent="0.3">
      <c r="A17" s="11">
        <v>15</v>
      </c>
      <c r="B17" s="15" t="s">
        <v>31</v>
      </c>
      <c r="C17" s="22"/>
      <c r="D17" s="21"/>
      <c r="E17" s="33"/>
      <c r="F17" s="33"/>
      <c r="G17" s="33">
        <v>2</v>
      </c>
      <c r="H17" s="33"/>
      <c r="I17" s="33"/>
      <c r="J17" s="22"/>
      <c r="K17" s="21"/>
      <c r="L17" s="33"/>
      <c r="M17" s="33"/>
      <c r="N17" s="33"/>
      <c r="O17" s="33"/>
      <c r="P17" s="33"/>
      <c r="Q17" s="22"/>
      <c r="R17" s="21"/>
      <c r="S17" s="33"/>
      <c r="T17" s="33"/>
      <c r="U17" s="33"/>
      <c r="V17" s="33">
        <v>1</v>
      </c>
      <c r="W17" s="33"/>
      <c r="X17" s="22"/>
      <c r="Y17" s="21"/>
      <c r="Z17" s="33"/>
      <c r="AA17" s="33"/>
      <c r="AB17" s="33"/>
      <c r="AC17" s="33"/>
      <c r="AD17" s="33"/>
      <c r="AE17" s="22"/>
      <c r="AF17" s="21"/>
      <c r="AG17" s="31"/>
      <c r="AH17" s="29">
        <f t="shared" si="0"/>
        <v>1</v>
      </c>
      <c r="AI17" s="14">
        <f>AH17+Январь!AI17+Февраль!AE17</f>
        <v>3</v>
      </c>
      <c r="AJ17" s="3">
        <f t="shared" si="1"/>
        <v>1</v>
      </c>
      <c r="AK17" s="3">
        <f>AJ17+Январь!AK17+Февраль!AG17</f>
        <v>2</v>
      </c>
    </row>
    <row r="18" spans="1:37" ht="14.4" customHeight="1" x14ac:dyDescent="0.3">
      <c r="A18" s="2">
        <v>16</v>
      </c>
      <c r="B18" s="15" t="s">
        <v>32</v>
      </c>
      <c r="C18" s="125" t="s">
        <v>63</v>
      </c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7"/>
      <c r="AH18" s="29">
        <f t="shared" si="0"/>
        <v>0</v>
      </c>
      <c r="AI18" s="14">
        <f>AH18+Январь!AI18+Февраль!AE18</f>
        <v>0</v>
      </c>
      <c r="AJ18" s="3">
        <f t="shared" si="1"/>
        <v>0</v>
      </c>
      <c r="AK18" s="3">
        <f>AJ18+Январь!AK18+Февраль!AG18</f>
        <v>0</v>
      </c>
    </row>
    <row r="19" spans="1:37" x14ac:dyDescent="0.3">
      <c r="A19" s="11">
        <v>17</v>
      </c>
      <c r="B19" s="15" t="s">
        <v>33</v>
      </c>
      <c r="C19" s="22"/>
      <c r="D19" s="21"/>
      <c r="E19" s="33">
        <v>2</v>
      </c>
      <c r="F19" s="33">
        <v>1</v>
      </c>
      <c r="G19" s="33"/>
      <c r="H19" s="33"/>
      <c r="I19" s="33"/>
      <c r="J19" s="22"/>
      <c r="K19" s="21"/>
      <c r="L19" s="33"/>
      <c r="M19" s="33"/>
      <c r="N19" s="33"/>
      <c r="O19" s="33"/>
      <c r="P19" s="33"/>
      <c r="Q19" s="22"/>
      <c r="R19" s="21"/>
      <c r="S19" s="33"/>
      <c r="T19" s="33"/>
      <c r="U19" s="33"/>
      <c r="V19" s="33"/>
      <c r="W19" s="33"/>
      <c r="X19" s="22"/>
      <c r="Y19" s="21"/>
      <c r="Z19" s="33"/>
      <c r="AA19" s="33"/>
      <c r="AB19" s="33"/>
      <c r="AC19" s="33"/>
      <c r="AD19" s="33"/>
      <c r="AE19" s="22"/>
      <c r="AF19" s="21"/>
      <c r="AG19" s="31"/>
      <c r="AH19" s="29">
        <f t="shared" si="0"/>
        <v>1</v>
      </c>
      <c r="AI19" s="14">
        <f>AH19+Январь!AI19+Февраль!AE19</f>
        <v>4</v>
      </c>
      <c r="AJ19" s="3">
        <f t="shared" si="1"/>
        <v>1</v>
      </c>
      <c r="AK19" s="3">
        <f>AJ19+Январь!AK19+Февраль!AG19</f>
        <v>3</v>
      </c>
    </row>
    <row r="20" spans="1:37" ht="14.4" customHeight="1" x14ac:dyDescent="0.3">
      <c r="A20" s="2">
        <v>18</v>
      </c>
      <c r="B20" s="15" t="s">
        <v>52</v>
      </c>
      <c r="C20" s="22"/>
      <c r="D20" s="21"/>
      <c r="E20" s="33"/>
      <c r="F20" s="33"/>
      <c r="G20" s="33"/>
      <c r="H20" s="33"/>
      <c r="I20" s="33"/>
      <c r="J20" s="22"/>
      <c r="K20" s="21"/>
      <c r="L20" s="33"/>
      <c r="M20" s="33"/>
      <c r="N20" s="33">
        <v>2</v>
      </c>
      <c r="O20" s="33"/>
      <c r="P20" s="33"/>
      <c r="Q20" s="22"/>
      <c r="R20" s="21"/>
      <c r="S20" s="33">
        <v>1</v>
      </c>
      <c r="T20" s="33"/>
      <c r="U20" s="33"/>
      <c r="V20" s="33"/>
      <c r="W20" s="33"/>
      <c r="X20" s="22"/>
      <c r="Y20" s="21"/>
      <c r="Z20" s="33"/>
      <c r="AA20" s="33"/>
      <c r="AB20" s="33"/>
      <c r="AC20" s="33"/>
      <c r="AD20" s="33"/>
      <c r="AE20" s="22"/>
      <c r="AF20" s="21"/>
      <c r="AG20" s="31"/>
      <c r="AH20" s="29">
        <f t="shared" si="0"/>
        <v>1</v>
      </c>
      <c r="AI20" s="14">
        <f>AH20+Январь!AI20+Февраль!AE20</f>
        <v>4</v>
      </c>
      <c r="AJ20" s="3">
        <f t="shared" si="1"/>
        <v>1</v>
      </c>
      <c r="AK20" s="3">
        <f>AJ20+Январь!AK20+Февраль!AG20</f>
        <v>2</v>
      </c>
    </row>
    <row r="21" spans="1:37" ht="14.9" customHeight="1" x14ac:dyDescent="0.3">
      <c r="A21" s="11">
        <v>19</v>
      </c>
      <c r="B21" s="15" t="s">
        <v>11</v>
      </c>
      <c r="C21" s="131" t="s">
        <v>62</v>
      </c>
      <c r="D21" s="132"/>
      <c r="E21" s="132"/>
      <c r="F21" s="132"/>
      <c r="G21" s="132"/>
      <c r="H21" s="132"/>
      <c r="I21" s="134"/>
      <c r="J21" s="22"/>
      <c r="K21" s="21"/>
      <c r="L21" s="33"/>
      <c r="M21" s="33">
        <v>2</v>
      </c>
      <c r="N21" s="33"/>
      <c r="O21" s="33"/>
      <c r="P21" s="33"/>
      <c r="Q21" s="22"/>
      <c r="R21" s="21"/>
      <c r="S21" s="33"/>
      <c r="T21" s="33"/>
      <c r="U21" s="33">
        <v>1</v>
      </c>
      <c r="V21" s="33"/>
      <c r="W21" s="33"/>
      <c r="X21" s="22"/>
      <c r="Y21" s="21"/>
      <c r="Z21" s="33"/>
      <c r="AA21" s="33"/>
      <c r="AB21" s="33"/>
      <c r="AC21" s="33"/>
      <c r="AD21" s="33"/>
      <c r="AE21" s="22"/>
      <c r="AF21" s="21"/>
      <c r="AG21" s="31"/>
      <c r="AH21" s="29">
        <f t="shared" si="0"/>
        <v>1</v>
      </c>
      <c r="AI21" s="14">
        <f>AH21+Январь!AI21+Февраль!AE21</f>
        <v>3</v>
      </c>
      <c r="AJ21" s="3">
        <f t="shared" si="1"/>
        <v>1</v>
      </c>
      <c r="AK21" s="3">
        <f>AJ21+Январь!AK21+Февраль!AG21</f>
        <v>3</v>
      </c>
    </row>
    <row r="22" spans="1:37" x14ac:dyDescent="0.3">
      <c r="A22" s="2">
        <v>20</v>
      </c>
      <c r="B22" s="15" t="s">
        <v>22</v>
      </c>
      <c r="C22" s="22"/>
      <c r="D22" s="21"/>
      <c r="E22" s="33"/>
      <c r="F22" s="33"/>
      <c r="G22" s="33"/>
      <c r="H22" s="33"/>
      <c r="I22" s="33"/>
      <c r="J22" s="22"/>
      <c r="K22" s="21"/>
      <c r="L22" s="33">
        <v>1</v>
      </c>
      <c r="M22" s="33"/>
      <c r="N22" s="33"/>
      <c r="O22" s="33"/>
      <c r="P22" s="33"/>
      <c r="Q22" s="22"/>
      <c r="R22" s="21"/>
      <c r="S22" s="33"/>
      <c r="T22" s="33"/>
      <c r="U22" s="33"/>
      <c r="V22" s="33"/>
      <c r="W22" s="33"/>
      <c r="X22" s="22"/>
      <c r="Y22" s="21"/>
      <c r="Z22" s="33">
        <v>2</v>
      </c>
      <c r="AA22" s="33"/>
      <c r="AB22" s="33"/>
      <c r="AC22" s="33"/>
      <c r="AD22" s="33"/>
      <c r="AE22" s="22"/>
      <c r="AF22" s="21"/>
      <c r="AG22" s="31"/>
      <c r="AH22" s="29">
        <f t="shared" si="0"/>
        <v>1</v>
      </c>
      <c r="AI22" s="14">
        <f>AH22+Январь!AI22+Февраль!AE22</f>
        <v>3</v>
      </c>
      <c r="AJ22" s="3">
        <f t="shared" si="1"/>
        <v>1</v>
      </c>
      <c r="AK22" s="3">
        <f>AJ22+Январь!AK22+Февраль!AG22</f>
        <v>1</v>
      </c>
    </row>
    <row r="23" spans="1:37" x14ac:dyDescent="0.3">
      <c r="A23" s="11">
        <v>21</v>
      </c>
      <c r="B23" s="15" t="s">
        <v>12</v>
      </c>
      <c r="C23" s="22"/>
      <c r="D23" s="21"/>
      <c r="E23" s="33"/>
      <c r="F23" s="33"/>
      <c r="G23" s="33"/>
      <c r="H23" s="33"/>
      <c r="I23" s="33"/>
      <c r="J23" s="22"/>
      <c r="K23" s="21"/>
      <c r="L23" s="33"/>
      <c r="M23" s="33"/>
      <c r="N23" s="33">
        <v>1</v>
      </c>
      <c r="O23" s="33"/>
      <c r="P23" s="33"/>
      <c r="Q23" s="22"/>
      <c r="R23" s="21"/>
      <c r="S23" s="33"/>
      <c r="T23" s="33"/>
      <c r="U23" s="33"/>
      <c r="V23" s="33"/>
      <c r="W23" s="33"/>
      <c r="X23" s="22"/>
      <c r="Y23" s="21"/>
      <c r="Z23" s="33"/>
      <c r="AA23" s="33"/>
      <c r="AB23" s="33">
        <v>2</v>
      </c>
      <c r="AC23" s="33"/>
      <c r="AD23" s="33"/>
      <c r="AE23" s="22"/>
      <c r="AF23" s="21"/>
      <c r="AG23" s="31"/>
      <c r="AH23" s="29">
        <f t="shared" si="0"/>
        <v>1</v>
      </c>
      <c r="AI23" s="14">
        <f>AH23+Январь!AI23+Февраль!AE23</f>
        <v>3</v>
      </c>
      <c r="AJ23" s="3">
        <f t="shared" si="1"/>
        <v>1</v>
      </c>
      <c r="AK23" s="3">
        <f>AJ23+Январь!AK23+Февраль!AG23</f>
        <v>2</v>
      </c>
    </row>
    <row r="24" spans="1:37" ht="15.75" customHeight="1" x14ac:dyDescent="0.3">
      <c r="A24" s="2">
        <v>22</v>
      </c>
      <c r="B24" s="15" t="s">
        <v>18</v>
      </c>
      <c r="C24" s="125" t="s">
        <v>63</v>
      </c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7"/>
      <c r="AH24" s="29">
        <f t="shared" si="0"/>
        <v>0</v>
      </c>
      <c r="AI24" s="14">
        <f>AH24+Январь!AI24+Февраль!AE24</f>
        <v>0</v>
      </c>
      <c r="AJ24" s="3">
        <f t="shared" si="1"/>
        <v>0</v>
      </c>
      <c r="AK24" s="3">
        <f>AJ24+Январь!AK24+Февраль!AG24</f>
        <v>0</v>
      </c>
    </row>
    <row r="25" spans="1:37" ht="15.75" customHeight="1" x14ac:dyDescent="0.3">
      <c r="A25" s="11">
        <v>23</v>
      </c>
      <c r="B25" s="15" t="s">
        <v>34</v>
      </c>
      <c r="C25" s="125" t="s">
        <v>63</v>
      </c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7"/>
      <c r="AH25" s="29">
        <f t="shared" si="0"/>
        <v>0</v>
      </c>
      <c r="AI25" s="14">
        <f>AH25+Январь!AI25+Февраль!AE25</f>
        <v>0</v>
      </c>
      <c r="AJ25" s="3">
        <f t="shared" si="1"/>
        <v>0</v>
      </c>
      <c r="AK25" s="3">
        <f>AJ25+Январь!AK25+Февраль!AG25</f>
        <v>0</v>
      </c>
    </row>
    <row r="26" spans="1:37" ht="15.75" customHeight="1" x14ac:dyDescent="0.3">
      <c r="A26" s="2">
        <v>24</v>
      </c>
      <c r="B26" s="15" t="s">
        <v>35</v>
      </c>
      <c r="C26" s="125" t="s">
        <v>63</v>
      </c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7"/>
      <c r="AH26" s="29">
        <f t="shared" si="0"/>
        <v>0</v>
      </c>
      <c r="AI26" s="14">
        <f>AH26+Январь!AI26+Февраль!AE26</f>
        <v>0</v>
      </c>
      <c r="AJ26" s="3">
        <f t="shared" si="1"/>
        <v>0</v>
      </c>
      <c r="AK26" s="3">
        <f>AJ26+Январь!AK26+Февраль!AG26</f>
        <v>0</v>
      </c>
    </row>
    <row r="27" spans="1:37" ht="15.75" customHeight="1" x14ac:dyDescent="0.3">
      <c r="A27" s="11">
        <v>25</v>
      </c>
      <c r="B27" s="15" t="s">
        <v>36</v>
      </c>
      <c r="C27" s="125" t="s">
        <v>63</v>
      </c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39"/>
      <c r="AG27" s="32"/>
      <c r="AH27" s="29">
        <f t="shared" si="0"/>
        <v>0</v>
      </c>
      <c r="AI27" s="14">
        <f>AH27+Январь!AI27+Февраль!AE27</f>
        <v>0</v>
      </c>
      <c r="AJ27" s="3">
        <f t="shared" si="1"/>
        <v>0</v>
      </c>
      <c r="AK27" s="3">
        <f>AJ27+Январь!AK27+Февраль!AG27</f>
        <v>0</v>
      </c>
    </row>
    <row r="28" spans="1:37" ht="15.75" customHeight="1" x14ac:dyDescent="0.3">
      <c r="A28" s="2">
        <v>26</v>
      </c>
      <c r="B28" s="15" t="s">
        <v>59</v>
      </c>
      <c r="C28" s="22"/>
      <c r="D28" s="21"/>
      <c r="E28" s="33"/>
      <c r="F28" s="33"/>
      <c r="G28" s="33"/>
      <c r="H28" s="33">
        <v>2</v>
      </c>
      <c r="I28" s="33"/>
      <c r="J28" s="22"/>
      <c r="K28" s="21"/>
      <c r="L28" s="33"/>
      <c r="M28" s="33"/>
      <c r="N28" s="33"/>
      <c r="O28" s="33"/>
      <c r="P28" s="33"/>
      <c r="Q28" s="22"/>
      <c r="R28" s="21"/>
      <c r="S28" s="33"/>
      <c r="T28" s="33"/>
      <c r="U28" s="33"/>
      <c r="V28" s="33"/>
      <c r="W28" s="33"/>
      <c r="X28" s="22"/>
      <c r="Y28" s="21"/>
      <c r="Z28" s="33"/>
      <c r="AA28" s="33"/>
      <c r="AB28" s="33"/>
      <c r="AC28" s="33"/>
      <c r="AD28" s="33"/>
      <c r="AE28" s="22"/>
      <c r="AF28" s="21"/>
      <c r="AG28" s="31"/>
      <c r="AH28" s="29">
        <f t="shared" si="0"/>
        <v>0</v>
      </c>
      <c r="AI28" s="14">
        <f>AH28+Январь!AI28+Февраль!AE28</f>
        <v>1</v>
      </c>
      <c r="AJ28" s="3">
        <f t="shared" si="1"/>
        <v>1</v>
      </c>
      <c r="AK28" s="3">
        <f>AJ28+Январь!AK28+Февраль!AG28</f>
        <v>2</v>
      </c>
    </row>
    <row r="29" spans="1:37" ht="15.75" customHeight="1" x14ac:dyDescent="0.3">
      <c r="A29" s="11">
        <v>27</v>
      </c>
      <c r="B29" s="15" t="s">
        <v>53</v>
      </c>
      <c r="C29" s="22"/>
      <c r="D29" s="21"/>
      <c r="E29" s="33"/>
      <c r="F29" s="33"/>
      <c r="G29" s="33"/>
      <c r="H29" s="33"/>
      <c r="I29" s="33"/>
      <c r="J29" s="22"/>
      <c r="K29" s="21"/>
      <c r="L29" s="33"/>
      <c r="M29" s="33"/>
      <c r="N29" s="33"/>
      <c r="O29" s="33"/>
      <c r="P29" s="33"/>
      <c r="Q29" s="22"/>
      <c r="R29" s="21"/>
      <c r="S29" s="33"/>
      <c r="T29" s="33"/>
      <c r="U29" s="33"/>
      <c r="V29" s="33"/>
      <c r="W29" s="33"/>
      <c r="X29" s="22"/>
      <c r="Y29" s="21"/>
      <c r="Z29" s="33">
        <v>1</v>
      </c>
      <c r="AA29" s="33"/>
      <c r="AB29" s="33"/>
      <c r="AC29" s="33"/>
      <c r="AD29" s="33"/>
      <c r="AE29" s="22"/>
      <c r="AF29" s="21"/>
      <c r="AG29" s="31"/>
      <c r="AH29" s="29">
        <f t="shared" si="0"/>
        <v>1</v>
      </c>
      <c r="AI29" s="14">
        <f>AH29+Январь!AI29+Февраль!AE29</f>
        <v>3</v>
      </c>
      <c r="AJ29" s="3">
        <f t="shared" si="1"/>
        <v>0</v>
      </c>
      <c r="AK29" s="3">
        <f>AJ29+Январь!AK29+Февраль!AG29</f>
        <v>1</v>
      </c>
    </row>
    <row r="30" spans="1:37" x14ac:dyDescent="0.3">
      <c r="A30" s="2">
        <v>28</v>
      </c>
      <c r="B30" s="15" t="s">
        <v>58</v>
      </c>
      <c r="C30" s="22"/>
      <c r="D30" s="21"/>
      <c r="E30" s="33"/>
      <c r="F30" s="33"/>
      <c r="G30" s="33"/>
      <c r="H30" s="33"/>
      <c r="I30" s="33"/>
      <c r="J30" s="22"/>
      <c r="K30" s="21"/>
      <c r="L30" s="33"/>
      <c r="M30" s="33"/>
      <c r="N30" s="33"/>
      <c r="O30" s="33"/>
      <c r="P30" s="33">
        <v>2</v>
      </c>
      <c r="Q30" s="22"/>
      <c r="R30" s="21"/>
      <c r="S30" s="33"/>
      <c r="T30" s="33"/>
      <c r="U30" s="33"/>
      <c r="V30" s="33"/>
      <c r="W30" s="33"/>
      <c r="X30" s="22"/>
      <c r="Y30" s="21">
        <v>1</v>
      </c>
      <c r="Z30" s="33"/>
      <c r="AA30" s="33"/>
      <c r="AB30" s="33"/>
      <c r="AC30" s="33"/>
      <c r="AD30" s="33"/>
      <c r="AE30" s="22"/>
      <c r="AF30" s="21"/>
      <c r="AG30" s="31"/>
      <c r="AH30" s="29">
        <f t="shared" si="0"/>
        <v>1</v>
      </c>
      <c r="AI30" s="14">
        <f>AH30+Январь!AI30+Февраль!AE30</f>
        <v>3</v>
      </c>
      <c r="AJ30" s="3">
        <f t="shared" si="1"/>
        <v>1</v>
      </c>
      <c r="AK30" s="3">
        <f>AJ30+Январь!AK30+Февраль!AG30</f>
        <v>2</v>
      </c>
    </row>
    <row r="31" spans="1:37" ht="14.9" customHeight="1" x14ac:dyDescent="0.3">
      <c r="A31" s="11">
        <v>29</v>
      </c>
      <c r="B31" s="15" t="s">
        <v>46</v>
      </c>
      <c r="C31" s="125" t="s">
        <v>63</v>
      </c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7"/>
      <c r="AH31" s="29">
        <f t="shared" si="0"/>
        <v>0</v>
      </c>
      <c r="AI31" s="14">
        <f>AH31+Январь!AI31+Февраль!AE31</f>
        <v>0</v>
      </c>
      <c r="AJ31" s="3">
        <f t="shared" si="1"/>
        <v>0</v>
      </c>
      <c r="AK31" s="3">
        <f>AJ31+Январь!AK31+Февраль!AG31</f>
        <v>0</v>
      </c>
    </row>
    <row r="32" spans="1:37" x14ac:dyDescent="0.3">
      <c r="A32" s="2">
        <v>30</v>
      </c>
      <c r="B32" s="15" t="s">
        <v>54</v>
      </c>
      <c r="C32" s="22"/>
      <c r="D32" s="21"/>
      <c r="E32" s="33"/>
      <c r="F32" s="33"/>
      <c r="G32" s="33"/>
      <c r="H32" s="33"/>
      <c r="I32" s="33"/>
      <c r="J32" s="22"/>
      <c r="K32" s="21"/>
      <c r="L32" s="33"/>
      <c r="M32" s="33"/>
      <c r="N32" s="33"/>
      <c r="O32" s="33">
        <v>1</v>
      </c>
      <c r="P32" s="33"/>
      <c r="Q32" s="22"/>
      <c r="R32" s="21"/>
      <c r="S32" s="33"/>
      <c r="T32" s="33"/>
      <c r="U32" s="33"/>
      <c r="V32" s="33"/>
      <c r="W32" s="33">
        <v>2</v>
      </c>
      <c r="X32" s="22"/>
      <c r="Y32" s="21"/>
      <c r="Z32" s="33"/>
      <c r="AA32" s="33"/>
      <c r="AB32" s="33"/>
      <c r="AC32" s="33"/>
      <c r="AD32" s="33"/>
      <c r="AE32" s="22"/>
      <c r="AF32" s="21"/>
      <c r="AG32" s="31"/>
      <c r="AH32" s="29">
        <f t="shared" si="0"/>
        <v>1</v>
      </c>
      <c r="AI32" s="14">
        <f>AH32+Январь!AI32+Февраль!AE32</f>
        <v>3</v>
      </c>
      <c r="AJ32" s="3">
        <f t="shared" si="1"/>
        <v>1</v>
      </c>
      <c r="AK32" s="3">
        <f>AJ32+Январь!AK32+Февраль!AG32</f>
        <v>2</v>
      </c>
    </row>
    <row r="33" spans="1:37" ht="15.75" customHeight="1" x14ac:dyDescent="0.3">
      <c r="A33" s="11">
        <v>31</v>
      </c>
      <c r="B33" s="15" t="s">
        <v>55</v>
      </c>
      <c r="C33" s="125" t="s">
        <v>63</v>
      </c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7"/>
      <c r="AH33" s="29">
        <f t="shared" si="0"/>
        <v>0</v>
      </c>
      <c r="AI33" s="14">
        <f>AH33+Январь!AI33+Февраль!AE33</f>
        <v>0</v>
      </c>
      <c r="AJ33" s="3">
        <f t="shared" si="1"/>
        <v>0</v>
      </c>
      <c r="AK33" s="3">
        <f>AJ33+Январь!AK33+Февраль!AG33</f>
        <v>0</v>
      </c>
    </row>
    <row r="34" spans="1:37" x14ac:dyDescent="0.3">
      <c r="A34" s="2">
        <v>32</v>
      </c>
      <c r="B34" s="15" t="s">
        <v>47</v>
      </c>
      <c r="C34" s="22"/>
      <c r="D34" s="21"/>
      <c r="E34" s="33"/>
      <c r="F34" s="33"/>
      <c r="G34" s="33">
        <v>1</v>
      </c>
      <c r="H34" s="33"/>
      <c r="I34" s="33"/>
      <c r="J34" s="22"/>
      <c r="K34" s="21"/>
      <c r="L34" s="33"/>
      <c r="M34" s="33"/>
      <c r="N34" s="33"/>
      <c r="O34" s="33"/>
      <c r="P34" s="33"/>
      <c r="Q34" s="22"/>
      <c r="R34" s="21"/>
      <c r="S34" s="33"/>
      <c r="T34" s="33"/>
      <c r="U34" s="33"/>
      <c r="V34" s="33"/>
      <c r="W34" s="33"/>
      <c r="X34" s="22"/>
      <c r="Y34" s="21"/>
      <c r="Z34" s="33"/>
      <c r="AA34" s="33"/>
      <c r="AB34" s="33">
        <v>1</v>
      </c>
      <c r="AC34" s="33"/>
      <c r="AD34" s="33"/>
      <c r="AE34" s="22"/>
      <c r="AF34" s="21"/>
      <c r="AG34" s="31"/>
      <c r="AH34" s="29">
        <f t="shared" si="0"/>
        <v>2</v>
      </c>
      <c r="AI34" s="14">
        <f>AH34+Январь!AI34+Февраль!AE34</f>
        <v>4</v>
      </c>
      <c r="AJ34" s="3">
        <f t="shared" si="1"/>
        <v>0</v>
      </c>
      <c r="AK34" s="3">
        <f>AJ34+Январь!AK34+Февраль!AG34</f>
        <v>1</v>
      </c>
    </row>
    <row r="35" spans="1:37" ht="14.9" customHeight="1" x14ac:dyDescent="0.3">
      <c r="A35" s="11">
        <v>33</v>
      </c>
      <c r="B35" s="15" t="s">
        <v>44</v>
      </c>
      <c r="C35" s="22"/>
      <c r="D35" s="21"/>
      <c r="E35" s="33"/>
      <c r="F35" s="33"/>
      <c r="G35" s="33"/>
      <c r="H35" s="33"/>
      <c r="I35" s="33">
        <v>1</v>
      </c>
      <c r="J35" s="22"/>
      <c r="K35" s="21"/>
      <c r="L35" s="33"/>
      <c r="M35" s="33"/>
      <c r="N35" s="33"/>
      <c r="O35" s="33"/>
      <c r="P35" s="33"/>
      <c r="Q35" s="22"/>
      <c r="R35" s="21"/>
      <c r="S35" s="33"/>
      <c r="T35" s="33"/>
      <c r="U35" s="33"/>
      <c r="V35" s="33"/>
      <c r="W35" s="33">
        <v>1</v>
      </c>
      <c r="X35" s="22"/>
      <c r="Y35" s="21"/>
      <c r="Z35" s="33"/>
      <c r="AA35" s="33">
        <v>2</v>
      </c>
      <c r="AB35" s="33"/>
      <c r="AC35" s="33"/>
      <c r="AD35" s="33"/>
      <c r="AE35" s="22"/>
      <c r="AF35" s="21"/>
      <c r="AG35" s="31"/>
      <c r="AH35" s="29">
        <f t="shared" ref="AH35:AH51" si="2">COUNTIF(C35:AG35,1)</f>
        <v>2</v>
      </c>
      <c r="AI35" s="14">
        <f>AH35+Январь!AI35+Февраль!AE35</f>
        <v>4</v>
      </c>
      <c r="AJ35" s="3">
        <f t="shared" ref="AJ35:AJ51" si="3">COUNTIF(C35:AG35,2)</f>
        <v>1</v>
      </c>
      <c r="AK35" s="3">
        <f>AJ35+Январь!AK35+Февраль!AG35</f>
        <v>1</v>
      </c>
    </row>
    <row r="36" spans="1:37" ht="15.75" customHeight="1" x14ac:dyDescent="0.3">
      <c r="A36" s="2">
        <v>34</v>
      </c>
      <c r="B36" s="15" t="s">
        <v>43</v>
      </c>
      <c r="C36" s="125" t="s">
        <v>63</v>
      </c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7"/>
      <c r="AH36" s="29">
        <f t="shared" si="2"/>
        <v>0</v>
      </c>
      <c r="AI36" s="14">
        <f>AH36+Январь!AI36+Февраль!AE36</f>
        <v>0</v>
      </c>
      <c r="AJ36" s="3">
        <f t="shared" si="3"/>
        <v>0</v>
      </c>
      <c r="AK36" s="3">
        <f>AJ36+Январь!AK36+Февраль!AG36</f>
        <v>0</v>
      </c>
    </row>
    <row r="37" spans="1:37" x14ac:dyDescent="0.3">
      <c r="A37" s="11">
        <v>35</v>
      </c>
      <c r="B37" s="15" t="s">
        <v>48</v>
      </c>
      <c r="C37" s="22"/>
      <c r="D37" s="21"/>
      <c r="E37" s="33">
        <v>1</v>
      </c>
      <c r="F37" s="33"/>
      <c r="G37" s="33"/>
      <c r="H37" s="33"/>
      <c r="I37" s="33"/>
      <c r="J37" s="22"/>
      <c r="K37" s="21"/>
      <c r="L37" s="33"/>
      <c r="M37" s="33"/>
      <c r="N37" s="33"/>
      <c r="O37" s="33"/>
      <c r="P37" s="33"/>
      <c r="Q37" s="22"/>
      <c r="R37" s="21"/>
      <c r="S37" s="33"/>
      <c r="T37" s="33"/>
      <c r="U37" s="33"/>
      <c r="V37" s="33"/>
      <c r="W37" s="33"/>
      <c r="X37" s="22"/>
      <c r="Y37" s="21"/>
      <c r="Z37" s="33"/>
      <c r="AA37" s="33"/>
      <c r="AB37" s="33"/>
      <c r="AC37" s="33">
        <v>1</v>
      </c>
      <c r="AD37" s="33"/>
      <c r="AE37" s="22"/>
      <c r="AF37" s="21"/>
      <c r="AG37" s="31"/>
      <c r="AH37" s="29">
        <f t="shared" si="2"/>
        <v>2</v>
      </c>
      <c r="AI37" s="14">
        <f>AH37+Январь!AI37+Февраль!AE37</f>
        <v>4</v>
      </c>
      <c r="AJ37" s="3">
        <f t="shared" si="3"/>
        <v>0</v>
      </c>
      <c r="AK37" s="3">
        <f>AJ37+Январь!AK37+Февраль!AG37</f>
        <v>2</v>
      </c>
    </row>
    <row r="38" spans="1:37" ht="15.75" customHeight="1" x14ac:dyDescent="0.3">
      <c r="A38" s="2">
        <v>36</v>
      </c>
      <c r="B38" s="15" t="s">
        <v>49</v>
      </c>
      <c r="C38" s="22"/>
      <c r="D38" s="21"/>
      <c r="E38" s="33"/>
      <c r="F38" s="33"/>
      <c r="G38" s="33"/>
      <c r="H38" s="33"/>
      <c r="I38" s="33">
        <v>2</v>
      </c>
      <c r="J38" s="22"/>
      <c r="K38" s="21"/>
      <c r="L38" s="33"/>
      <c r="M38" s="33"/>
      <c r="N38" s="33"/>
      <c r="O38" s="33"/>
      <c r="P38" s="33"/>
      <c r="Q38" s="22"/>
      <c r="R38" s="21">
        <v>1</v>
      </c>
      <c r="S38" s="33"/>
      <c r="T38" s="33"/>
      <c r="U38" s="33"/>
      <c r="V38" s="33"/>
      <c r="W38" s="33"/>
      <c r="X38" s="22"/>
      <c r="Y38" s="21"/>
      <c r="Z38" s="33"/>
      <c r="AA38" s="33"/>
      <c r="AB38" s="33"/>
      <c r="AC38" s="33"/>
      <c r="AD38" s="33"/>
      <c r="AE38" s="22"/>
      <c r="AF38" s="21"/>
      <c r="AG38" s="31"/>
      <c r="AH38" s="29">
        <f t="shared" si="2"/>
        <v>1</v>
      </c>
      <c r="AI38" s="14">
        <f>AH38+Январь!AI38+Февраль!AE38</f>
        <v>3</v>
      </c>
      <c r="AJ38" s="3">
        <f t="shared" si="3"/>
        <v>1</v>
      </c>
      <c r="AK38" s="3">
        <f>AJ38+Январь!AK38+Февраль!AG38</f>
        <v>3</v>
      </c>
    </row>
    <row r="39" spans="1:37" ht="14.4" customHeight="1" x14ac:dyDescent="0.3">
      <c r="A39" s="11">
        <v>37</v>
      </c>
      <c r="B39" s="15" t="s">
        <v>24</v>
      </c>
      <c r="C39" s="125" t="s">
        <v>63</v>
      </c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7"/>
      <c r="AH39" s="29">
        <f t="shared" si="2"/>
        <v>0</v>
      </c>
      <c r="AI39" s="14">
        <f>AH39+Январь!AI39+Февраль!AE39</f>
        <v>0</v>
      </c>
      <c r="AJ39" s="3">
        <f t="shared" si="3"/>
        <v>0</v>
      </c>
      <c r="AK39" s="3">
        <f>AJ39+Январь!AK39+Февраль!AG39</f>
        <v>0</v>
      </c>
    </row>
    <row r="40" spans="1:37" ht="15.75" customHeight="1" x14ac:dyDescent="0.3">
      <c r="A40" s="2">
        <v>38</v>
      </c>
      <c r="B40" s="15" t="s">
        <v>16</v>
      </c>
      <c r="C40" s="125" t="s">
        <v>63</v>
      </c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7"/>
      <c r="AH40" s="29">
        <f t="shared" si="2"/>
        <v>0</v>
      </c>
      <c r="AI40" s="14">
        <f>AH40+Январь!AI40+Февраль!AE40</f>
        <v>0</v>
      </c>
      <c r="AJ40" s="3">
        <f t="shared" si="3"/>
        <v>0</v>
      </c>
      <c r="AK40" s="3">
        <f>AJ40+Январь!AK40+Февраль!AG40</f>
        <v>0</v>
      </c>
    </row>
    <row r="41" spans="1:37" ht="14.9" customHeight="1" x14ac:dyDescent="0.3">
      <c r="A41" s="11">
        <v>39</v>
      </c>
      <c r="B41" s="15" t="s">
        <v>57</v>
      </c>
      <c r="C41" s="125" t="s">
        <v>63</v>
      </c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7"/>
      <c r="AH41" s="29">
        <f t="shared" si="2"/>
        <v>0</v>
      </c>
      <c r="AI41" s="14">
        <f>AH41+Январь!AI41+Февраль!AE41</f>
        <v>0</v>
      </c>
      <c r="AJ41" s="3">
        <f t="shared" si="3"/>
        <v>0</v>
      </c>
      <c r="AK41" s="3">
        <f>AJ41+Январь!AK41+Февраль!AG41</f>
        <v>0</v>
      </c>
    </row>
    <row r="42" spans="1:37" x14ac:dyDescent="0.3">
      <c r="A42" s="2">
        <v>40</v>
      </c>
      <c r="B42" s="15" t="s">
        <v>51</v>
      </c>
      <c r="C42" s="22"/>
      <c r="D42" s="21"/>
      <c r="E42" s="33"/>
      <c r="F42" s="33"/>
      <c r="G42" s="33"/>
      <c r="H42" s="33"/>
      <c r="I42" s="33"/>
      <c r="J42" s="22"/>
      <c r="K42" s="21"/>
      <c r="L42" s="131" t="s">
        <v>62</v>
      </c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4"/>
      <c r="AA42" s="33"/>
      <c r="AB42" s="33"/>
      <c r="AC42" s="33"/>
      <c r="AD42" s="33"/>
      <c r="AE42" s="22"/>
      <c r="AF42" s="21">
        <v>1</v>
      </c>
      <c r="AG42" s="31"/>
      <c r="AH42" s="29">
        <f t="shared" si="2"/>
        <v>1</v>
      </c>
      <c r="AI42" s="14">
        <f>AH42+Январь!AI42+Февраль!AE42</f>
        <v>3</v>
      </c>
      <c r="AJ42" s="3">
        <f t="shared" si="3"/>
        <v>0</v>
      </c>
      <c r="AK42" s="3">
        <f>AJ42+Январь!AK42+Февраль!AG42</f>
        <v>1</v>
      </c>
    </row>
    <row r="43" spans="1:37" ht="15.75" customHeight="1" x14ac:dyDescent="0.3">
      <c r="A43" s="11">
        <v>41</v>
      </c>
      <c r="B43" s="15" t="s">
        <v>10</v>
      </c>
      <c r="C43" s="125" t="s">
        <v>63</v>
      </c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7"/>
      <c r="AH43" s="29">
        <f t="shared" si="2"/>
        <v>0</v>
      </c>
      <c r="AI43" s="14">
        <f>AH43+Январь!AI43+Февраль!AE43</f>
        <v>0</v>
      </c>
      <c r="AJ43" s="3">
        <f t="shared" si="3"/>
        <v>0</v>
      </c>
      <c r="AK43" s="3">
        <f>AJ43+Январь!AK43+Февраль!AG43</f>
        <v>0</v>
      </c>
    </row>
    <row r="44" spans="1:37" x14ac:dyDescent="0.3">
      <c r="A44" s="2">
        <v>42</v>
      </c>
      <c r="B44" s="15" t="s">
        <v>37</v>
      </c>
      <c r="C44" s="22"/>
      <c r="D44" s="21"/>
      <c r="E44" s="33"/>
      <c r="F44" s="33"/>
      <c r="G44" s="33"/>
      <c r="H44" s="33"/>
      <c r="I44" s="33"/>
      <c r="J44" s="22"/>
      <c r="K44" s="21"/>
      <c r="L44" s="33">
        <v>2</v>
      </c>
      <c r="M44" s="33"/>
      <c r="N44" s="33"/>
      <c r="O44" s="33"/>
      <c r="P44" s="33"/>
      <c r="Q44" s="22"/>
      <c r="R44" s="21"/>
      <c r="S44" s="33"/>
      <c r="T44" s="33"/>
      <c r="U44" s="33"/>
      <c r="V44" s="33"/>
      <c r="W44" s="33"/>
      <c r="X44" s="22"/>
      <c r="Y44" s="21"/>
      <c r="Z44" s="33"/>
      <c r="AA44" s="33">
        <v>1</v>
      </c>
      <c r="AB44" s="33"/>
      <c r="AC44" s="33"/>
      <c r="AD44" s="33"/>
      <c r="AE44" s="22"/>
      <c r="AF44" s="21"/>
      <c r="AG44" s="31"/>
      <c r="AH44" s="29">
        <f t="shared" si="2"/>
        <v>1</v>
      </c>
      <c r="AI44" s="14">
        <f>AH44+Январь!AI44+Февраль!AE44</f>
        <v>3</v>
      </c>
      <c r="AJ44" s="3">
        <f t="shared" si="3"/>
        <v>1</v>
      </c>
      <c r="AK44" s="3">
        <f>AJ44+Январь!AK44+Февраль!AG44</f>
        <v>2</v>
      </c>
    </row>
    <row r="45" spans="1:37" x14ac:dyDescent="0.3">
      <c r="A45" s="11">
        <v>43</v>
      </c>
      <c r="B45" s="15" t="s">
        <v>56</v>
      </c>
      <c r="C45" s="22"/>
      <c r="D45" s="21"/>
      <c r="E45" s="33"/>
      <c r="F45" s="33"/>
      <c r="G45" s="33"/>
      <c r="H45" s="33">
        <v>1</v>
      </c>
      <c r="I45" s="33"/>
      <c r="J45" s="22"/>
      <c r="K45" s="21"/>
      <c r="L45" s="33"/>
      <c r="M45" s="33"/>
      <c r="N45" s="33"/>
      <c r="O45" s="33"/>
      <c r="P45" s="33"/>
      <c r="Q45" s="22"/>
      <c r="R45" s="21"/>
      <c r="S45" s="33"/>
      <c r="T45" s="33"/>
      <c r="U45" s="33">
        <v>2</v>
      </c>
      <c r="V45" s="33"/>
      <c r="W45" s="33"/>
      <c r="X45" s="22"/>
      <c r="Y45" s="21"/>
      <c r="Z45" s="33"/>
      <c r="AA45" s="33"/>
      <c r="AB45" s="33"/>
      <c r="AC45" s="33"/>
      <c r="AD45" s="33"/>
      <c r="AE45" s="22"/>
      <c r="AF45" s="21"/>
      <c r="AG45" s="31"/>
      <c r="AH45" s="29">
        <f t="shared" si="2"/>
        <v>1</v>
      </c>
      <c r="AI45" s="14">
        <f>AH45+Январь!AI45+Февраль!AE45</f>
        <v>3</v>
      </c>
      <c r="AJ45" s="3">
        <f t="shared" si="3"/>
        <v>1</v>
      </c>
      <c r="AK45" s="3">
        <f>AJ45+Январь!AK45+Февраль!AG45</f>
        <v>2</v>
      </c>
    </row>
    <row r="46" spans="1:37" ht="15.75" customHeight="1" x14ac:dyDescent="0.3">
      <c r="A46" s="2">
        <v>44</v>
      </c>
      <c r="B46" s="15" t="s">
        <v>38</v>
      </c>
      <c r="C46" s="22"/>
      <c r="D46" s="21"/>
      <c r="E46" s="33"/>
      <c r="F46" s="33"/>
      <c r="G46" s="33"/>
      <c r="H46" s="33"/>
      <c r="I46" s="33"/>
      <c r="J46" s="22">
        <v>1</v>
      </c>
      <c r="K46" s="21"/>
      <c r="L46" s="33"/>
      <c r="M46" s="33"/>
      <c r="N46" s="33"/>
      <c r="O46" s="33"/>
      <c r="P46" s="33"/>
      <c r="Q46" s="22"/>
      <c r="R46" s="21"/>
      <c r="S46" s="33"/>
      <c r="T46" s="33"/>
      <c r="U46" s="33"/>
      <c r="V46" s="33">
        <v>2</v>
      </c>
      <c r="W46" s="33"/>
      <c r="X46" s="22"/>
      <c r="Y46" s="21"/>
      <c r="Z46" s="33"/>
      <c r="AA46" s="33"/>
      <c r="AB46" s="33"/>
      <c r="AC46" s="33"/>
      <c r="AD46" s="33"/>
      <c r="AE46" s="22"/>
      <c r="AF46" s="21"/>
      <c r="AG46" s="31"/>
      <c r="AH46" s="29">
        <f t="shared" si="2"/>
        <v>1</v>
      </c>
      <c r="AI46" s="14">
        <f>AH46+Январь!AI46+Февраль!AE46</f>
        <v>3</v>
      </c>
      <c r="AJ46" s="3">
        <f t="shared" si="3"/>
        <v>1</v>
      </c>
      <c r="AK46" s="3">
        <f>AJ46+Январь!AK46+Февраль!AG46</f>
        <v>3</v>
      </c>
    </row>
    <row r="47" spans="1:37" x14ac:dyDescent="0.3">
      <c r="A47" s="11">
        <v>45</v>
      </c>
      <c r="B47" s="15" t="s">
        <v>39</v>
      </c>
      <c r="C47" s="22">
        <v>1</v>
      </c>
      <c r="D47" s="21"/>
      <c r="E47" s="33"/>
      <c r="F47" s="33"/>
      <c r="G47" s="33"/>
      <c r="H47" s="33"/>
      <c r="I47" s="33"/>
      <c r="J47" s="22"/>
      <c r="K47" s="21"/>
      <c r="L47" s="33"/>
      <c r="M47" s="33"/>
      <c r="N47" s="33"/>
      <c r="O47" s="33"/>
      <c r="P47" s="33"/>
      <c r="Q47" s="22"/>
      <c r="R47" s="21"/>
      <c r="S47" s="33"/>
      <c r="T47" s="33"/>
      <c r="U47" s="33"/>
      <c r="V47" s="33"/>
      <c r="W47" s="33"/>
      <c r="X47" s="22"/>
      <c r="Y47" s="21"/>
      <c r="Z47" s="33"/>
      <c r="AA47" s="33"/>
      <c r="AB47" s="33"/>
      <c r="AC47" s="33"/>
      <c r="AD47" s="33"/>
      <c r="AE47" s="22">
        <v>1</v>
      </c>
      <c r="AF47" s="21"/>
      <c r="AG47" s="31"/>
      <c r="AH47" s="29">
        <f t="shared" si="2"/>
        <v>2</v>
      </c>
      <c r="AI47" s="14">
        <f>AH47+Январь!AI47+Февраль!AE47</f>
        <v>4</v>
      </c>
      <c r="AJ47" s="3">
        <f t="shared" si="3"/>
        <v>0</v>
      </c>
      <c r="AK47" s="3">
        <f>AJ47+Январь!AK47+Февраль!AG47</f>
        <v>2</v>
      </c>
    </row>
    <row r="48" spans="1:37" ht="15.75" customHeight="1" x14ac:dyDescent="0.3">
      <c r="A48" s="2">
        <v>46</v>
      </c>
      <c r="B48" s="15" t="s">
        <v>23</v>
      </c>
      <c r="C48" s="22"/>
      <c r="D48" s="21"/>
      <c r="E48" s="33"/>
      <c r="F48" s="33"/>
      <c r="G48" s="33"/>
      <c r="H48" s="33"/>
      <c r="I48" s="33"/>
      <c r="J48" s="22"/>
      <c r="K48" s="21"/>
      <c r="L48" s="33"/>
      <c r="M48" s="33"/>
      <c r="N48" s="33"/>
      <c r="O48" s="33"/>
      <c r="P48" s="33"/>
      <c r="Q48" s="22">
        <v>1</v>
      </c>
      <c r="R48" s="21"/>
      <c r="S48" s="33"/>
      <c r="T48" s="33"/>
      <c r="U48" s="33"/>
      <c r="V48" s="33"/>
      <c r="W48" s="33"/>
      <c r="X48" s="22"/>
      <c r="Y48" s="21"/>
      <c r="Z48" s="33"/>
      <c r="AA48" s="33"/>
      <c r="AB48" s="33"/>
      <c r="AC48" s="33">
        <v>2</v>
      </c>
      <c r="AD48" s="33"/>
      <c r="AE48" s="22"/>
      <c r="AF48" s="21"/>
      <c r="AG48" s="31"/>
      <c r="AH48" s="29">
        <f t="shared" si="2"/>
        <v>1</v>
      </c>
      <c r="AI48" s="14">
        <f>AH48+Январь!AI48+Февраль!AE48</f>
        <v>3</v>
      </c>
      <c r="AJ48" s="3">
        <f t="shared" si="3"/>
        <v>1</v>
      </c>
      <c r="AK48" s="3">
        <f>AJ48+Январь!AK48+Февраль!AG48</f>
        <v>2</v>
      </c>
    </row>
    <row r="49" spans="1:37" x14ac:dyDescent="0.3">
      <c r="A49" s="11">
        <v>47</v>
      </c>
      <c r="B49" s="15" t="s">
        <v>50</v>
      </c>
      <c r="C49" s="22"/>
      <c r="D49" s="21"/>
      <c r="E49" s="33"/>
      <c r="F49" s="33">
        <v>2</v>
      </c>
      <c r="G49" s="33"/>
      <c r="H49" s="33"/>
      <c r="I49" s="33"/>
      <c r="J49" s="22"/>
      <c r="K49" s="21"/>
      <c r="L49" s="33"/>
      <c r="M49" s="33"/>
      <c r="N49" s="33"/>
      <c r="O49" s="33"/>
      <c r="P49" s="33"/>
      <c r="Q49" s="22"/>
      <c r="R49" s="21"/>
      <c r="S49" s="33"/>
      <c r="T49" s="33"/>
      <c r="U49" s="33"/>
      <c r="V49" s="33"/>
      <c r="W49" s="33"/>
      <c r="X49" s="22">
        <v>1</v>
      </c>
      <c r="Y49" s="21"/>
      <c r="Z49" s="33"/>
      <c r="AA49" s="33"/>
      <c r="AB49" s="33"/>
      <c r="AC49" s="33"/>
      <c r="AD49" s="33"/>
      <c r="AE49" s="22"/>
      <c r="AF49" s="21"/>
      <c r="AG49" s="31"/>
      <c r="AH49" s="29">
        <f t="shared" si="2"/>
        <v>1</v>
      </c>
      <c r="AI49" s="14">
        <f>AH49+Январь!AI49+Февраль!AE49</f>
        <v>3</v>
      </c>
      <c r="AJ49" s="3">
        <f t="shared" si="3"/>
        <v>1</v>
      </c>
      <c r="AK49" s="3">
        <f>AJ49+Январь!AK49+Февраль!AG49</f>
        <v>3</v>
      </c>
    </row>
    <row r="50" spans="1:37" ht="15.75" customHeight="1" x14ac:dyDescent="0.3">
      <c r="A50" s="11">
        <v>48</v>
      </c>
      <c r="B50" s="15" t="s">
        <v>60</v>
      </c>
      <c r="C50" s="22"/>
      <c r="D50" s="21"/>
      <c r="E50" s="33"/>
      <c r="F50" s="33"/>
      <c r="G50" s="33"/>
      <c r="H50" s="33"/>
      <c r="I50" s="33"/>
      <c r="J50" s="22"/>
      <c r="K50" s="21">
        <v>1</v>
      </c>
      <c r="L50" s="33"/>
      <c r="M50" s="33"/>
      <c r="N50" s="33"/>
      <c r="O50" s="33"/>
      <c r="P50" s="33"/>
      <c r="Q50" s="22"/>
      <c r="R50" s="21"/>
      <c r="S50" s="131" t="s">
        <v>62</v>
      </c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3"/>
      <c r="AH50" s="29">
        <f t="shared" si="2"/>
        <v>1</v>
      </c>
      <c r="AI50" s="14">
        <f>AH50+Январь!AI50+Февраль!AE50</f>
        <v>3</v>
      </c>
      <c r="AJ50" s="3">
        <f t="shared" si="3"/>
        <v>0</v>
      </c>
      <c r="AK50" s="3">
        <f>AJ50+Январь!AK50+Февраль!AG50</f>
        <v>2</v>
      </c>
    </row>
    <row r="51" spans="1:37" ht="16.2" customHeight="1" thickBot="1" x14ac:dyDescent="0.35">
      <c r="A51" s="11">
        <v>49</v>
      </c>
      <c r="B51" s="15" t="s">
        <v>61</v>
      </c>
      <c r="C51" s="125" t="s">
        <v>63</v>
      </c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7"/>
      <c r="AH51" s="30">
        <f t="shared" si="2"/>
        <v>0</v>
      </c>
      <c r="AI51" s="14">
        <f>AH51+Январь!AI51+Февраль!AE51</f>
        <v>0</v>
      </c>
      <c r="AJ51" s="3">
        <f t="shared" si="3"/>
        <v>0</v>
      </c>
      <c r="AK51" s="3">
        <f>AJ51+Январь!AK51+Февраль!AG51</f>
        <v>0</v>
      </c>
    </row>
    <row r="52" spans="1:37" x14ac:dyDescent="0.3">
      <c r="A52" s="6"/>
      <c r="B52" s="6"/>
      <c r="C52" s="6">
        <v>1</v>
      </c>
      <c r="D52" s="6">
        <v>1</v>
      </c>
      <c r="E52" s="6">
        <v>1</v>
      </c>
      <c r="F52" s="6">
        <v>1</v>
      </c>
      <c r="G52" s="6">
        <v>1</v>
      </c>
      <c r="H52" s="6">
        <v>1</v>
      </c>
      <c r="I52" s="6">
        <v>1</v>
      </c>
      <c r="J52" s="6">
        <v>1</v>
      </c>
      <c r="K52" s="6">
        <v>1</v>
      </c>
      <c r="L52" s="6">
        <v>1</v>
      </c>
      <c r="M52" s="6">
        <v>1</v>
      </c>
      <c r="N52" s="6">
        <v>1</v>
      </c>
      <c r="O52" s="6">
        <v>1</v>
      </c>
      <c r="P52" s="6">
        <v>1</v>
      </c>
      <c r="Q52" s="6">
        <v>1</v>
      </c>
      <c r="R52" s="6">
        <v>1</v>
      </c>
      <c r="S52" s="6">
        <v>1</v>
      </c>
      <c r="T52" s="6">
        <v>1</v>
      </c>
      <c r="U52" s="6">
        <v>1</v>
      </c>
      <c r="V52" s="6">
        <v>1</v>
      </c>
      <c r="W52" s="6">
        <v>1</v>
      </c>
      <c r="X52" s="6">
        <v>1</v>
      </c>
      <c r="Y52" s="6">
        <v>1</v>
      </c>
      <c r="Z52" s="6">
        <v>1</v>
      </c>
      <c r="AA52" s="6">
        <v>1</v>
      </c>
      <c r="AB52" s="6">
        <v>1</v>
      </c>
      <c r="AC52" s="6">
        <v>1</v>
      </c>
      <c r="AD52" s="6">
        <v>1</v>
      </c>
      <c r="AE52" s="6">
        <v>1</v>
      </c>
      <c r="AF52" s="6">
        <v>1</v>
      </c>
      <c r="AG52" s="6">
        <v>1</v>
      </c>
      <c r="AH52" s="6"/>
      <c r="AI52" s="6"/>
    </row>
    <row r="53" spans="1:37" x14ac:dyDescent="0.3">
      <c r="A53" s="6"/>
      <c r="B53" s="6"/>
      <c r="E53" s="6">
        <v>2</v>
      </c>
      <c r="F53" s="6">
        <v>2</v>
      </c>
      <c r="G53" s="6">
        <v>2</v>
      </c>
      <c r="H53" s="6">
        <v>2</v>
      </c>
      <c r="I53" s="6">
        <v>2</v>
      </c>
      <c r="L53" s="6">
        <v>2</v>
      </c>
      <c r="M53" s="6">
        <v>2</v>
      </c>
      <c r="N53" s="6">
        <v>2</v>
      </c>
      <c r="O53" s="6">
        <v>2</v>
      </c>
      <c r="P53" s="6"/>
      <c r="S53" s="6">
        <v>2</v>
      </c>
      <c r="T53" s="6">
        <v>2</v>
      </c>
      <c r="U53" s="6">
        <v>2</v>
      </c>
      <c r="V53" s="6">
        <v>2</v>
      </c>
      <c r="W53" s="6">
        <v>2</v>
      </c>
      <c r="Z53" s="6">
        <v>2</v>
      </c>
      <c r="AA53" s="6">
        <v>2</v>
      </c>
      <c r="AB53" s="6">
        <v>2</v>
      </c>
      <c r="AC53" s="6">
        <v>2</v>
      </c>
      <c r="AD53" s="6">
        <v>2</v>
      </c>
      <c r="AE53" s="6"/>
      <c r="AF53" s="6"/>
      <c r="AG53" s="6">
        <v>2</v>
      </c>
      <c r="AH53" s="6"/>
      <c r="AI53" s="6"/>
    </row>
    <row r="54" spans="1:37" x14ac:dyDescent="0.3">
      <c r="A54" s="6"/>
      <c r="B54" s="6"/>
      <c r="E54" s="6"/>
      <c r="F54" s="6"/>
      <c r="G54" s="6"/>
      <c r="L54" s="6"/>
      <c r="M54" s="6"/>
      <c r="N54" s="6"/>
      <c r="O54" s="6"/>
      <c r="P54" s="7"/>
      <c r="Q54" s="7"/>
      <c r="R54" s="7"/>
      <c r="S54" s="7"/>
      <c r="T54" s="7"/>
      <c r="U54" s="7"/>
      <c r="V54" s="7"/>
      <c r="W54" s="7"/>
      <c r="Z54" s="6"/>
      <c r="AA54" s="6"/>
      <c r="AB54" s="6"/>
      <c r="AC54" s="6"/>
      <c r="AD54" s="6"/>
      <c r="AE54" s="6"/>
      <c r="AF54" s="6"/>
      <c r="AG54" s="6"/>
      <c r="AH54" s="6"/>
      <c r="AI54" s="6"/>
    </row>
    <row r="55" spans="1:37" x14ac:dyDescent="0.3">
      <c r="A55" s="6"/>
      <c r="B55" s="6"/>
      <c r="E55" s="6"/>
      <c r="F55" s="6"/>
      <c r="G55" s="6"/>
      <c r="L55" s="6"/>
      <c r="M55" s="6"/>
      <c r="N55" s="6"/>
      <c r="O55" s="6"/>
      <c r="P55" s="7"/>
      <c r="Q55" s="7"/>
      <c r="R55" s="7"/>
      <c r="S55" s="7"/>
      <c r="T55" s="7"/>
      <c r="U55" s="7"/>
      <c r="V55" s="7"/>
      <c r="W55" s="7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spans="1:37" x14ac:dyDescent="0.3">
      <c r="A56" s="6"/>
      <c r="B56" s="6"/>
      <c r="E56" s="6"/>
      <c r="F56" s="6"/>
      <c r="G56" s="6"/>
      <c r="L56" s="6"/>
      <c r="M56" s="6"/>
      <c r="N56" s="6"/>
      <c r="O56" s="6"/>
      <c r="P56" s="7"/>
      <c r="Q56" s="7"/>
      <c r="R56" s="7"/>
      <c r="S56" s="6"/>
      <c r="T56" s="7"/>
      <c r="U56" s="7"/>
      <c r="V56" s="7"/>
      <c r="W56" s="7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spans="1:37" x14ac:dyDescent="0.3">
      <c r="A57" s="6"/>
      <c r="B57" s="6"/>
      <c r="E57" s="6"/>
      <c r="F57" s="6"/>
      <c r="G57" s="6"/>
      <c r="L57" s="6"/>
      <c r="M57" s="6"/>
      <c r="N57" s="6"/>
      <c r="O57" s="6"/>
      <c r="P57" s="6"/>
      <c r="S57" s="6"/>
      <c r="T57" s="6"/>
      <c r="U57" s="6"/>
      <c r="V57" s="6"/>
      <c r="W57" s="6"/>
      <c r="Z57" s="6"/>
      <c r="AA57" s="6"/>
      <c r="AB57" s="6"/>
      <c r="AC57" s="6"/>
      <c r="AD57" s="6"/>
      <c r="AE57" s="6"/>
      <c r="AF57" s="6"/>
      <c r="AG57" s="6"/>
      <c r="AH57" s="6"/>
      <c r="AI57" s="6"/>
    </row>
    <row r="58" spans="1:37" x14ac:dyDescent="0.3">
      <c r="A58" s="6"/>
      <c r="B58" s="6"/>
      <c r="E58" s="6"/>
      <c r="F58" s="6"/>
      <c r="G58" s="6"/>
      <c r="L58" s="6"/>
      <c r="M58" s="6"/>
      <c r="N58" s="6"/>
      <c r="O58" s="6"/>
      <c r="P58" s="6"/>
      <c r="S58" s="8"/>
      <c r="T58" s="6"/>
      <c r="U58" s="6"/>
      <c r="V58" s="6"/>
      <c r="W58" s="6"/>
      <c r="Z58" s="6"/>
      <c r="AA58" s="6"/>
      <c r="AB58" s="6"/>
      <c r="AC58" s="6"/>
      <c r="AD58" s="6"/>
      <c r="AE58" s="6"/>
      <c r="AF58" s="6"/>
      <c r="AG58" s="6"/>
      <c r="AH58" s="6"/>
      <c r="AI58" s="6"/>
    </row>
    <row r="59" spans="1:37" x14ac:dyDescent="0.3">
      <c r="A59" s="6"/>
      <c r="B59" s="6"/>
      <c r="E59" s="6"/>
      <c r="F59" s="6"/>
      <c r="G59" s="6"/>
      <c r="L59" s="6"/>
      <c r="M59" s="6"/>
      <c r="N59" s="6"/>
      <c r="O59" s="6"/>
      <c r="P59" s="6"/>
      <c r="S59" s="8"/>
      <c r="T59" s="6"/>
      <c r="U59" s="6"/>
      <c r="V59" s="6"/>
      <c r="W59" s="6"/>
      <c r="Z59" s="6"/>
      <c r="AA59" s="6"/>
      <c r="AB59" s="6"/>
      <c r="AC59" s="6"/>
      <c r="AD59" s="6"/>
      <c r="AE59" s="6"/>
      <c r="AF59" s="6"/>
      <c r="AG59" s="6"/>
      <c r="AH59" s="6"/>
      <c r="AI59" s="6"/>
    </row>
    <row r="60" spans="1:37" x14ac:dyDescent="0.3">
      <c r="A60" s="6"/>
      <c r="B60" s="6"/>
      <c r="E60" s="6"/>
      <c r="F60" s="6"/>
      <c r="G60" s="6"/>
      <c r="L60" s="6"/>
      <c r="M60" s="6"/>
      <c r="N60" s="6"/>
      <c r="O60" s="6"/>
      <c r="P60" s="6"/>
      <c r="S60" s="6"/>
      <c r="T60" s="6"/>
      <c r="U60" s="6"/>
      <c r="V60" s="6"/>
      <c r="W60" s="6"/>
      <c r="Z60" s="6"/>
      <c r="AA60" s="6"/>
      <c r="AB60" s="6"/>
      <c r="AC60" s="6"/>
      <c r="AD60" s="6"/>
      <c r="AE60" s="6"/>
      <c r="AF60" s="6"/>
      <c r="AG60" s="6"/>
      <c r="AH60" s="6"/>
      <c r="AI60" s="6"/>
    </row>
    <row r="61" spans="1:37" x14ac:dyDescent="0.3">
      <c r="A61" s="6"/>
      <c r="B61" s="6"/>
      <c r="E61" s="6"/>
      <c r="F61" s="6"/>
      <c r="G61" s="6"/>
      <c r="L61" s="6"/>
      <c r="M61" s="6"/>
      <c r="N61" s="6"/>
      <c r="O61" s="6"/>
      <c r="P61" s="6"/>
      <c r="S61" s="6"/>
      <c r="T61" s="6"/>
      <c r="U61" s="6"/>
      <c r="V61" s="6"/>
      <c r="W61" s="6"/>
      <c r="Z61" s="6"/>
      <c r="AA61" s="6"/>
      <c r="AB61" s="6"/>
      <c r="AC61" s="6"/>
      <c r="AD61" s="6"/>
      <c r="AE61" s="6"/>
      <c r="AF61" s="6"/>
      <c r="AG61" s="6"/>
      <c r="AH61" s="6"/>
      <c r="AI61" s="6"/>
    </row>
    <row r="62" spans="1:37" x14ac:dyDescent="0.3">
      <c r="A62" s="6"/>
      <c r="B62" s="6"/>
      <c r="E62" s="6"/>
      <c r="F62" s="6"/>
      <c r="G62" s="6"/>
      <c r="L62" s="6"/>
      <c r="M62" s="6"/>
      <c r="N62" s="6"/>
      <c r="O62" s="6"/>
      <c r="P62" s="6"/>
      <c r="S62" s="6"/>
      <c r="T62" s="6"/>
      <c r="U62" s="6"/>
      <c r="V62" s="6"/>
      <c r="W62" s="6"/>
      <c r="Z62" s="6"/>
      <c r="AA62" s="6"/>
      <c r="AB62" s="6"/>
      <c r="AC62" s="6"/>
      <c r="AD62" s="6"/>
      <c r="AE62" s="6"/>
      <c r="AF62" s="6"/>
      <c r="AG62" s="6"/>
      <c r="AH62" s="6"/>
      <c r="AI62" s="6"/>
    </row>
    <row r="63" spans="1:37" x14ac:dyDescent="0.3">
      <c r="A63" s="6"/>
      <c r="B63" s="6"/>
      <c r="E63" s="6"/>
      <c r="F63" s="6"/>
      <c r="G63" s="6"/>
      <c r="L63" s="6"/>
      <c r="M63" s="6"/>
      <c r="N63" s="6"/>
      <c r="O63" s="6"/>
      <c r="P63" s="6"/>
      <c r="S63" s="6"/>
      <c r="T63" s="6"/>
      <c r="U63" s="6"/>
      <c r="V63" s="6"/>
      <c r="W63" s="6"/>
      <c r="Z63" s="6"/>
      <c r="AA63" s="6"/>
      <c r="AB63" s="6"/>
      <c r="AC63" s="6"/>
      <c r="AD63" s="6"/>
      <c r="AE63" s="6"/>
      <c r="AF63" s="6"/>
      <c r="AG63" s="6"/>
      <c r="AH63" s="6"/>
      <c r="AI63" s="6"/>
    </row>
    <row r="64" spans="1:37" x14ac:dyDescent="0.3">
      <c r="A64" s="6"/>
      <c r="B64" s="6"/>
      <c r="E64" s="6"/>
      <c r="F64" s="6"/>
      <c r="G64" s="6"/>
      <c r="L64" s="6"/>
      <c r="M64" s="6"/>
      <c r="N64" s="6"/>
      <c r="O64" s="6"/>
      <c r="P64" s="6"/>
      <c r="S64" s="6"/>
      <c r="T64" s="6"/>
      <c r="U64" s="6"/>
      <c r="V64" s="6"/>
      <c r="W64" s="6"/>
      <c r="Z64" s="6"/>
      <c r="AA64" s="6"/>
      <c r="AB64" s="6"/>
      <c r="AC64" s="6"/>
      <c r="AD64" s="6"/>
      <c r="AE64" s="6"/>
      <c r="AF64" s="6"/>
      <c r="AG64" s="6"/>
      <c r="AH64" s="6"/>
      <c r="AI64" s="6"/>
    </row>
    <row r="65" spans="1:35" x14ac:dyDescent="0.3">
      <c r="A65" s="6"/>
      <c r="B65" s="6"/>
      <c r="E65" s="6"/>
      <c r="F65" s="6"/>
      <c r="G65" s="6"/>
      <c r="L65" s="6"/>
      <c r="M65" s="6"/>
      <c r="N65" s="6"/>
      <c r="O65" s="6"/>
      <c r="P65" s="6"/>
      <c r="S65" s="6"/>
      <c r="T65" s="6"/>
      <c r="U65" s="6"/>
      <c r="V65" s="6"/>
      <c r="W65" s="6"/>
      <c r="Z65" s="6"/>
      <c r="AA65" s="6"/>
      <c r="AB65" s="6"/>
      <c r="AC65" s="6"/>
      <c r="AD65" s="6"/>
      <c r="AE65" s="6"/>
      <c r="AF65" s="6"/>
      <c r="AG65" s="6"/>
      <c r="AH65" s="6"/>
      <c r="AI65" s="6"/>
    </row>
    <row r="66" spans="1:35" x14ac:dyDescent="0.3">
      <c r="A66" s="6"/>
      <c r="B66" s="6"/>
      <c r="E66" s="6"/>
      <c r="F66" s="6"/>
      <c r="G66" s="6"/>
      <c r="L66" s="6"/>
      <c r="M66" s="6"/>
      <c r="N66" s="6"/>
      <c r="O66" s="6"/>
      <c r="P66" s="6"/>
      <c r="S66" s="6"/>
      <c r="T66" s="6"/>
      <c r="U66" s="6"/>
      <c r="V66" s="6"/>
      <c r="W66" s="6"/>
      <c r="Z66" s="6"/>
      <c r="AA66" s="6"/>
      <c r="AB66" s="6"/>
      <c r="AC66" s="6"/>
      <c r="AD66" s="6"/>
      <c r="AE66" s="6"/>
      <c r="AF66" s="6"/>
      <c r="AG66" s="6"/>
      <c r="AH66" s="6"/>
      <c r="AI66" s="6"/>
    </row>
    <row r="67" spans="1:35" x14ac:dyDescent="0.3">
      <c r="A67" s="6"/>
      <c r="B67" s="6"/>
      <c r="E67" s="6"/>
      <c r="F67" s="6"/>
      <c r="G67" s="6"/>
      <c r="L67" s="6"/>
      <c r="M67" s="6"/>
      <c r="N67" s="6"/>
      <c r="O67" s="6"/>
      <c r="P67" s="6"/>
      <c r="S67" s="6"/>
      <c r="T67" s="6"/>
      <c r="U67" s="6"/>
      <c r="V67" s="6"/>
      <c r="W67" s="6"/>
      <c r="Z67" s="6"/>
      <c r="AA67" s="6"/>
      <c r="AB67" s="6"/>
      <c r="AC67" s="6"/>
      <c r="AD67" s="6"/>
      <c r="AE67" s="6"/>
      <c r="AF67" s="6"/>
      <c r="AG67" s="6"/>
      <c r="AH67" s="6"/>
      <c r="AI67" s="6"/>
    </row>
    <row r="68" spans="1:35" x14ac:dyDescent="0.3">
      <c r="A68" s="6"/>
      <c r="B68" s="6"/>
      <c r="E68" s="6"/>
      <c r="F68" s="6"/>
      <c r="G68" s="6"/>
      <c r="L68" s="6"/>
      <c r="M68" s="6"/>
      <c r="N68" s="6"/>
      <c r="O68" s="6"/>
      <c r="P68" s="6"/>
      <c r="S68" s="6"/>
      <c r="T68" s="6"/>
      <c r="U68" s="6"/>
      <c r="V68" s="6"/>
      <c r="W68" s="6"/>
      <c r="Z68" s="6"/>
      <c r="AA68" s="6"/>
      <c r="AB68" s="6"/>
      <c r="AC68" s="6"/>
      <c r="AD68" s="6"/>
      <c r="AE68" s="6"/>
      <c r="AF68" s="6"/>
      <c r="AG68" s="6"/>
      <c r="AH68" s="6"/>
      <c r="AI68" s="6"/>
    </row>
    <row r="69" spans="1:35" x14ac:dyDescent="0.3">
      <c r="A69" s="6"/>
      <c r="B69" s="6"/>
      <c r="E69" s="6"/>
      <c r="F69" s="6"/>
      <c r="G69" s="6"/>
      <c r="L69" s="6"/>
      <c r="M69" s="6"/>
      <c r="N69" s="6"/>
      <c r="O69" s="6"/>
      <c r="P69" s="6"/>
      <c r="S69" s="6"/>
      <c r="T69" s="6"/>
      <c r="U69" s="6"/>
      <c r="V69" s="6"/>
      <c r="W69" s="6"/>
      <c r="Z69" s="6"/>
      <c r="AA69" s="6"/>
      <c r="AB69" s="6"/>
      <c r="AC69" s="6"/>
      <c r="AD69" s="6"/>
      <c r="AE69" s="6"/>
      <c r="AF69" s="6"/>
      <c r="AG69" s="6"/>
      <c r="AH69" s="6"/>
      <c r="AI69" s="6"/>
    </row>
    <row r="70" spans="1:35" x14ac:dyDescent="0.3">
      <c r="A70" s="6"/>
      <c r="B70" s="6"/>
      <c r="E70" s="6"/>
      <c r="F70" s="6"/>
      <c r="G70" s="6"/>
      <c r="L70" s="6"/>
      <c r="M70" s="6"/>
      <c r="N70" s="6"/>
      <c r="O70" s="6"/>
      <c r="P70" s="6"/>
      <c r="S70" s="6"/>
      <c r="T70" s="6"/>
      <c r="U70" s="6"/>
      <c r="V70" s="6"/>
      <c r="W70" s="6"/>
      <c r="Z70" s="6"/>
      <c r="AA70" s="6"/>
      <c r="AB70" s="6"/>
      <c r="AC70" s="6"/>
      <c r="AD70" s="6"/>
      <c r="AE70" s="6"/>
      <c r="AF70" s="6"/>
      <c r="AG70" s="6"/>
      <c r="AH70" s="6"/>
      <c r="AI70" s="6"/>
    </row>
    <row r="71" spans="1:35" x14ac:dyDescent="0.3">
      <c r="A71" s="6"/>
      <c r="B71" s="6"/>
      <c r="E71" s="6"/>
      <c r="F71" s="6"/>
      <c r="G71" s="6"/>
      <c r="L71" s="6"/>
      <c r="M71" s="6"/>
      <c r="N71" s="6"/>
      <c r="O71" s="6"/>
      <c r="P71" s="6"/>
      <c r="S71" s="6"/>
      <c r="T71" s="6"/>
      <c r="U71" s="6"/>
      <c r="V71" s="6"/>
      <c r="W71" s="6"/>
      <c r="Z71" s="6"/>
      <c r="AA71" s="6"/>
      <c r="AB71" s="6"/>
      <c r="AC71" s="6"/>
      <c r="AD71" s="6"/>
      <c r="AE71" s="6"/>
      <c r="AF71" s="6"/>
      <c r="AG71" s="6"/>
      <c r="AH71" s="6"/>
      <c r="AI71" s="6"/>
    </row>
    <row r="72" spans="1:35" x14ac:dyDescent="0.3">
      <c r="A72" s="6"/>
      <c r="B72" s="6"/>
      <c r="E72" s="6"/>
      <c r="F72" s="6"/>
      <c r="G72" s="6"/>
      <c r="L72" s="6"/>
      <c r="M72" s="6"/>
      <c r="N72" s="6"/>
      <c r="O72" s="6"/>
      <c r="P72" s="6"/>
      <c r="S72" s="6"/>
      <c r="T72" s="6"/>
      <c r="U72" s="6"/>
      <c r="V72" s="6"/>
      <c r="W72" s="6"/>
      <c r="Z72" s="6"/>
      <c r="AA72" s="6"/>
      <c r="AB72" s="6"/>
      <c r="AC72" s="6"/>
      <c r="AD72" s="6"/>
      <c r="AE72" s="6"/>
      <c r="AF72" s="6"/>
      <c r="AG72" s="6"/>
      <c r="AH72" s="6"/>
      <c r="AI72" s="6"/>
    </row>
    <row r="73" spans="1:35" x14ac:dyDescent="0.3">
      <c r="A73" s="6"/>
      <c r="B73" s="6"/>
      <c r="E73" s="6"/>
      <c r="F73" s="6"/>
      <c r="G73" s="6"/>
      <c r="L73" s="6"/>
      <c r="M73" s="6"/>
      <c r="N73" s="6"/>
      <c r="O73" s="6"/>
      <c r="P73" s="6"/>
      <c r="S73" s="6"/>
      <c r="T73" s="6"/>
      <c r="U73" s="6"/>
      <c r="V73" s="6"/>
      <c r="W73" s="6"/>
      <c r="Z73" s="6"/>
      <c r="AA73" s="6"/>
      <c r="AB73" s="6"/>
      <c r="AC73" s="6"/>
      <c r="AD73" s="6"/>
      <c r="AE73" s="6"/>
      <c r="AF73" s="6"/>
      <c r="AG73" s="6"/>
      <c r="AH73" s="6"/>
      <c r="AI73" s="6"/>
    </row>
    <row r="74" spans="1:35" x14ac:dyDescent="0.3">
      <c r="A74" s="6"/>
      <c r="B74" s="6"/>
      <c r="E74" s="6"/>
      <c r="F74" s="6"/>
      <c r="G74" s="6"/>
      <c r="L74" s="6"/>
      <c r="M74" s="6"/>
      <c r="N74" s="6"/>
      <c r="O74" s="6"/>
      <c r="P74" s="6"/>
      <c r="S74" s="6"/>
      <c r="T74" s="6"/>
      <c r="U74" s="6"/>
      <c r="V74" s="6"/>
      <c r="W74" s="6"/>
      <c r="Z74" s="6"/>
      <c r="AA74" s="6"/>
      <c r="AB74" s="6"/>
      <c r="AC74" s="6"/>
      <c r="AD74" s="6"/>
      <c r="AE74" s="6"/>
      <c r="AF74" s="6"/>
      <c r="AG74" s="6"/>
      <c r="AH74" s="6"/>
      <c r="AI74" s="6"/>
    </row>
    <row r="75" spans="1:35" x14ac:dyDescent="0.3">
      <c r="A75" s="6"/>
      <c r="B75" s="6"/>
      <c r="E75" s="6"/>
      <c r="F75" s="6"/>
      <c r="G75" s="6"/>
      <c r="L75" s="6"/>
      <c r="M75" s="6"/>
      <c r="N75" s="6"/>
      <c r="O75" s="6"/>
      <c r="P75" s="6"/>
      <c r="S75" s="6"/>
      <c r="T75" s="6"/>
      <c r="U75" s="6"/>
      <c r="V75" s="6"/>
      <c r="W75" s="6"/>
      <c r="Z75" s="6"/>
      <c r="AA75" s="6"/>
      <c r="AB75" s="6"/>
      <c r="AC75" s="6"/>
      <c r="AD75" s="6"/>
      <c r="AE75" s="6"/>
      <c r="AF75" s="6"/>
      <c r="AG75" s="6"/>
      <c r="AH75" s="6"/>
      <c r="AI75" s="6"/>
    </row>
    <row r="76" spans="1:35" x14ac:dyDescent="0.3">
      <c r="A76" s="6"/>
      <c r="B76" s="6"/>
      <c r="E76" s="6"/>
      <c r="F76" s="6"/>
      <c r="G76" s="6"/>
      <c r="L76" s="6"/>
      <c r="M76" s="6"/>
      <c r="N76" s="6"/>
      <c r="O76" s="6"/>
      <c r="P76" s="6"/>
      <c r="S76" s="6"/>
      <c r="T76" s="6"/>
      <c r="U76" s="6"/>
      <c r="V76" s="6"/>
      <c r="W76" s="6"/>
      <c r="Z76" s="6"/>
      <c r="AA76" s="6"/>
      <c r="AB76" s="6"/>
      <c r="AC76" s="6"/>
      <c r="AD76" s="6"/>
      <c r="AE76" s="6"/>
      <c r="AF76" s="6"/>
      <c r="AG76" s="6"/>
      <c r="AH76" s="6"/>
      <c r="AI76" s="6"/>
    </row>
    <row r="77" spans="1:35" x14ac:dyDescent="0.3">
      <c r="A77" s="6"/>
      <c r="B77" s="6"/>
      <c r="E77" s="6"/>
      <c r="F77" s="6"/>
      <c r="G77" s="6"/>
      <c r="L77" s="6"/>
      <c r="M77" s="6"/>
      <c r="N77" s="6"/>
      <c r="O77" s="6"/>
      <c r="P77" s="6"/>
      <c r="S77" s="6"/>
      <c r="T77" s="6"/>
      <c r="U77" s="6"/>
      <c r="V77" s="6"/>
      <c r="W77" s="6"/>
      <c r="Z77" s="6"/>
      <c r="AA77" s="6"/>
      <c r="AB77" s="6"/>
      <c r="AC77" s="6"/>
      <c r="AD77" s="6"/>
      <c r="AE77" s="6"/>
      <c r="AF77" s="6"/>
      <c r="AG77" s="6"/>
      <c r="AH77" s="6"/>
      <c r="AI77" s="6"/>
    </row>
    <row r="78" spans="1:35" x14ac:dyDescent="0.3">
      <c r="A78" s="6"/>
      <c r="B78" s="6"/>
      <c r="E78" s="6"/>
      <c r="F78" s="6"/>
      <c r="G78" s="6"/>
      <c r="L78" s="6"/>
      <c r="M78" s="6"/>
      <c r="N78" s="6"/>
      <c r="O78" s="6"/>
      <c r="P78" s="6"/>
      <c r="S78" s="6"/>
      <c r="T78" s="6"/>
      <c r="U78" s="6"/>
      <c r="V78" s="6"/>
      <c r="W78" s="6"/>
      <c r="Z78" s="6"/>
      <c r="AA78" s="6"/>
      <c r="AB78" s="6"/>
      <c r="AC78" s="6"/>
      <c r="AD78" s="6"/>
      <c r="AE78" s="6"/>
      <c r="AF78" s="6"/>
      <c r="AG78" s="6"/>
      <c r="AH78" s="6"/>
      <c r="AI78" s="6"/>
    </row>
    <row r="79" spans="1:35" x14ac:dyDescent="0.3">
      <c r="A79" s="6"/>
      <c r="B79" s="6"/>
      <c r="E79" s="6"/>
      <c r="F79" s="6"/>
      <c r="G79" s="6"/>
      <c r="L79" s="6"/>
      <c r="M79" s="6"/>
      <c r="N79" s="6"/>
      <c r="O79" s="6"/>
      <c r="P79" s="6"/>
      <c r="S79" s="6"/>
      <c r="T79" s="6"/>
      <c r="U79" s="6"/>
      <c r="V79" s="6"/>
      <c r="W79" s="6"/>
      <c r="Z79" s="6"/>
      <c r="AA79" s="6"/>
      <c r="AB79" s="6"/>
      <c r="AC79" s="6"/>
      <c r="AD79" s="6"/>
      <c r="AE79" s="6"/>
      <c r="AF79" s="6"/>
      <c r="AG79" s="6"/>
      <c r="AH79" s="6"/>
      <c r="AI79" s="6"/>
    </row>
  </sheetData>
  <mergeCells count="33">
    <mergeCell ref="A1:A2"/>
    <mergeCell ref="B1:B2"/>
    <mergeCell ref="AI1:AI2"/>
    <mergeCell ref="AJ1:AJ2"/>
    <mergeCell ref="N4:AB4"/>
    <mergeCell ref="AK1:AK2"/>
    <mergeCell ref="C31:AG31"/>
    <mergeCell ref="S50:AG50"/>
    <mergeCell ref="S8:AG8"/>
    <mergeCell ref="X12:AG12"/>
    <mergeCell ref="L42:Z42"/>
    <mergeCell ref="C13:AG13"/>
    <mergeCell ref="C15:AG15"/>
    <mergeCell ref="C9:AG9"/>
    <mergeCell ref="C8:R8"/>
    <mergeCell ref="C40:AG40"/>
    <mergeCell ref="C41:AG41"/>
    <mergeCell ref="C43:AG43"/>
    <mergeCell ref="C21:I21"/>
    <mergeCell ref="C51:AG51"/>
    <mergeCell ref="C5:AG5"/>
    <mergeCell ref="C3:AG3"/>
    <mergeCell ref="C33:AG33"/>
    <mergeCell ref="C36:AG36"/>
    <mergeCell ref="C39:AG39"/>
    <mergeCell ref="C25:AG25"/>
    <mergeCell ref="C26:AG26"/>
    <mergeCell ref="C24:AG24"/>
    <mergeCell ref="C12:W12"/>
    <mergeCell ref="C14:G14"/>
    <mergeCell ref="C10:AG10"/>
    <mergeCell ref="C18:AG18"/>
    <mergeCell ref="C27:AF27"/>
  </mergeCells>
  <conditionalFormatting sqref="C4:M4 C50:S50 C11:AG11 C44:AG49 C42:L42 AA42:AG42 C16:AG17 C12 C8 S8 C6:AG7 C3 C34:AG35 C37:AG38 C28:AG30 X12 H14:AG14 C14 C19:AG20 C27 AG27 C32:AG32 C22:AG23 C21 J21:AG21">
    <cfRule type="cellIs" dxfId="503" priority="59" operator="equal">
      <formula>2</formula>
    </cfRule>
    <cfRule type="cellIs" dxfId="502" priority="60" operator="equal">
      <formula>1</formula>
    </cfRule>
  </conditionalFormatting>
  <conditionalFormatting sqref="C5">
    <cfRule type="cellIs" dxfId="501" priority="35" operator="equal">
      <formula>2</formula>
    </cfRule>
    <cfRule type="cellIs" dxfId="500" priority="36" operator="equal">
      <formula>1</formula>
    </cfRule>
  </conditionalFormatting>
  <conditionalFormatting sqref="C13">
    <cfRule type="cellIs" dxfId="499" priority="33" operator="equal">
      <formula>2</formula>
    </cfRule>
    <cfRule type="cellIs" dxfId="498" priority="34" operator="equal">
      <formula>1</formula>
    </cfRule>
  </conditionalFormatting>
  <conditionalFormatting sqref="C15">
    <cfRule type="cellIs" dxfId="497" priority="31" operator="equal">
      <formula>2</formula>
    </cfRule>
    <cfRule type="cellIs" dxfId="496" priority="32" operator="equal">
      <formula>1</formula>
    </cfRule>
  </conditionalFormatting>
  <conditionalFormatting sqref="C24:C26">
    <cfRule type="cellIs" dxfId="495" priority="29" operator="equal">
      <formula>2</formula>
    </cfRule>
    <cfRule type="cellIs" dxfId="494" priority="30" operator="equal">
      <formula>1</formula>
    </cfRule>
  </conditionalFormatting>
  <conditionalFormatting sqref="C33">
    <cfRule type="cellIs" dxfId="493" priority="27" operator="equal">
      <formula>2</formula>
    </cfRule>
    <cfRule type="cellIs" dxfId="492" priority="28" operator="equal">
      <formula>1</formula>
    </cfRule>
  </conditionalFormatting>
  <conditionalFormatting sqref="C36">
    <cfRule type="cellIs" dxfId="491" priority="25" operator="equal">
      <formula>2</formula>
    </cfRule>
    <cfRule type="cellIs" dxfId="490" priority="26" operator="equal">
      <formula>1</formula>
    </cfRule>
  </conditionalFormatting>
  <conditionalFormatting sqref="C39:C41">
    <cfRule type="cellIs" dxfId="489" priority="23" operator="equal">
      <formula>2</formula>
    </cfRule>
    <cfRule type="cellIs" dxfId="488" priority="24" operator="equal">
      <formula>1</formula>
    </cfRule>
  </conditionalFormatting>
  <conditionalFormatting sqref="C9">
    <cfRule type="cellIs" dxfId="487" priority="21" operator="equal">
      <formula>2</formula>
    </cfRule>
    <cfRule type="cellIs" dxfId="486" priority="22" operator="equal">
      <formula>1</formula>
    </cfRule>
  </conditionalFormatting>
  <conditionalFormatting sqref="C10">
    <cfRule type="cellIs" dxfId="485" priority="19" operator="equal">
      <formula>2</formula>
    </cfRule>
    <cfRule type="cellIs" dxfId="484" priority="20" operator="equal">
      <formula>1</formula>
    </cfRule>
  </conditionalFormatting>
  <conditionalFormatting sqref="C31">
    <cfRule type="cellIs" dxfId="483" priority="17" operator="equal">
      <formula>2</formula>
    </cfRule>
    <cfRule type="cellIs" dxfId="482" priority="18" operator="equal">
      <formula>1</formula>
    </cfRule>
  </conditionalFormatting>
  <conditionalFormatting sqref="C51">
    <cfRule type="cellIs" dxfId="481" priority="15" operator="equal">
      <formula>2</formula>
    </cfRule>
    <cfRule type="cellIs" dxfId="480" priority="16" operator="equal">
      <formula>1</formula>
    </cfRule>
  </conditionalFormatting>
  <conditionalFormatting sqref="C18">
    <cfRule type="cellIs" dxfId="479" priority="13" operator="equal">
      <formula>2</formula>
    </cfRule>
    <cfRule type="cellIs" dxfId="478" priority="14" operator="equal">
      <formula>1</formula>
    </cfRule>
  </conditionalFormatting>
  <conditionalFormatting sqref="C43">
    <cfRule type="cellIs" dxfId="477" priority="11" operator="equal">
      <formula>2</formula>
    </cfRule>
    <cfRule type="cellIs" dxfId="476" priority="12" operator="equal">
      <formula>1</formula>
    </cfRule>
  </conditionalFormatting>
  <conditionalFormatting sqref="AE4:AF4">
    <cfRule type="cellIs" dxfId="475" priority="7" operator="equal">
      <formula>2</formula>
    </cfRule>
    <cfRule type="cellIs" dxfId="474" priority="8" operator="equal">
      <formula>1</formula>
    </cfRule>
  </conditionalFormatting>
  <conditionalFormatting sqref="N4">
    <cfRule type="cellIs" dxfId="473" priority="3" operator="equal">
      <formula>2</formula>
    </cfRule>
    <cfRule type="cellIs" dxfId="472" priority="4" operator="equal">
      <formula>1</formula>
    </cfRule>
  </conditionalFormatting>
  <conditionalFormatting sqref="AG4">
    <cfRule type="cellIs" dxfId="471" priority="1" operator="equal">
      <formula>2</formula>
    </cfRule>
    <cfRule type="cellIs" dxfId="470" priority="2" operator="equal">
      <formula>1</formula>
    </cfRule>
  </conditionalFormatting>
  <pageMargins left="0.31496062992125984" right="0.31496062992125984" top="0.55118110236220474" bottom="0.55118110236220474" header="0.31496062992125984" footer="0.31496062992125984"/>
  <pageSetup paperSize="9" scale="61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DFF6F-1609-46A1-B677-C7DD3A3D95D6}">
  <sheetPr codeName="Лист17">
    <pageSetUpPr fitToPage="1"/>
  </sheetPr>
  <dimension ref="A1:AJ79"/>
  <sheetViews>
    <sheetView topLeftCell="A13" zoomScale="70" zoomScaleNormal="70" workbookViewId="0">
      <selection activeCell="B33" sqref="B33"/>
    </sheetView>
  </sheetViews>
  <sheetFormatPr defaultColWidth="33.6640625" defaultRowHeight="15.05" x14ac:dyDescent="0.3"/>
  <cols>
    <col min="1" max="1" width="3" style="4" bestFit="1" customWidth="1"/>
    <col min="2" max="2" width="24.33203125" style="4" customWidth="1"/>
    <col min="3" max="4" width="2.88671875" style="6" bestFit="1" customWidth="1"/>
    <col min="5" max="5" width="2.88671875" style="9" bestFit="1" customWidth="1"/>
    <col min="6" max="6" width="2.88671875" style="10" bestFit="1" customWidth="1"/>
    <col min="7" max="7" width="2.88671875" style="4" bestFit="1" customWidth="1"/>
    <col min="8" max="11" width="2.88671875" style="6" bestFit="1" customWidth="1"/>
    <col min="12" max="12" width="2.88671875" style="9" bestFit="1" customWidth="1"/>
    <col min="13" max="13" width="2.88671875" style="10" bestFit="1" customWidth="1"/>
    <col min="14" max="16" width="2.88671875" style="4" bestFit="1" customWidth="1"/>
    <col min="17" max="18" width="2.88671875" style="6" bestFit="1" customWidth="1"/>
    <col min="19" max="19" width="2.88671875" style="9" bestFit="1" customWidth="1"/>
    <col min="20" max="20" width="2.88671875" style="10" bestFit="1" customWidth="1"/>
    <col min="21" max="23" width="2.88671875" style="4" bestFit="1" customWidth="1"/>
    <col min="24" max="25" width="2.88671875" style="6" bestFit="1" customWidth="1"/>
    <col min="26" max="26" width="2.88671875" style="9" bestFit="1" customWidth="1"/>
    <col min="27" max="27" width="2.88671875" style="10" customWidth="1"/>
    <col min="28" max="32" width="2.88671875" style="4" customWidth="1"/>
    <col min="33" max="33" width="7.44140625" style="4" customWidth="1"/>
    <col min="34" max="34" width="9.6640625" style="4" customWidth="1"/>
    <col min="35" max="35" width="11.109375" style="4" customWidth="1"/>
    <col min="36" max="36" width="10.109375" style="4" customWidth="1"/>
    <col min="37" max="16384" width="33.6640625" style="34"/>
  </cols>
  <sheetData>
    <row r="1" spans="1:36" ht="21.3" customHeight="1" x14ac:dyDescent="0.3">
      <c r="A1" s="119" t="s">
        <v>19</v>
      </c>
      <c r="B1" s="120" t="s">
        <v>0</v>
      </c>
      <c r="C1" s="1">
        <v>1</v>
      </c>
      <c r="D1" s="1">
        <v>2</v>
      </c>
      <c r="E1" s="1">
        <v>3</v>
      </c>
      <c r="F1" s="1">
        <v>4</v>
      </c>
      <c r="G1" s="22">
        <v>5</v>
      </c>
      <c r="H1" s="2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22">
        <v>12</v>
      </c>
      <c r="O1" s="2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22">
        <v>19</v>
      </c>
      <c r="V1" s="21">
        <v>20</v>
      </c>
      <c r="W1" s="1">
        <v>21</v>
      </c>
      <c r="X1" s="1">
        <v>22</v>
      </c>
      <c r="Y1" s="1">
        <v>23</v>
      </c>
      <c r="Z1" s="1">
        <v>24</v>
      </c>
      <c r="AA1" s="1">
        <v>25</v>
      </c>
      <c r="AB1" s="22">
        <v>26</v>
      </c>
      <c r="AC1" s="21">
        <v>27</v>
      </c>
      <c r="AD1" s="1">
        <v>28</v>
      </c>
      <c r="AE1" s="1">
        <v>29</v>
      </c>
      <c r="AF1" s="1">
        <v>30</v>
      </c>
      <c r="AG1" s="27"/>
      <c r="AH1" s="121" t="s">
        <v>1</v>
      </c>
      <c r="AI1" s="121" t="s">
        <v>20</v>
      </c>
      <c r="AJ1" s="121" t="s">
        <v>21</v>
      </c>
    </row>
    <row r="2" spans="1:36" ht="54" customHeight="1" thickBot="1" x14ac:dyDescent="0.35">
      <c r="A2" s="119"/>
      <c r="B2" s="120"/>
      <c r="C2" s="1" t="s">
        <v>5</v>
      </c>
      <c r="D2" s="1" t="s">
        <v>6</v>
      </c>
      <c r="E2" s="23" t="s">
        <v>7</v>
      </c>
      <c r="F2" s="1" t="s">
        <v>8</v>
      </c>
      <c r="G2" s="22" t="s">
        <v>2</v>
      </c>
      <c r="H2" s="21" t="s">
        <v>3</v>
      </c>
      <c r="I2" s="1" t="s">
        <v>4</v>
      </c>
      <c r="J2" s="1" t="s">
        <v>5</v>
      </c>
      <c r="K2" s="1" t="s">
        <v>6</v>
      </c>
      <c r="L2" s="23" t="s">
        <v>7</v>
      </c>
      <c r="M2" s="1" t="s">
        <v>8</v>
      </c>
      <c r="N2" s="22" t="s">
        <v>2</v>
      </c>
      <c r="O2" s="21" t="s">
        <v>3</v>
      </c>
      <c r="P2" s="1" t="s">
        <v>4</v>
      </c>
      <c r="Q2" s="1" t="s">
        <v>5</v>
      </c>
      <c r="R2" s="1" t="s">
        <v>6</v>
      </c>
      <c r="S2" s="23" t="s">
        <v>7</v>
      </c>
      <c r="T2" s="1" t="s">
        <v>8</v>
      </c>
      <c r="U2" s="22" t="s">
        <v>2</v>
      </c>
      <c r="V2" s="21" t="s">
        <v>3</v>
      </c>
      <c r="W2" s="1" t="s">
        <v>4</v>
      </c>
      <c r="X2" s="1" t="s">
        <v>5</v>
      </c>
      <c r="Y2" s="1" t="s">
        <v>6</v>
      </c>
      <c r="Z2" s="23" t="s">
        <v>7</v>
      </c>
      <c r="AA2" s="1" t="s">
        <v>8</v>
      </c>
      <c r="AB2" s="22" t="s">
        <v>2</v>
      </c>
      <c r="AC2" s="21" t="s">
        <v>3</v>
      </c>
      <c r="AD2" s="1" t="s">
        <v>4</v>
      </c>
      <c r="AE2" s="1" t="s">
        <v>5</v>
      </c>
      <c r="AF2" s="1" t="s">
        <v>6</v>
      </c>
      <c r="AG2" s="28" t="s">
        <v>9</v>
      </c>
      <c r="AH2" s="122"/>
      <c r="AI2" s="122"/>
      <c r="AJ2" s="122"/>
    </row>
    <row r="3" spans="1:36" ht="15.75" customHeight="1" x14ac:dyDescent="0.3">
      <c r="A3" s="11">
        <v>1</v>
      </c>
      <c r="B3" s="15" t="s">
        <v>14</v>
      </c>
      <c r="C3" s="125" t="s">
        <v>63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39"/>
      <c r="AG3" s="19">
        <f t="shared" ref="AG3:AG34" si="0">COUNTIF(C3:AF3,1)</f>
        <v>0</v>
      </c>
      <c r="AH3" s="14">
        <f>AG3+Январь!AI3+Февраль!AE3+Март!AH3</f>
        <v>0</v>
      </c>
      <c r="AI3" s="3">
        <f t="shared" ref="AI3:AI34" si="1">COUNTIF(C3:AF3,2)</f>
        <v>0</v>
      </c>
      <c r="AJ3" s="3">
        <f>AI3+Январь!AK3+Февраль!AG3+Март!AJ3</f>
        <v>0</v>
      </c>
    </row>
    <row r="4" spans="1:36" ht="15.75" customHeight="1" x14ac:dyDescent="0.3">
      <c r="A4" s="2">
        <v>2</v>
      </c>
      <c r="B4" s="15" t="s">
        <v>65</v>
      </c>
      <c r="C4" s="1"/>
      <c r="D4" s="1"/>
      <c r="E4" s="33"/>
      <c r="F4" s="33"/>
      <c r="G4" s="22"/>
      <c r="H4" s="21"/>
      <c r="I4" s="33">
        <v>2</v>
      </c>
      <c r="J4" s="1"/>
      <c r="K4" s="1"/>
      <c r="L4" s="33"/>
      <c r="M4" s="33">
        <v>1</v>
      </c>
      <c r="N4" s="22"/>
      <c r="O4" s="21"/>
      <c r="P4" s="35"/>
      <c r="Q4" s="35"/>
      <c r="R4" s="35"/>
      <c r="S4" s="1">
        <v>1</v>
      </c>
      <c r="T4" s="35"/>
      <c r="U4" s="22"/>
      <c r="V4" s="21"/>
      <c r="W4" s="35"/>
      <c r="X4" s="35"/>
      <c r="Y4" s="35"/>
      <c r="Z4" s="35"/>
      <c r="AA4" s="35"/>
      <c r="AB4" s="22"/>
      <c r="AC4" s="21"/>
      <c r="AD4" s="35"/>
      <c r="AE4" s="1">
        <v>2</v>
      </c>
      <c r="AF4" s="1"/>
      <c r="AG4" s="20">
        <f t="shared" si="0"/>
        <v>2</v>
      </c>
      <c r="AH4" s="14">
        <f>AG4+Январь!AI4+Февраль!AE4+Март!AH4</f>
        <v>5</v>
      </c>
      <c r="AI4" s="3">
        <f t="shared" si="1"/>
        <v>2</v>
      </c>
      <c r="AJ4" s="3">
        <f>AI4+Январь!AK4+Февраль!AG4+Март!AJ4</f>
        <v>3</v>
      </c>
    </row>
    <row r="5" spans="1:36" ht="15.75" customHeight="1" x14ac:dyDescent="0.3">
      <c r="A5" s="11">
        <v>3</v>
      </c>
      <c r="B5" s="15" t="s">
        <v>66</v>
      </c>
      <c r="C5" s="125" t="s">
        <v>63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39"/>
      <c r="AG5" s="20">
        <f t="shared" si="0"/>
        <v>0</v>
      </c>
      <c r="AH5" s="14">
        <f>AG5+Январь!AI5+Февраль!AE5+Март!AH5</f>
        <v>0</v>
      </c>
      <c r="AI5" s="3">
        <f t="shared" si="1"/>
        <v>0</v>
      </c>
      <c r="AJ5" s="3">
        <f>AI5+Январь!AK5+Февраль!AG5+Март!AJ5</f>
        <v>0</v>
      </c>
    </row>
    <row r="6" spans="1:36" ht="15.75" customHeight="1" x14ac:dyDescent="0.3">
      <c r="A6" s="11">
        <v>4</v>
      </c>
      <c r="B6" s="15" t="s">
        <v>67</v>
      </c>
      <c r="C6" s="131" t="s">
        <v>62</v>
      </c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35"/>
      <c r="Q6" s="35"/>
      <c r="R6" s="1">
        <v>1</v>
      </c>
      <c r="S6" s="33"/>
      <c r="T6" s="33"/>
      <c r="U6" s="22"/>
      <c r="V6" s="21"/>
      <c r="W6" s="33"/>
      <c r="X6" s="1"/>
      <c r="Y6" s="1"/>
      <c r="Z6" s="33"/>
      <c r="AA6" s="33"/>
      <c r="AB6" s="22"/>
      <c r="AC6" s="21"/>
      <c r="AD6" s="33"/>
      <c r="AE6" s="1"/>
      <c r="AF6" s="1"/>
      <c r="AG6" s="20">
        <f t="shared" si="0"/>
        <v>1</v>
      </c>
      <c r="AH6" s="14">
        <f>AG6+Январь!AI6+Февраль!AE6+Март!AH6</f>
        <v>4</v>
      </c>
      <c r="AI6" s="3">
        <f t="shared" si="1"/>
        <v>0</v>
      </c>
      <c r="AJ6" s="3">
        <f>AI6+Январь!AK6+Февраль!AG6+Март!AJ6</f>
        <v>3</v>
      </c>
    </row>
    <row r="7" spans="1:36" x14ac:dyDescent="0.3">
      <c r="A7" s="2">
        <v>5</v>
      </c>
      <c r="B7" s="15" t="s">
        <v>68</v>
      </c>
      <c r="C7" s="1"/>
      <c r="D7" s="1"/>
      <c r="E7" s="33">
        <v>2</v>
      </c>
      <c r="F7" s="33"/>
      <c r="G7" s="22"/>
      <c r="H7" s="21"/>
      <c r="I7" s="33"/>
      <c r="J7" s="1"/>
      <c r="K7" s="1"/>
      <c r="L7" s="33"/>
      <c r="M7" s="33"/>
      <c r="N7" s="22"/>
      <c r="O7" s="21"/>
      <c r="P7" s="33"/>
      <c r="Q7" s="1">
        <v>1</v>
      </c>
      <c r="R7" s="1"/>
      <c r="S7" s="33"/>
      <c r="T7" s="33"/>
      <c r="U7" s="22"/>
      <c r="V7" s="21"/>
      <c r="W7" s="33"/>
      <c r="X7" s="1"/>
      <c r="Y7" s="1"/>
      <c r="Z7" s="33"/>
      <c r="AA7" s="33"/>
      <c r="AB7" s="22"/>
      <c r="AC7" s="21"/>
      <c r="AD7" s="33"/>
      <c r="AE7" s="1"/>
      <c r="AF7" s="1"/>
      <c r="AG7" s="20">
        <f t="shared" si="0"/>
        <v>1</v>
      </c>
      <c r="AH7" s="14">
        <f>AG7+Январь!AI7+Февраль!AE7+Март!AH7</f>
        <v>4</v>
      </c>
      <c r="AI7" s="3">
        <f t="shared" si="1"/>
        <v>1</v>
      </c>
      <c r="AJ7" s="3">
        <f>AI7+Январь!AK7+Февраль!AG7+Март!AJ7</f>
        <v>4</v>
      </c>
    </row>
    <row r="8" spans="1:36" ht="15.75" customHeight="1" x14ac:dyDescent="0.3">
      <c r="A8" s="11">
        <v>6</v>
      </c>
      <c r="B8" s="15" t="s">
        <v>69</v>
      </c>
      <c r="C8" s="125" t="s">
        <v>63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39"/>
      <c r="AG8" s="20">
        <f t="shared" si="0"/>
        <v>0</v>
      </c>
      <c r="AH8" s="14">
        <f>AG8+Январь!AI8+Февраль!AE8+Март!AH8</f>
        <v>0</v>
      </c>
      <c r="AI8" s="3">
        <f t="shared" si="1"/>
        <v>0</v>
      </c>
      <c r="AJ8" s="3">
        <f>AI8+Январь!AK8+Февраль!AG8+Март!AJ8</f>
        <v>0</v>
      </c>
    </row>
    <row r="9" spans="1:36" ht="14.4" customHeight="1" x14ac:dyDescent="0.3">
      <c r="A9" s="11">
        <v>7</v>
      </c>
      <c r="B9" s="15" t="s">
        <v>13</v>
      </c>
      <c r="C9" s="125" t="s">
        <v>63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39"/>
      <c r="AG9" s="20">
        <f t="shared" si="0"/>
        <v>0</v>
      </c>
      <c r="AH9" s="14">
        <f>AG9+Январь!AI9+Февраль!AE9+Март!AH9</f>
        <v>0</v>
      </c>
      <c r="AI9" s="3">
        <f t="shared" si="1"/>
        <v>0</v>
      </c>
      <c r="AJ9" s="3">
        <f>AI9+Январь!AK9+Февраль!AG9+Март!AJ9</f>
        <v>0</v>
      </c>
    </row>
    <row r="10" spans="1:36" ht="15.75" customHeight="1" x14ac:dyDescent="0.3">
      <c r="A10" s="2">
        <v>8</v>
      </c>
      <c r="B10" s="15" t="s">
        <v>70</v>
      </c>
      <c r="C10" s="125" t="s">
        <v>63</v>
      </c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39"/>
      <c r="AG10" s="20">
        <f t="shared" si="0"/>
        <v>0</v>
      </c>
      <c r="AH10" s="14">
        <f>AG10+Январь!AI10+Февраль!AE10+Март!AH10</f>
        <v>0</v>
      </c>
      <c r="AI10" s="3">
        <f t="shared" si="1"/>
        <v>0</v>
      </c>
      <c r="AJ10" s="3">
        <f>AI10+Январь!AK10+Февраль!AG10+Март!AJ10</f>
        <v>0</v>
      </c>
    </row>
    <row r="11" spans="1:36" x14ac:dyDescent="0.3">
      <c r="A11" s="11">
        <v>9</v>
      </c>
      <c r="B11" s="15" t="s">
        <v>29</v>
      </c>
      <c r="C11" s="1">
        <v>1</v>
      </c>
      <c r="D11" s="1"/>
      <c r="E11" s="33"/>
      <c r="F11" s="33"/>
      <c r="G11" s="22"/>
      <c r="H11" s="21"/>
      <c r="I11" s="33"/>
      <c r="J11" s="1"/>
      <c r="K11" s="1"/>
      <c r="L11" s="33"/>
      <c r="M11" s="33"/>
      <c r="N11" s="22"/>
      <c r="O11" s="21"/>
      <c r="P11" s="33"/>
      <c r="Q11" s="1"/>
      <c r="R11" s="1"/>
      <c r="S11" s="33"/>
      <c r="T11" s="33">
        <v>2</v>
      </c>
      <c r="U11" s="22"/>
      <c r="V11" s="21"/>
      <c r="W11" s="33"/>
      <c r="X11" s="1"/>
      <c r="Y11" s="1">
        <v>1</v>
      </c>
      <c r="Z11" s="33"/>
      <c r="AA11" s="33"/>
      <c r="AB11" s="22"/>
      <c r="AC11" s="1">
        <v>1</v>
      </c>
      <c r="AD11" s="33"/>
      <c r="AE11" s="1"/>
      <c r="AF11" s="1"/>
      <c r="AG11" s="20">
        <f t="shared" si="0"/>
        <v>3</v>
      </c>
      <c r="AH11" s="14">
        <f>AG11+Январь!AI11+Февраль!AE11+Март!AH11</f>
        <v>6</v>
      </c>
      <c r="AI11" s="3">
        <f t="shared" si="1"/>
        <v>1</v>
      </c>
      <c r="AJ11" s="3">
        <f>AI11+Январь!AK11+Февраль!AG11+Март!AJ11</f>
        <v>3</v>
      </c>
    </row>
    <row r="12" spans="1:36" ht="15.75" customHeight="1" x14ac:dyDescent="0.3">
      <c r="A12" s="11">
        <v>10</v>
      </c>
      <c r="B12" s="15" t="s">
        <v>71</v>
      </c>
      <c r="C12" s="140" t="s">
        <v>62</v>
      </c>
      <c r="D12" s="140"/>
      <c r="E12" s="140"/>
      <c r="F12" s="140"/>
      <c r="G12" s="140"/>
      <c r="H12" s="126" t="s">
        <v>63</v>
      </c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39"/>
      <c r="AG12" s="20">
        <f t="shared" si="0"/>
        <v>0</v>
      </c>
      <c r="AH12" s="14">
        <f>AG12+Январь!AI12+Февраль!AE12+Март!AH12</f>
        <v>0</v>
      </c>
      <c r="AI12" s="3">
        <f t="shared" si="1"/>
        <v>0</v>
      </c>
      <c r="AJ12" s="3">
        <f>AI12+Январь!AK12+Февраль!AG12+Март!AJ12</f>
        <v>0</v>
      </c>
    </row>
    <row r="13" spans="1:36" ht="15.75" customHeight="1" x14ac:dyDescent="0.3">
      <c r="A13" s="2">
        <v>11</v>
      </c>
      <c r="B13" s="15" t="s">
        <v>42</v>
      </c>
      <c r="C13" s="125" t="s">
        <v>63</v>
      </c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39"/>
      <c r="AG13" s="20">
        <f t="shared" si="0"/>
        <v>0</v>
      </c>
      <c r="AH13" s="14">
        <f>AG13+Январь!AI13+Февраль!AE13+Март!AH13</f>
        <v>1</v>
      </c>
      <c r="AI13" s="3">
        <f t="shared" si="1"/>
        <v>0</v>
      </c>
      <c r="AJ13" s="3">
        <f>AI13+Январь!AK13+Февраль!AG13+Март!AJ13</f>
        <v>0</v>
      </c>
    </row>
    <row r="14" spans="1:36" ht="14.4" customHeight="1" x14ac:dyDescent="0.3">
      <c r="A14" s="11">
        <v>12</v>
      </c>
      <c r="B14" s="15" t="s">
        <v>45</v>
      </c>
      <c r="C14" s="35"/>
      <c r="D14" s="35"/>
      <c r="E14" s="35"/>
      <c r="F14" s="35"/>
      <c r="G14" s="22"/>
      <c r="H14" s="21"/>
      <c r="I14" s="33"/>
      <c r="J14" s="1"/>
      <c r="K14" s="1"/>
      <c r="L14" s="33">
        <v>2</v>
      </c>
      <c r="M14" s="33"/>
      <c r="N14" s="22"/>
      <c r="O14" s="21"/>
      <c r="P14" s="33"/>
      <c r="Q14" s="1"/>
      <c r="R14" s="1"/>
      <c r="S14" s="33"/>
      <c r="T14" s="33"/>
      <c r="U14" s="22"/>
      <c r="V14" s="1">
        <v>1</v>
      </c>
      <c r="W14" s="33"/>
      <c r="X14" s="1"/>
      <c r="Y14" s="1"/>
      <c r="Z14" s="33"/>
      <c r="AA14" s="33"/>
      <c r="AB14" s="22"/>
      <c r="AC14" s="21"/>
      <c r="AD14" s="33"/>
      <c r="AE14" s="1"/>
      <c r="AF14" s="1"/>
      <c r="AG14" s="20">
        <f t="shared" si="0"/>
        <v>1</v>
      </c>
      <c r="AH14" s="14">
        <f>AG14+Январь!AI14+Февраль!AE14+Март!AH14</f>
        <v>4</v>
      </c>
      <c r="AI14" s="3">
        <f t="shared" si="1"/>
        <v>1</v>
      </c>
      <c r="AJ14" s="3">
        <f>AI14+Январь!AK14+Февраль!AG14+Март!AJ14</f>
        <v>2</v>
      </c>
    </row>
    <row r="15" spans="1:36" ht="15.75" customHeight="1" x14ac:dyDescent="0.3">
      <c r="A15" s="11">
        <v>13</v>
      </c>
      <c r="B15" s="15" t="s">
        <v>40</v>
      </c>
      <c r="C15" s="125" t="s">
        <v>63</v>
      </c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39"/>
      <c r="AG15" s="20">
        <f t="shared" si="0"/>
        <v>0</v>
      </c>
      <c r="AH15" s="14">
        <f>AG15+Январь!AI15+Февраль!AE15+Март!AH15</f>
        <v>0</v>
      </c>
      <c r="AI15" s="3">
        <f t="shared" si="1"/>
        <v>0</v>
      </c>
      <c r="AJ15" s="3">
        <f>AI15+Январь!AK15+Февраль!AG15+Март!AJ15</f>
        <v>0</v>
      </c>
    </row>
    <row r="16" spans="1:36" ht="14.4" customHeight="1" x14ac:dyDescent="0.3">
      <c r="A16" s="2">
        <v>14</v>
      </c>
      <c r="B16" s="15" t="s">
        <v>72</v>
      </c>
      <c r="C16" s="1"/>
      <c r="D16" s="1"/>
      <c r="E16" s="33"/>
      <c r="F16" s="33"/>
      <c r="G16" s="22"/>
      <c r="H16" s="21"/>
      <c r="I16" s="33"/>
      <c r="J16" s="1"/>
      <c r="K16" s="1"/>
      <c r="L16" s="33"/>
      <c r="M16" s="33"/>
      <c r="N16" s="22"/>
      <c r="O16" s="38">
        <v>1</v>
      </c>
      <c r="P16" s="33"/>
      <c r="Q16" s="1"/>
      <c r="R16" s="1"/>
      <c r="S16" s="33"/>
      <c r="T16" s="33"/>
      <c r="U16" s="22"/>
      <c r="V16" s="21"/>
      <c r="W16" s="33"/>
      <c r="X16" s="1">
        <v>2</v>
      </c>
      <c r="Y16" s="1"/>
      <c r="Z16" s="33"/>
      <c r="AA16" s="33"/>
      <c r="AB16" s="22"/>
      <c r="AC16" s="21"/>
      <c r="AD16" s="33"/>
      <c r="AE16" s="1"/>
      <c r="AF16" s="1"/>
      <c r="AG16" s="20">
        <f t="shared" si="0"/>
        <v>1</v>
      </c>
      <c r="AH16" s="14">
        <f>AG16+Январь!AI16+Февраль!AE16+Март!AH16</f>
        <v>5</v>
      </c>
      <c r="AI16" s="3">
        <f t="shared" si="1"/>
        <v>1</v>
      </c>
      <c r="AJ16" s="3">
        <f>AI16+Январь!AK16+Февраль!AG16+Март!AJ16</f>
        <v>4</v>
      </c>
    </row>
    <row r="17" spans="1:36" x14ac:dyDescent="0.3">
      <c r="A17" s="11">
        <v>15</v>
      </c>
      <c r="B17" s="15" t="s">
        <v>31</v>
      </c>
      <c r="C17" s="1"/>
      <c r="D17" s="1"/>
      <c r="E17" s="33"/>
      <c r="F17" s="33"/>
      <c r="G17" s="22"/>
      <c r="H17" s="21"/>
      <c r="I17" s="33"/>
      <c r="J17" s="1"/>
      <c r="K17" s="1"/>
      <c r="L17" s="33"/>
      <c r="M17" s="33"/>
      <c r="N17" s="125" t="s">
        <v>63</v>
      </c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39"/>
      <c r="AG17" s="20">
        <f t="shared" si="0"/>
        <v>0</v>
      </c>
      <c r="AH17" s="14">
        <f>AG17+Январь!AI17+Февраль!AE17+Март!AH17</f>
        <v>3</v>
      </c>
      <c r="AI17" s="3">
        <f t="shared" si="1"/>
        <v>0</v>
      </c>
      <c r="AJ17" s="3">
        <f>AI17+Январь!AK17+Февраль!AG17+Март!AJ17</f>
        <v>2</v>
      </c>
    </row>
    <row r="18" spans="1:36" ht="14.4" customHeight="1" x14ac:dyDescent="0.3">
      <c r="A18" s="11">
        <v>16</v>
      </c>
      <c r="B18" s="15" t="s">
        <v>73</v>
      </c>
      <c r="C18" s="125" t="s">
        <v>63</v>
      </c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39"/>
      <c r="AG18" s="20">
        <f t="shared" si="0"/>
        <v>0</v>
      </c>
      <c r="AH18" s="14">
        <f>AG18+Январь!AI18+Февраль!AE18+Март!AH18</f>
        <v>0</v>
      </c>
      <c r="AI18" s="3">
        <f t="shared" si="1"/>
        <v>0</v>
      </c>
      <c r="AJ18" s="3">
        <f>AI18+Январь!AK18+Февраль!AG18+Март!AJ18</f>
        <v>0</v>
      </c>
    </row>
    <row r="19" spans="1:36" x14ac:dyDescent="0.3">
      <c r="A19" s="2">
        <v>17</v>
      </c>
      <c r="B19" s="15" t="s">
        <v>74</v>
      </c>
      <c r="C19" s="1"/>
      <c r="D19" s="1"/>
      <c r="E19" s="33"/>
      <c r="F19" s="33"/>
      <c r="G19" s="22"/>
      <c r="H19" s="21"/>
      <c r="I19" s="33"/>
      <c r="J19" s="1">
        <v>2</v>
      </c>
      <c r="K19" s="1"/>
      <c r="L19" s="33"/>
      <c r="M19" s="33"/>
      <c r="N19" s="22"/>
      <c r="O19" s="21"/>
      <c r="P19" s="125" t="s">
        <v>63</v>
      </c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39"/>
      <c r="AG19" s="20">
        <f t="shared" si="0"/>
        <v>0</v>
      </c>
      <c r="AH19" s="14">
        <f>AG19+Январь!AI19+Февраль!AE19+Март!AH19</f>
        <v>4</v>
      </c>
      <c r="AI19" s="3">
        <f t="shared" si="1"/>
        <v>1</v>
      </c>
      <c r="AJ19" s="3">
        <f>AI19+Январь!AK19+Февраль!AG19+Март!AJ19</f>
        <v>4</v>
      </c>
    </row>
    <row r="20" spans="1:36" ht="14.4" customHeight="1" x14ac:dyDescent="0.3">
      <c r="A20" s="11">
        <v>18</v>
      </c>
      <c r="B20" s="15" t="s">
        <v>52</v>
      </c>
      <c r="C20" s="1"/>
      <c r="D20" s="1"/>
      <c r="E20" s="33"/>
      <c r="F20" s="33"/>
      <c r="G20" s="22"/>
      <c r="H20" s="21"/>
      <c r="I20" s="33"/>
      <c r="J20" s="1"/>
      <c r="K20" s="1"/>
      <c r="L20" s="33"/>
      <c r="M20" s="33"/>
      <c r="N20" s="22"/>
      <c r="O20" s="21"/>
      <c r="P20" s="33">
        <v>1</v>
      </c>
      <c r="Q20" s="1"/>
      <c r="R20" s="1"/>
      <c r="S20" s="33"/>
      <c r="T20" s="33"/>
      <c r="U20" s="22"/>
      <c r="V20" s="21"/>
      <c r="W20" s="33"/>
      <c r="X20" s="1"/>
      <c r="Y20" s="1"/>
      <c r="Z20" s="33">
        <v>2</v>
      </c>
      <c r="AA20" s="33"/>
      <c r="AB20" s="22"/>
      <c r="AC20" s="21"/>
      <c r="AD20" s="33">
        <v>2</v>
      </c>
      <c r="AE20" s="1"/>
      <c r="AF20" s="1"/>
      <c r="AG20" s="20">
        <f t="shared" si="0"/>
        <v>1</v>
      </c>
      <c r="AH20" s="14">
        <f>AG20+Январь!AI20+Февраль!AE20+Март!AH20</f>
        <v>5</v>
      </c>
      <c r="AI20" s="3">
        <f t="shared" si="1"/>
        <v>2</v>
      </c>
      <c r="AJ20" s="3">
        <f>AI20+Январь!AK20+Февраль!AG20+Март!AJ20</f>
        <v>4</v>
      </c>
    </row>
    <row r="21" spans="1:36" ht="14.9" customHeight="1" x14ac:dyDescent="0.3">
      <c r="A21" s="11">
        <v>19</v>
      </c>
      <c r="B21" s="15" t="s">
        <v>11</v>
      </c>
      <c r="C21" s="35"/>
      <c r="D21" s="1">
        <v>1</v>
      </c>
      <c r="E21" s="35"/>
      <c r="F21" s="35"/>
      <c r="G21" s="22"/>
      <c r="H21" s="21"/>
      <c r="I21" s="35"/>
      <c r="J21" s="1"/>
      <c r="K21" s="1"/>
      <c r="L21" s="33"/>
      <c r="M21" s="33"/>
      <c r="N21" s="22"/>
      <c r="O21" s="21"/>
      <c r="P21" s="33"/>
      <c r="Q21" s="1"/>
      <c r="R21" s="1"/>
      <c r="S21" s="33"/>
      <c r="T21" s="33">
        <v>1</v>
      </c>
      <c r="U21" s="22"/>
      <c r="V21" s="21"/>
      <c r="W21" s="33"/>
      <c r="X21" s="1"/>
      <c r="Y21" s="1"/>
      <c r="Z21" s="33"/>
      <c r="AA21" s="33"/>
      <c r="AB21" s="22"/>
      <c r="AC21" s="21"/>
      <c r="AD21" s="33"/>
      <c r="AE21" s="1"/>
      <c r="AF21" s="1"/>
      <c r="AG21" s="20">
        <f t="shared" si="0"/>
        <v>2</v>
      </c>
      <c r="AH21" s="14">
        <f>AG21+Январь!AI21+Февраль!AE21+Март!AH21</f>
        <v>5</v>
      </c>
      <c r="AI21" s="3">
        <f t="shared" si="1"/>
        <v>0</v>
      </c>
      <c r="AJ21" s="3">
        <f>AI21+Январь!AK21+Февраль!AG21+Март!AJ21</f>
        <v>3</v>
      </c>
    </row>
    <row r="22" spans="1:36" ht="15.75" customHeight="1" x14ac:dyDescent="0.3">
      <c r="A22" s="2">
        <v>20</v>
      </c>
      <c r="B22" s="15" t="s">
        <v>22</v>
      </c>
      <c r="C22" s="1">
        <v>2</v>
      </c>
      <c r="D22" s="1"/>
      <c r="E22" s="33"/>
      <c r="F22" s="33"/>
      <c r="G22" s="22"/>
      <c r="H22" s="1">
        <v>1</v>
      </c>
      <c r="I22" s="33"/>
      <c r="J22" s="1"/>
      <c r="K22" s="1"/>
      <c r="L22" s="33"/>
      <c r="M22" s="33"/>
      <c r="N22" s="22"/>
      <c r="O22" s="21"/>
      <c r="P22" s="33"/>
      <c r="Q22" s="125" t="s">
        <v>63</v>
      </c>
      <c r="R22" s="126"/>
      <c r="S22" s="126"/>
      <c r="T22" s="126"/>
      <c r="U22" s="126"/>
      <c r="V22" s="126"/>
      <c r="W22" s="126"/>
      <c r="X22" s="126"/>
      <c r="Y22" s="139"/>
      <c r="Z22" s="33"/>
      <c r="AA22" s="33"/>
      <c r="AB22" s="22"/>
      <c r="AC22" s="21"/>
      <c r="AD22" s="33"/>
      <c r="AE22" s="1"/>
      <c r="AF22" s="1"/>
      <c r="AG22" s="20">
        <f t="shared" si="0"/>
        <v>1</v>
      </c>
      <c r="AH22" s="14">
        <f>AG22+Январь!AI22+Февраль!AE22+Март!AH22</f>
        <v>4</v>
      </c>
      <c r="AI22" s="3">
        <f t="shared" si="1"/>
        <v>1</v>
      </c>
      <c r="AJ22" s="3">
        <f>AI22+Январь!AK22+Февраль!AG22+Март!AJ22</f>
        <v>2</v>
      </c>
    </row>
    <row r="23" spans="1:36" x14ac:dyDescent="0.3">
      <c r="A23" s="11">
        <v>21</v>
      </c>
      <c r="B23" s="15" t="s">
        <v>12</v>
      </c>
      <c r="C23" s="1"/>
      <c r="D23" s="1"/>
      <c r="E23" s="33"/>
      <c r="F23" s="33"/>
      <c r="G23" s="22"/>
      <c r="H23" s="21"/>
      <c r="I23" s="33"/>
      <c r="J23" s="1"/>
      <c r="K23" s="1"/>
      <c r="L23" s="33"/>
      <c r="M23" s="33"/>
      <c r="N23" s="22"/>
      <c r="O23" s="21"/>
      <c r="P23" s="33"/>
      <c r="Q23" s="1"/>
      <c r="R23" s="1">
        <v>2</v>
      </c>
      <c r="S23" s="33"/>
      <c r="T23" s="33"/>
      <c r="U23" s="22"/>
      <c r="V23" s="21"/>
      <c r="W23" s="33"/>
      <c r="X23" s="1">
        <v>1</v>
      </c>
      <c r="Y23" s="1"/>
      <c r="Z23" s="33"/>
      <c r="AA23" s="33"/>
      <c r="AB23" s="22"/>
      <c r="AC23" s="21"/>
      <c r="AD23" s="39"/>
      <c r="AE23" s="1"/>
      <c r="AF23" s="1"/>
      <c r="AG23" s="20">
        <f t="shared" si="0"/>
        <v>1</v>
      </c>
      <c r="AH23" s="14">
        <f>AG23+Январь!AI23+Февраль!AE23+Март!AH23</f>
        <v>4</v>
      </c>
      <c r="AI23" s="3">
        <f t="shared" si="1"/>
        <v>1</v>
      </c>
      <c r="AJ23" s="3">
        <f>AI23+Январь!AK23+Февраль!AG23+Март!AJ23</f>
        <v>3</v>
      </c>
    </row>
    <row r="24" spans="1:36" ht="15.75" customHeight="1" x14ac:dyDescent="0.3">
      <c r="A24" s="11">
        <v>22</v>
      </c>
      <c r="B24" s="15" t="s">
        <v>75</v>
      </c>
      <c r="C24" s="125" t="s">
        <v>63</v>
      </c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39"/>
      <c r="AG24" s="20">
        <f t="shared" si="0"/>
        <v>0</v>
      </c>
      <c r="AH24" s="14">
        <f>AG24+Январь!AI24+Февраль!AE24+Март!AH24</f>
        <v>0</v>
      </c>
      <c r="AI24" s="3">
        <f t="shared" si="1"/>
        <v>0</v>
      </c>
      <c r="AJ24" s="3">
        <f>AI24+Январь!AK24+Февраль!AG24+Март!AJ24</f>
        <v>0</v>
      </c>
    </row>
    <row r="25" spans="1:36" ht="15.75" customHeight="1" x14ac:dyDescent="0.3">
      <c r="A25" s="2">
        <v>23</v>
      </c>
      <c r="B25" s="15" t="s">
        <v>76</v>
      </c>
      <c r="C25" s="125" t="s">
        <v>63</v>
      </c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39"/>
      <c r="AG25" s="20">
        <f t="shared" si="0"/>
        <v>0</v>
      </c>
      <c r="AH25" s="14">
        <f>AG25+Январь!AI25+Февраль!AE25+Март!AH25</f>
        <v>0</v>
      </c>
      <c r="AI25" s="3">
        <f t="shared" si="1"/>
        <v>0</v>
      </c>
      <c r="AJ25" s="3">
        <f>AI25+Январь!AK25+Февраль!AG25+Март!AJ25</f>
        <v>0</v>
      </c>
    </row>
    <row r="26" spans="1:36" ht="15.75" customHeight="1" x14ac:dyDescent="0.3">
      <c r="A26" s="11">
        <v>24</v>
      </c>
      <c r="B26" s="15" t="s">
        <v>77</v>
      </c>
      <c r="C26" s="131" t="s">
        <v>62</v>
      </c>
      <c r="D26" s="134"/>
      <c r="E26" s="35"/>
      <c r="F26" s="1">
        <v>1</v>
      </c>
      <c r="G26" s="22"/>
      <c r="H26" s="21"/>
      <c r="I26" s="35"/>
      <c r="J26" s="35"/>
      <c r="K26" s="35"/>
      <c r="L26" s="35"/>
      <c r="M26" s="35"/>
      <c r="N26" s="22"/>
      <c r="O26" s="21"/>
      <c r="P26" s="125" t="s">
        <v>63</v>
      </c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39"/>
      <c r="AG26" s="20">
        <f t="shared" si="0"/>
        <v>1</v>
      </c>
      <c r="AH26" s="14">
        <f>AG26+Январь!AI26+Февраль!AE26+Март!AH26</f>
        <v>1</v>
      </c>
      <c r="AI26" s="3">
        <f t="shared" si="1"/>
        <v>0</v>
      </c>
      <c r="AJ26" s="3">
        <f>AI26+Январь!AK26+Февраль!AG26+Март!AJ26</f>
        <v>0</v>
      </c>
    </row>
    <row r="27" spans="1:36" ht="15.75" customHeight="1" x14ac:dyDescent="0.3">
      <c r="A27" s="11">
        <v>25</v>
      </c>
      <c r="B27" s="15" t="s">
        <v>78</v>
      </c>
      <c r="C27" s="140" t="s">
        <v>62</v>
      </c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26" t="s">
        <v>63</v>
      </c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20">
        <f t="shared" si="0"/>
        <v>0</v>
      </c>
      <c r="AH27" s="14">
        <f>AG27+Январь!AI27+Февраль!AE27+Март!AH27</f>
        <v>0</v>
      </c>
      <c r="AI27" s="3">
        <f t="shared" si="1"/>
        <v>0</v>
      </c>
      <c r="AJ27" s="3">
        <f>AI27+Январь!AK27+Февраль!AG27+Март!AJ27</f>
        <v>0</v>
      </c>
    </row>
    <row r="28" spans="1:36" ht="15.75" customHeight="1" x14ac:dyDescent="0.3">
      <c r="A28" s="2">
        <v>26</v>
      </c>
      <c r="B28" s="15" t="s">
        <v>59</v>
      </c>
      <c r="C28" s="125" t="s">
        <v>63</v>
      </c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39"/>
      <c r="AG28" s="20">
        <f t="shared" si="0"/>
        <v>0</v>
      </c>
      <c r="AH28" s="14">
        <f>AG28+Январь!AI28+Февраль!AE28+Март!AH28</f>
        <v>1</v>
      </c>
      <c r="AI28" s="3">
        <f t="shared" si="1"/>
        <v>0</v>
      </c>
      <c r="AJ28" s="3">
        <f>AI28+Январь!AK28+Февраль!AG28+Март!AJ28</f>
        <v>2</v>
      </c>
    </row>
    <row r="29" spans="1:36" ht="15.75" customHeight="1" x14ac:dyDescent="0.3">
      <c r="A29" s="11">
        <v>27</v>
      </c>
      <c r="B29" s="15" t="s">
        <v>53</v>
      </c>
      <c r="C29" s="1"/>
      <c r="D29" s="1"/>
      <c r="E29" s="33"/>
      <c r="F29" s="33"/>
      <c r="G29" s="22"/>
      <c r="H29" s="21"/>
      <c r="I29" s="33"/>
      <c r="J29" s="1"/>
      <c r="K29" s="1">
        <v>1</v>
      </c>
      <c r="L29" s="33"/>
      <c r="M29" s="33"/>
      <c r="N29" s="22"/>
      <c r="O29" s="21"/>
      <c r="P29" s="125" t="s">
        <v>63</v>
      </c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39"/>
      <c r="AG29" s="20">
        <f t="shared" si="0"/>
        <v>1</v>
      </c>
      <c r="AH29" s="14">
        <f>AG29+Январь!AI29+Февраль!AE29+Март!AH29</f>
        <v>4</v>
      </c>
      <c r="AI29" s="3">
        <f t="shared" si="1"/>
        <v>0</v>
      </c>
      <c r="AJ29" s="3">
        <f>AI29+Январь!AK29+Февраль!AG29+Март!AJ29</f>
        <v>1</v>
      </c>
    </row>
    <row r="30" spans="1:36" x14ac:dyDescent="0.3">
      <c r="A30" s="11">
        <v>28</v>
      </c>
      <c r="B30" s="15" t="s">
        <v>79</v>
      </c>
      <c r="C30" s="1"/>
      <c r="D30" s="1"/>
      <c r="E30" s="33"/>
      <c r="F30" s="33"/>
      <c r="G30" s="22"/>
      <c r="H30" s="21"/>
      <c r="I30" s="33">
        <v>1</v>
      </c>
      <c r="J30" s="1"/>
      <c r="K30" s="1"/>
      <c r="L30" s="33"/>
      <c r="M30" s="33"/>
      <c r="N30" s="22"/>
      <c r="O30" s="21"/>
      <c r="P30" s="33">
        <v>2</v>
      </c>
      <c r="Q30" s="1"/>
      <c r="R30" s="1"/>
      <c r="S30" s="33"/>
      <c r="T30" s="33"/>
      <c r="U30" s="22"/>
      <c r="V30" s="21"/>
      <c r="W30" s="33"/>
      <c r="X30" s="1"/>
      <c r="Y30" s="1"/>
      <c r="Z30" s="33"/>
      <c r="AA30" s="33"/>
      <c r="AB30" s="22"/>
      <c r="AC30" s="21"/>
      <c r="AD30" s="33"/>
      <c r="AE30" s="1">
        <v>1</v>
      </c>
      <c r="AF30" s="1"/>
      <c r="AG30" s="20">
        <f t="shared" si="0"/>
        <v>2</v>
      </c>
      <c r="AH30" s="14">
        <f>AG30+Январь!AI30+Февраль!AE30+Март!AH30</f>
        <v>5</v>
      </c>
      <c r="AI30" s="3">
        <f t="shared" si="1"/>
        <v>1</v>
      </c>
      <c r="AJ30" s="3">
        <f>AI30+Январь!AK30+Февраль!AG30+Март!AJ30</f>
        <v>3</v>
      </c>
    </row>
    <row r="31" spans="1:36" ht="14.9" customHeight="1" x14ac:dyDescent="0.3">
      <c r="A31" s="2">
        <v>29</v>
      </c>
      <c r="B31" s="15" t="s">
        <v>46</v>
      </c>
      <c r="C31" s="125" t="s">
        <v>63</v>
      </c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39"/>
      <c r="AG31" s="20">
        <f t="shared" si="0"/>
        <v>0</v>
      </c>
      <c r="AH31" s="14">
        <f>AG31+Январь!AI31+Февраль!AE31+Март!AH31</f>
        <v>0</v>
      </c>
      <c r="AI31" s="3">
        <f t="shared" si="1"/>
        <v>0</v>
      </c>
      <c r="AJ31" s="3">
        <f>AI31+Январь!AK31+Февраль!AG31+Март!AJ31</f>
        <v>0</v>
      </c>
    </row>
    <row r="32" spans="1:36" x14ac:dyDescent="0.3">
      <c r="A32" s="11">
        <v>30</v>
      </c>
      <c r="B32" s="15" t="s">
        <v>54</v>
      </c>
      <c r="C32" s="1"/>
      <c r="D32" s="1"/>
      <c r="E32" s="33"/>
      <c r="F32" s="33"/>
      <c r="G32" s="22"/>
      <c r="H32" s="21"/>
      <c r="I32" s="33"/>
      <c r="J32" s="1"/>
      <c r="K32" s="1"/>
      <c r="L32" s="33"/>
      <c r="M32" s="33"/>
      <c r="N32" s="22"/>
      <c r="O32" s="21"/>
      <c r="P32" s="33"/>
      <c r="Q32" s="1"/>
      <c r="R32" s="1"/>
      <c r="S32" s="33"/>
      <c r="T32" s="33"/>
      <c r="U32" s="22"/>
      <c r="V32" s="21"/>
      <c r="W32" s="33"/>
      <c r="X32" s="1"/>
      <c r="Y32" s="1"/>
      <c r="Z32" s="33">
        <v>1</v>
      </c>
      <c r="AA32" s="33"/>
      <c r="AB32" s="22"/>
      <c r="AC32" s="21"/>
      <c r="AD32" s="33"/>
      <c r="AE32" s="1"/>
      <c r="AF32" s="1"/>
      <c r="AG32" s="20">
        <f t="shared" si="0"/>
        <v>1</v>
      </c>
      <c r="AH32" s="14">
        <f>AG32+Январь!AI32+Февраль!AE32+Март!AH32</f>
        <v>4</v>
      </c>
      <c r="AI32" s="3">
        <f t="shared" si="1"/>
        <v>0</v>
      </c>
      <c r="AJ32" s="3">
        <f>AI32+Январь!AK32+Февраль!AG32+Март!AJ32</f>
        <v>2</v>
      </c>
    </row>
    <row r="33" spans="1:36" ht="15.75" customHeight="1" x14ac:dyDescent="0.3">
      <c r="A33" s="11">
        <v>31</v>
      </c>
      <c r="B33" s="15" t="s">
        <v>55</v>
      </c>
      <c r="C33" s="125" t="s">
        <v>63</v>
      </c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39"/>
      <c r="AG33" s="20">
        <f t="shared" si="0"/>
        <v>0</v>
      </c>
      <c r="AH33" s="14">
        <f>AG33+Январь!AI33+Февраль!AE33+Март!AH33</f>
        <v>0</v>
      </c>
      <c r="AI33" s="3">
        <f t="shared" si="1"/>
        <v>0</v>
      </c>
      <c r="AJ33" s="3">
        <f>AI33+Январь!AK33+Февраль!AG33+Март!AJ33</f>
        <v>0</v>
      </c>
    </row>
    <row r="34" spans="1:36" x14ac:dyDescent="0.3">
      <c r="A34" s="2">
        <v>32</v>
      </c>
      <c r="B34" s="15" t="s">
        <v>80</v>
      </c>
      <c r="C34" s="1"/>
      <c r="D34" s="1"/>
      <c r="E34" s="33"/>
      <c r="F34" s="33"/>
      <c r="G34" s="22"/>
      <c r="H34" s="21"/>
      <c r="I34" s="33"/>
      <c r="J34" s="1"/>
      <c r="K34" s="1"/>
      <c r="L34" s="33"/>
      <c r="M34" s="33"/>
      <c r="N34" s="22"/>
      <c r="O34" s="21"/>
      <c r="P34" s="33"/>
      <c r="Q34" s="1"/>
      <c r="R34" s="1"/>
      <c r="S34" s="33"/>
      <c r="T34" s="33"/>
      <c r="U34" s="22"/>
      <c r="V34" s="21"/>
      <c r="W34" s="33">
        <v>2</v>
      </c>
      <c r="X34" s="1"/>
      <c r="Y34" s="1"/>
      <c r="Z34" s="33"/>
      <c r="AA34" s="33"/>
      <c r="AB34" s="22"/>
      <c r="AC34" s="21"/>
      <c r="AD34" s="33"/>
      <c r="AE34" s="1"/>
      <c r="AF34" s="1">
        <v>1</v>
      </c>
      <c r="AG34" s="20">
        <f t="shared" si="0"/>
        <v>1</v>
      </c>
      <c r="AH34" s="14">
        <f>AG34+Январь!AI34+Февраль!AE34+Март!AH34</f>
        <v>5</v>
      </c>
      <c r="AI34" s="3">
        <f t="shared" si="1"/>
        <v>1</v>
      </c>
      <c r="AJ34" s="3">
        <f>AI34+Январь!AK34+Февраль!AG34+Март!AJ34</f>
        <v>2</v>
      </c>
    </row>
    <row r="35" spans="1:36" ht="14.9" customHeight="1" x14ac:dyDescent="0.3">
      <c r="A35" s="11">
        <v>33</v>
      </c>
      <c r="B35" s="15" t="s">
        <v>44</v>
      </c>
      <c r="C35" s="1"/>
      <c r="D35" s="1"/>
      <c r="E35" s="33"/>
      <c r="F35" s="33"/>
      <c r="G35" s="22"/>
      <c r="H35" s="21"/>
      <c r="I35" s="33"/>
      <c r="J35" s="1"/>
      <c r="K35" s="1"/>
      <c r="L35" s="33"/>
      <c r="M35" s="33"/>
      <c r="N35" s="22"/>
      <c r="O35" s="21"/>
      <c r="P35" s="35"/>
      <c r="Q35" s="35"/>
      <c r="R35" s="35"/>
      <c r="S35" s="35"/>
      <c r="T35" s="35"/>
      <c r="U35" s="22"/>
      <c r="V35" s="21"/>
      <c r="W35" s="35"/>
      <c r="X35" s="35"/>
      <c r="Y35" s="35"/>
      <c r="Z35" s="35"/>
      <c r="AA35" s="40">
        <v>1</v>
      </c>
      <c r="AB35" s="22"/>
      <c r="AC35" s="21"/>
      <c r="AD35" s="35"/>
      <c r="AE35" s="35"/>
      <c r="AF35" s="35"/>
      <c r="AG35" s="20">
        <f t="shared" ref="AG35:AG51" si="2">COUNTIF(C35:AF35,1)</f>
        <v>1</v>
      </c>
      <c r="AH35" s="14">
        <f>AG35+Январь!AI35+Февраль!AE35+Март!AH35</f>
        <v>5</v>
      </c>
      <c r="AI35" s="3">
        <f t="shared" ref="AI35:AI51" si="3">COUNTIF(C35:AF35,2)</f>
        <v>0</v>
      </c>
      <c r="AJ35" s="3">
        <f>AI35+Январь!AK35+Февраль!AG35+Март!AJ35</f>
        <v>1</v>
      </c>
    </row>
    <row r="36" spans="1:36" ht="15.75" customHeight="1" x14ac:dyDescent="0.3">
      <c r="A36" s="11">
        <v>34</v>
      </c>
      <c r="B36" s="15" t="s">
        <v>43</v>
      </c>
      <c r="C36" s="141" t="s">
        <v>63</v>
      </c>
      <c r="D36" s="141"/>
      <c r="E36" s="141"/>
      <c r="F36" s="141"/>
      <c r="G36" s="141"/>
      <c r="H36" s="141"/>
      <c r="I36" s="131" t="s">
        <v>62</v>
      </c>
      <c r="J36" s="132"/>
      <c r="K36" s="132"/>
      <c r="L36" s="132"/>
      <c r="M36" s="132"/>
      <c r="N36" s="132"/>
      <c r="O36" s="134"/>
      <c r="P36" s="125" t="s">
        <v>63</v>
      </c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39"/>
      <c r="AG36" s="20">
        <f t="shared" si="2"/>
        <v>0</v>
      </c>
      <c r="AH36" s="14">
        <f>AG36+Январь!AI36+Февраль!AE36+Март!AH36</f>
        <v>0</v>
      </c>
      <c r="AI36" s="3">
        <f t="shared" si="3"/>
        <v>0</v>
      </c>
      <c r="AJ36" s="3">
        <f>AI36+Январь!AK36+Февраль!AG36+Март!AJ36</f>
        <v>0</v>
      </c>
    </row>
    <row r="37" spans="1:36" x14ac:dyDescent="0.3">
      <c r="A37" s="2">
        <v>35</v>
      </c>
      <c r="B37" s="15" t="s">
        <v>48</v>
      </c>
      <c r="C37" s="1"/>
      <c r="D37" s="1">
        <v>2</v>
      </c>
      <c r="E37" s="33"/>
      <c r="F37" s="33"/>
      <c r="G37" s="22"/>
      <c r="H37" s="21"/>
      <c r="I37" s="33"/>
      <c r="J37" s="1"/>
      <c r="K37" s="1"/>
      <c r="L37" s="33"/>
      <c r="M37" s="33"/>
      <c r="N37" s="22"/>
      <c r="O37" s="21"/>
      <c r="P37" s="33"/>
      <c r="Q37" s="1">
        <v>2</v>
      </c>
      <c r="R37" s="1"/>
      <c r="S37" s="33"/>
      <c r="T37" s="33"/>
      <c r="U37" s="22"/>
      <c r="V37" s="21"/>
      <c r="W37" s="33"/>
      <c r="X37" s="1"/>
      <c r="Y37" s="1">
        <v>2</v>
      </c>
      <c r="Z37" s="33"/>
      <c r="AA37" s="33"/>
      <c r="AB37" s="22"/>
      <c r="AC37" s="21"/>
      <c r="AD37" s="33"/>
      <c r="AE37" s="1"/>
      <c r="AF37" s="1"/>
      <c r="AG37" s="20">
        <f t="shared" si="2"/>
        <v>0</v>
      </c>
      <c r="AH37" s="14">
        <f>AG37+Январь!AI37+Февраль!AE37+Март!AH37</f>
        <v>4</v>
      </c>
      <c r="AI37" s="3">
        <f t="shared" si="3"/>
        <v>3</v>
      </c>
      <c r="AJ37" s="3">
        <f>AI37+Январь!AK37+Февраль!AG37+Март!AJ37</f>
        <v>5</v>
      </c>
    </row>
    <row r="38" spans="1:36" ht="15.75" customHeight="1" x14ac:dyDescent="0.3">
      <c r="A38" s="11">
        <v>36</v>
      </c>
      <c r="B38" s="15" t="s">
        <v>49</v>
      </c>
      <c r="C38" s="1"/>
      <c r="D38" s="1"/>
      <c r="E38" s="33">
        <v>1</v>
      </c>
      <c r="F38" s="33"/>
      <c r="G38" s="22"/>
      <c r="H38" s="21"/>
      <c r="I38" s="33"/>
      <c r="J38" s="1"/>
      <c r="K38" s="1"/>
      <c r="L38" s="33"/>
      <c r="M38" s="33"/>
      <c r="N38" s="22"/>
      <c r="O38" s="21"/>
      <c r="P38" s="125" t="s">
        <v>63</v>
      </c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39"/>
      <c r="AG38" s="20">
        <f t="shared" si="2"/>
        <v>1</v>
      </c>
      <c r="AH38" s="14">
        <f>AG38+Январь!AI38+Февраль!AE38+Март!AH38</f>
        <v>4</v>
      </c>
      <c r="AI38" s="3">
        <f t="shared" si="3"/>
        <v>0</v>
      </c>
      <c r="AJ38" s="3">
        <f>AI38+Январь!AK38+Февраль!AG38+Март!AJ38</f>
        <v>3</v>
      </c>
    </row>
    <row r="39" spans="1:36" ht="14.4" customHeight="1" x14ac:dyDescent="0.3">
      <c r="A39" s="57">
        <v>37</v>
      </c>
      <c r="B39" s="56" t="s">
        <v>24</v>
      </c>
      <c r="C39" s="131" t="s">
        <v>63</v>
      </c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4"/>
      <c r="AG39" s="58">
        <f t="shared" si="2"/>
        <v>0</v>
      </c>
      <c r="AH39" s="59">
        <f>AG39+Январь!AI39+Февраль!AE39+Март!AH39</f>
        <v>0</v>
      </c>
      <c r="AI39" s="60">
        <f t="shared" si="3"/>
        <v>0</v>
      </c>
      <c r="AJ39" s="60">
        <f>AI39+Январь!AK39+Февраль!AG39+Март!AJ39</f>
        <v>0</v>
      </c>
    </row>
    <row r="40" spans="1:36" ht="15.75" customHeight="1" x14ac:dyDescent="0.3">
      <c r="A40" s="2">
        <v>38</v>
      </c>
      <c r="B40" s="15" t="s">
        <v>81</v>
      </c>
      <c r="C40" s="125" t="s">
        <v>63</v>
      </c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39"/>
      <c r="AG40" s="20">
        <f t="shared" si="2"/>
        <v>0</v>
      </c>
      <c r="AH40" s="14">
        <f>AG40+Январь!AI40+Февраль!AE40+Март!AH40</f>
        <v>0</v>
      </c>
      <c r="AI40" s="3">
        <f t="shared" si="3"/>
        <v>0</v>
      </c>
      <c r="AJ40" s="3">
        <f>AI40+Январь!AK40+Февраль!AG40+Март!AJ40</f>
        <v>0</v>
      </c>
    </row>
    <row r="41" spans="1:36" ht="14.9" customHeight="1" x14ac:dyDescent="0.3">
      <c r="A41" s="11">
        <v>39</v>
      </c>
      <c r="B41" s="15" t="s">
        <v>57</v>
      </c>
      <c r="C41" s="125" t="s">
        <v>63</v>
      </c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39"/>
      <c r="AG41" s="20">
        <f t="shared" si="2"/>
        <v>0</v>
      </c>
      <c r="AH41" s="14">
        <f>AG41+Январь!AI41+Февраль!AE41+Март!AH41</f>
        <v>0</v>
      </c>
      <c r="AI41" s="3">
        <f t="shared" si="3"/>
        <v>0</v>
      </c>
      <c r="AJ41" s="3">
        <f>AI41+Январь!AK41+Февраль!AG41+Март!AJ41</f>
        <v>0</v>
      </c>
    </row>
    <row r="42" spans="1:36" x14ac:dyDescent="0.3">
      <c r="A42" s="11">
        <v>40</v>
      </c>
      <c r="B42" s="15" t="s">
        <v>51</v>
      </c>
      <c r="C42" s="1"/>
      <c r="D42" s="1"/>
      <c r="E42" s="33"/>
      <c r="F42" s="33"/>
      <c r="G42" s="22"/>
      <c r="H42" s="21"/>
      <c r="I42" s="33"/>
      <c r="J42" s="1"/>
      <c r="K42" s="1"/>
      <c r="L42" s="35"/>
      <c r="M42" s="1">
        <v>2</v>
      </c>
      <c r="N42" s="22"/>
      <c r="O42" s="21"/>
      <c r="P42" s="35"/>
      <c r="Q42" s="125" t="s">
        <v>63</v>
      </c>
      <c r="R42" s="126"/>
      <c r="S42" s="126"/>
      <c r="T42" s="126"/>
      <c r="U42" s="126"/>
      <c r="V42" s="126"/>
      <c r="W42" s="126"/>
      <c r="X42" s="126"/>
      <c r="Y42" s="139"/>
      <c r="Z42" s="35"/>
      <c r="AA42" s="33"/>
      <c r="AB42" s="22"/>
      <c r="AC42" s="21"/>
      <c r="AD42" s="33">
        <v>1</v>
      </c>
      <c r="AE42" s="1"/>
      <c r="AF42" s="1"/>
      <c r="AG42" s="20">
        <f t="shared" si="2"/>
        <v>1</v>
      </c>
      <c r="AH42" s="14">
        <f>AG42+Январь!AI42+Февраль!AE42+Март!AH42</f>
        <v>4</v>
      </c>
      <c r="AI42" s="3">
        <f t="shared" si="3"/>
        <v>1</v>
      </c>
      <c r="AJ42" s="3">
        <f>AI42+Январь!AK42+Февраль!AG42+Март!AJ42</f>
        <v>2</v>
      </c>
    </row>
    <row r="43" spans="1:36" ht="15.75" customHeight="1" x14ac:dyDescent="0.3">
      <c r="A43" s="2">
        <v>41</v>
      </c>
      <c r="B43" s="15" t="s">
        <v>82</v>
      </c>
      <c r="C43" s="125" t="s">
        <v>63</v>
      </c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39"/>
      <c r="AG43" s="20">
        <f t="shared" si="2"/>
        <v>0</v>
      </c>
      <c r="AH43" s="14">
        <f>AG43+Январь!AI43+Февраль!AE43+Март!AH43</f>
        <v>0</v>
      </c>
      <c r="AI43" s="3">
        <f t="shared" si="3"/>
        <v>0</v>
      </c>
      <c r="AJ43" s="3">
        <f>AI43+Январь!AK43+Февраль!AG43+Март!AJ43</f>
        <v>0</v>
      </c>
    </row>
    <row r="44" spans="1:36" x14ac:dyDescent="0.3">
      <c r="A44" s="11">
        <v>42</v>
      </c>
      <c r="B44" s="15" t="s">
        <v>37</v>
      </c>
      <c r="C44" s="1"/>
      <c r="D44" s="1"/>
      <c r="E44" s="33"/>
      <c r="F44" s="33"/>
      <c r="G44" s="22"/>
      <c r="H44" s="21"/>
      <c r="I44" s="33"/>
      <c r="J44" s="1">
        <v>1</v>
      </c>
      <c r="K44" s="1"/>
      <c r="L44" s="33"/>
      <c r="M44" s="33"/>
      <c r="N44" s="125" t="s">
        <v>63</v>
      </c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39"/>
      <c r="AG44" s="20">
        <f t="shared" si="2"/>
        <v>1</v>
      </c>
      <c r="AH44" s="14">
        <f>AG44+Январь!AI44+Февраль!AE44+Март!AH44</f>
        <v>4</v>
      </c>
      <c r="AI44" s="3">
        <f t="shared" si="3"/>
        <v>0</v>
      </c>
      <c r="AJ44" s="3">
        <f>AI44+Январь!AK44+Февраль!AG44+Март!AJ44</f>
        <v>2</v>
      </c>
    </row>
    <row r="45" spans="1:36" ht="15.75" customHeight="1" x14ac:dyDescent="0.3">
      <c r="A45" s="11">
        <v>43</v>
      </c>
      <c r="B45" s="15" t="s">
        <v>56</v>
      </c>
      <c r="C45" s="1"/>
      <c r="D45" s="1"/>
      <c r="E45" s="33"/>
      <c r="F45" s="33"/>
      <c r="G45" s="22"/>
      <c r="H45" s="21"/>
      <c r="I45" s="33"/>
      <c r="J45" s="1"/>
      <c r="K45" s="1"/>
      <c r="L45" s="33">
        <v>1</v>
      </c>
      <c r="M45" s="33"/>
      <c r="N45" s="22"/>
      <c r="O45" s="21"/>
      <c r="P45" s="35"/>
      <c r="Q45" s="35"/>
      <c r="R45" s="35"/>
      <c r="S45" s="35"/>
      <c r="T45" s="35"/>
      <c r="U45" s="22"/>
      <c r="V45" s="21"/>
      <c r="W45" s="39">
        <v>1</v>
      </c>
      <c r="X45" s="35"/>
      <c r="Y45" s="35"/>
      <c r="Z45" s="35"/>
      <c r="AA45" s="35"/>
      <c r="AB45" s="22"/>
      <c r="AC45" s="21"/>
      <c r="AD45" s="35"/>
      <c r="AE45" s="1"/>
      <c r="AF45" s="1">
        <v>2</v>
      </c>
      <c r="AG45" s="20">
        <f t="shared" si="2"/>
        <v>2</v>
      </c>
      <c r="AH45" s="14">
        <f>AG45+Январь!AI45+Февраль!AE45+Март!AH45</f>
        <v>5</v>
      </c>
      <c r="AI45" s="3">
        <f t="shared" si="3"/>
        <v>1</v>
      </c>
      <c r="AJ45" s="3">
        <f>AI45+Январь!AK45+Февраль!AG45+Март!AJ45</f>
        <v>3</v>
      </c>
    </row>
    <row r="46" spans="1:36" ht="15.75" customHeight="1" x14ac:dyDescent="0.3">
      <c r="A46" s="2">
        <v>44</v>
      </c>
      <c r="B46" s="15" t="s">
        <v>38</v>
      </c>
      <c r="C46" s="1"/>
      <c r="D46" s="1"/>
      <c r="E46" s="33"/>
      <c r="F46" s="33"/>
      <c r="G46" s="22"/>
      <c r="H46" s="21"/>
      <c r="I46" s="33"/>
      <c r="J46" s="1"/>
      <c r="K46" s="1"/>
      <c r="L46" s="33"/>
      <c r="M46" s="33"/>
      <c r="N46" s="21">
        <v>1</v>
      </c>
      <c r="O46" s="21"/>
      <c r="P46" s="33"/>
      <c r="Q46" s="1"/>
      <c r="R46" s="1"/>
      <c r="S46" s="33"/>
      <c r="T46" s="33"/>
      <c r="U46" s="22"/>
      <c r="V46" s="21"/>
      <c r="W46" s="33"/>
      <c r="X46" s="1"/>
      <c r="Y46" s="1"/>
      <c r="Z46" s="33"/>
      <c r="AA46" s="33">
        <v>2</v>
      </c>
      <c r="AB46" s="22"/>
      <c r="AC46" s="21"/>
      <c r="AD46" s="39"/>
      <c r="AE46" s="1"/>
      <c r="AF46" s="1"/>
      <c r="AG46" s="20">
        <f t="shared" si="2"/>
        <v>1</v>
      </c>
      <c r="AH46" s="14">
        <f>AG46+Январь!AI46+Февраль!AE46+Март!AH46</f>
        <v>4</v>
      </c>
      <c r="AI46" s="3">
        <f t="shared" si="3"/>
        <v>1</v>
      </c>
      <c r="AJ46" s="3">
        <f>AI46+Январь!AK46+Февраль!AG46+Март!AJ46</f>
        <v>4</v>
      </c>
    </row>
    <row r="47" spans="1:36" x14ac:dyDescent="0.3">
      <c r="A47" s="11">
        <v>45</v>
      </c>
      <c r="B47" s="15" t="s">
        <v>83</v>
      </c>
      <c r="C47" s="1"/>
      <c r="D47" s="1"/>
      <c r="E47" s="33"/>
      <c r="F47" s="33"/>
      <c r="G47" s="22"/>
      <c r="H47" s="21"/>
      <c r="I47" s="33"/>
      <c r="J47" s="1"/>
      <c r="K47" s="1">
        <v>2</v>
      </c>
      <c r="L47" s="33"/>
      <c r="M47" s="33"/>
      <c r="N47" s="22"/>
      <c r="O47" s="21"/>
      <c r="P47" s="33"/>
      <c r="Q47" s="1"/>
      <c r="R47" s="1"/>
      <c r="S47" s="33">
        <v>2</v>
      </c>
      <c r="T47" s="33"/>
      <c r="U47" s="22"/>
      <c r="V47" s="21"/>
      <c r="W47" s="35"/>
      <c r="X47" s="35"/>
      <c r="Y47" s="35"/>
      <c r="Z47" s="35"/>
      <c r="AA47" s="35"/>
      <c r="AB47" s="22"/>
      <c r="AC47" s="21"/>
      <c r="AD47" s="35"/>
      <c r="AE47" s="35"/>
      <c r="AF47" s="35"/>
      <c r="AG47" s="20">
        <f t="shared" si="2"/>
        <v>0</v>
      </c>
      <c r="AH47" s="14">
        <f>AG47+Январь!AI47+Февраль!AE47+Март!AH47</f>
        <v>4</v>
      </c>
      <c r="AI47" s="3">
        <f t="shared" si="3"/>
        <v>2</v>
      </c>
      <c r="AJ47" s="3">
        <f>AI47+Январь!AK47+Февраль!AG47+Март!AJ47</f>
        <v>4</v>
      </c>
    </row>
    <row r="48" spans="1:36" ht="15.75" customHeight="1" x14ac:dyDescent="0.3">
      <c r="A48" s="11">
        <v>46</v>
      </c>
      <c r="B48" s="15" t="s">
        <v>84</v>
      </c>
      <c r="C48" s="1"/>
      <c r="D48" s="1"/>
      <c r="E48" s="33"/>
      <c r="F48" s="33"/>
      <c r="G48" s="21">
        <v>1</v>
      </c>
      <c r="H48" s="21"/>
      <c r="I48" s="33"/>
      <c r="J48" s="1"/>
      <c r="K48" s="1"/>
      <c r="L48" s="33"/>
      <c r="M48" s="33"/>
      <c r="N48" s="22"/>
      <c r="O48" s="21"/>
      <c r="P48" s="33"/>
      <c r="Q48" s="1"/>
      <c r="R48" s="1"/>
      <c r="S48" s="33"/>
      <c r="T48" s="33"/>
      <c r="U48" s="22"/>
      <c r="V48" s="21"/>
      <c r="W48" s="33"/>
      <c r="X48" s="1"/>
      <c r="Y48" s="1"/>
      <c r="Z48" s="33"/>
      <c r="AA48" s="33"/>
      <c r="AB48" s="21">
        <v>1</v>
      </c>
      <c r="AC48" s="21"/>
      <c r="AD48" s="33"/>
      <c r="AE48" s="1"/>
      <c r="AF48" s="1"/>
      <c r="AG48" s="20">
        <f t="shared" si="2"/>
        <v>2</v>
      </c>
      <c r="AH48" s="14">
        <f>AG48+Январь!AI48+Февраль!AE48+Март!AH48</f>
        <v>5</v>
      </c>
      <c r="AI48" s="3">
        <f t="shared" si="3"/>
        <v>0</v>
      </c>
      <c r="AJ48" s="3">
        <f>AI48+Январь!AK48+Февраль!AG48+Март!AJ48</f>
        <v>2</v>
      </c>
    </row>
    <row r="49" spans="1:36" x14ac:dyDescent="0.3">
      <c r="A49" s="2">
        <v>47</v>
      </c>
      <c r="B49" s="15" t="s">
        <v>50</v>
      </c>
      <c r="C49" s="1"/>
      <c r="D49" s="1"/>
      <c r="E49" s="33"/>
      <c r="F49" s="33">
        <v>2</v>
      </c>
      <c r="G49" s="22"/>
      <c r="H49" s="21"/>
      <c r="I49" s="33"/>
      <c r="J49" s="1"/>
      <c r="K49" s="1"/>
      <c r="L49" s="33"/>
      <c r="M49" s="33"/>
      <c r="N49" s="22"/>
      <c r="O49" s="21"/>
      <c r="P49" s="33"/>
      <c r="Q49" s="1"/>
      <c r="R49" s="1"/>
      <c r="S49" s="33"/>
      <c r="T49" s="33"/>
      <c r="U49" s="21">
        <v>1</v>
      </c>
      <c r="V49" s="21"/>
      <c r="W49" s="33"/>
      <c r="X49" s="1"/>
      <c r="Y49" s="1"/>
      <c r="Z49" s="33"/>
      <c r="AA49" s="33"/>
      <c r="AB49" s="22"/>
      <c r="AC49" s="21"/>
      <c r="AD49" s="33"/>
      <c r="AE49" s="1"/>
      <c r="AF49" s="1"/>
      <c r="AG49" s="20">
        <f t="shared" si="2"/>
        <v>1</v>
      </c>
      <c r="AH49" s="14">
        <f>AG49+Январь!AI49+Февраль!AE49+Март!AH49</f>
        <v>4</v>
      </c>
      <c r="AI49" s="3">
        <f t="shared" si="3"/>
        <v>1</v>
      </c>
      <c r="AJ49" s="3">
        <f>AI49+Январь!AK49+Февраль!AG49+Март!AJ49</f>
        <v>4</v>
      </c>
    </row>
    <row r="50" spans="1:36" ht="15.75" customHeight="1" x14ac:dyDescent="0.3">
      <c r="A50" s="11">
        <v>48</v>
      </c>
      <c r="B50" s="15" t="s">
        <v>60</v>
      </c>
      <c r="C50" s="140" t="s">
        <v>62</v>
      </c>
      <c r="D50" s="140"/>
      <c r="E50" s="140"/>
      <c r="F50" s="140"/>
      <c r="G50" s="140"/>
      <c r="H50" s="21"/>
      <c r="I50" s="33"/>
      <c r="J50" s="1"/>
      <c r="K50" s="1"/>
      <c r="L50" s="33"/>
      <c r="M50" s="33"/>
      <c r="N50" s="22"/>
      <c r="O50" s="21"/>
      <c r="P50" s="125" t="s">
        <v>63</v>
      </c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39"/>
      <c r="AG50" s="20">
        <f t="shared" si="2"/>
        <v>0</v>
      </c>
      <c r="AH50" s="14">
        <f>AG50+Январь!AI50+Февраль!AE50+Март!AH50</f>
        <v>3</v>
      </c>
      <c r="AI50" s="3">
        <f t="shared" si="3"/>
        <v>0</v>
      </c>
      <c r="AJ50" s="3">
        <f>AI50+Январь!AK50+Февраль!AG50+Март!AJ50</f>
        <v>2</v>
      </c>
    </row>
    <row r="51" spans="1:36" ht="16.2" customHeight="1" thickBot="1" x14ac:dyDescent="0.35">
      <c r="A51" s="11">
        <v>49</v>
      </c>
      <c r="B51" s="15" t="s">
        <v>61</v>
      </c>
      <c r="C51" s="140" t="s">
        <v>62</v>
      </c>
      <c r="D51" s="140"/>
      <c r="E51" s="140"/>
      <c r="F51" s="140"/>
      <c r="G51" s="140"/>
      <c r="H51" s="140"/>
      <c r="I51" s="140"/>
      <c r="J51" s="126" t="s">
        <v>63</v>
      </c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39"/>
      <c r="AG51" s="37">
        <f t="shared" si="2"/>
        <v>0</v>
      </c>
      <c r="AH51" s="14">
        <f>AG51+Январь!AI51+Февраль!AE51+Март!AH51</f>
        <v>0</v>
      </c>
      <c r="AI51" s="3">
        <f t="shared" si="3"/>
        <v>0</v>
      </c>
      <c r="AJ51" s="3">
        <f>AI51+Январь!AK51+Февраль!AG51+Март!AJ51</f>
        <v>0</v>
      </c>
    </row>
    <row r="52" spans="1:36" x14ac:dyDescent="0.3">
      <c r="A52" s="6"/>
      <c r="B52" s="6"/>
      <c r="C52" s="6">
        <v>1</v>
      </c>
      <c r="D52" s="6">
        <v>1</v>
      </c>
      <c r="E52" s="6">
        <v>1</v>
      </c>
      <c r="F52" s="6">
        <v>1</v>
      </c>
      <c r="G52" s="6">
        <v>1</v>
      </c>
      <c r="H52" s="6">
        <v>1</v>
      </c>
      <c r="I52" s="6">
        <v>1</v>
      </c>
      <c r="J52" s="6">
        <v>1</v>
      </c>
      <c r="K52" s="6">
        <v>1</v>
      </c>
      <c r="L52" s="6">
        <v>1</v>
      </c>
      <c r="M52" s="6">
        <v>1</v>
      </c>
      <c r="N52" s="6">
        <v>1</v>
      </c>
      <c r="O52" s="6">
        <v>1</v>
      </c>
      <c r="P52" s="6">
        <v>1</v>
      </c>
      <c r="Q52" s="6">
        <v>1</v>
      </c>
      <c r="R52" s="6">
        <v>1</v>
      </c>
      <c r="S52" s="6">
        <v>1</v>
      </c>
      <c r="T52" s="6">
        <v>1</v>
      </c>
      <c r="U52" s="6">
        <v>1</v>
      </c>
      <c r="V52" s="6">
        <v>1</v>
      </c>
      <c r="W52" s="6">
        <v>1</v>
      </c>
      <c r="X52" s="6">
        <v>1</v>
      </c>
      <c r="Y52" s="6">
        <v>1</v>
      </c>
      <c r="Z52" s="6">
        <v>1</v>
      </c>
      <c r="AA52" s="6">
        <v>1</v>
      </c>
      <c r="AB52" s="6">
        <v>1</v>
      </c>
      <c r="AC52" s="6">
        <v>1</v>
      </c>
      <c r="AD52" s="6">
        <v>1</v>
      </c>
      <c r="AE52" s="6">
        <v>1</v>
      </c>
      <c r="AF52" s="6">
        <v>1</v>
      </c>
      <c r="AG52" s="6"/>
      <c r="AH52" s="6"/>
    </row>
    <row r="53" spans="1:36" x14ac:dyDescent="0.3">
      <c r="A53" s="6"/>
      <c r="B53" s="6"/>
      <c r="C53" s="6">
        <v>2</v>
      </c>
      <c r="D53" s="6">
        <v>2</v>
      </c>
      <c r="E53" s="6">
        <v>2</v>
      </c>
      <c r="F53" s="6">
        <v>2</v>
      </c>
      <c r="G53" s="6"/>
      <c r="I53" s="6">
        <v>2</v>
      </c>
      <c r="J53" s="6">
        <v>2</v>
      </c>
      <c r="K53" s="6">
        <v>2</v>
      </c>
      <c r="L53" s="6">
        <v>2</v>
      </c>
      <c r="M53" s="6">
        <v>2</v>
      </c>
      <c r="N53" s="6"/>
      <c r="O53" s="6"/>
      <c r="P53" s="6">
        <v>2</v>
      </c>
      <c r="Q53" s="6">
        <v>2</v>
      </c>
      <c r="R53" s="6">
        <v>2</v>
      </c>
      <c r="S53" s="6">
        <v>2</v>
      </c>
      <c r="T53" s="6">
        <v>2</v>
      </c>
      <c r="U53" s="6"/>
      <c r="V53" s="6"/>
      <c r="W53" s="6">
        <v>2</v>
      </c>
      <c r="X53" s="6">
        <v>2</v>
      </c>
      <c r="Y53" s="6">
        <v>2</v>
      </c>
      <c r="Z53" s="6">
        <v>2</v>
      </c>
      <c r="AA53" s="6">
        <v>2</v>
      </c>
      <c r="AB53" s="6"/>
      <c r="AC53" s="6"/>
      <c r="AD53" s="6">
        <v>2</v>
      </c>
      <c r="AE53" s="6">
        <v>2</v>
      </c>
      <c r="AF53" s="6">
        <v>2</v>
      </c>
      <c r="AG53" s="6"/>
      <c r="AH53" s="6"/>
    </row>
    <row r="54" spans="1:36" x14ac:dyDescent="0.3">
      <c r="A54" s="6"/>
      <c r="B54" s="6"/>
      <c r="E54" s="6"/>
      <c r="F54" s="6"/>
      <c r="G54" s="6"/>
      <c r="L54" s="6"/>
      <c r="M54" s="6"/>
      <c r="N54" s="6"/>
      <c r="O54" s="6"/>
      <c r="P54" s="7"/>
      <c r="Q54" s="7"/>
      <c r="R54" s="7"/>
      <c r="S54" s="7"/>
      <c r="T54" s="7"/>
      <c r="U54" s="7"/>
      <c r="V54" s="7"/>
      <c r="W54" s="41"/>
      <c r="Y54" s="34"/>
      <c r="Z54" s="6"/>
      <c r="AA54" s="34"/>
      <c r="AB54" s="6"/>
      <c r="AC54" s="34"/>
      <c r="AD54" s="6"/>
      <c r="AE54" s="34"/>
      <c r="AF54" s="6"/>
      <c r="AG54" s="6"/>
      <c r="AH54" s="6"/>
    </row>
    <row r="55" spans="1:36" x14ac:dyDescent="0.3">
      <c r="A55" s="6"/>
      <c r="B55" s="6"/>
      <c r="E55" s="6"/>
      <c r="F55" s="6"/>
      <c r="G55" s="6"/>
      <c r="L55" s="6"/>
      <c r="M55" s="6"/>
      <c r="N55" s="6"/>
      <c r="O55" s="6"/>
      <c r="P55" s="7"/>
      <c r="Q55" s="7"/>
      <c r="R55" s="7"/>
      <c r="S55" s="7"/>
      <c r="T55" s="7"/>
      <c r="U55" s="7"/>
      <c r="V55" s="7"/>
      <c r="W55" s="7"/>
      <c r="Y55" s="34"/>
      <c r="Z55" s="6"/>
      <c r="AA55" s="6"/>
      <c r="AB55" s="6"/>
      <c r="AC55" s="6"/>
      <c r="AD55" s="6"/>
      <c r="AE55" s="6"/>
      <c r="AF55" s="6"/>
      <c r="AG55" s="6"/>
      <c r="AH55" s="6"/>
    </row>
    <row r="56" spans="1:36" x14ac:dyDescent="0.3">
      <c r="A56" s="6"/>
      <c r="B56" s="6"/>
      <c r="E56" s="6"/>
      <c r="F56" s="6"/>
      <c r="G56" s="6"/>
      <c r="L56" s="6"/>
      <c r="M56" s="6"/>
      <c r="N56" s="6"/>
      <c r="O56" s="6"/>
      <c r="P56" s="7"/>
      <c r="Q56" s="7"/>
      <c r="R56" s="7"/>
      <c r="S56" s="6"/>
      <c r="T56" s="7"/>
      <c r="U56" s="7"/>
      <c r="V56" s="7"/>
      <c r="W56" s="7"/>
      <c r="Z56" s="6"/>
      <c r="AA56" s="6"/>
      <c r="AB56" s="6"/>
      <c r="AC56" s="6"/>
      <c r="AD56" s="6"/>
      <c r="AE56" s="6"/>
      <c r="AF56" s="6"/>
      <c r="AG56" s="6"/>
      <c r="AH56" s="6"/>
    </row>
    <row r="57" spans="1:36" x14ac:dyDescent="0.3">
      <c r="A57" s="6"/>
      <c r="B57" s="6"/>
      <c r="E57" s="6"/>
      <c r="F57" s="6"/>
      <c r="G57" s="6"/>
      <c r="L57" s="6"/>
      <c r="M57" s="6"/>
      <c r="N57" s="6"/>
      <c r="O57" s="6"/>
      <c r="P57" s="6"/>
      <c r="S57" s="6"/>
      <c r="T57" s="6"/>
      <c r="U57" s="6"/>
      <c r="V57" s="6"/>
      <c r="W57" s="6"/>
      <c r="Z57" s="6"/>
      <c r="AA57" s="6"/>
      <c r="AB57" s="6"/>
      <c r="AC57" s="6"/>
      <c r="AD57" s="6"/>
      <c r="AE57" s="6"/>
      <c r="AF57" s="6"/>
      <c r="AG57" s="6"/>
      <c r="AH57" s="6"/>
    </row>
    <row r="58" spans="1:36" x14ac:dyDescent="0.3">
      <c r="A58" s="6"/>
      <c r="B58" s="6"/>
      <c r="E58" s="6"/>
      <c r="F58" s="6"/>
      <c r="G58" s="6"/>
      <c r="L58" s="6"/>
      <c r="M58" s="6"/>
      <c r="N58" s="6"/>
      <c r="O58" s="6"/>
      <c r="P58" s="6"/>
      <c r="S58" s="8"/>
      <c r="T58" s="6"/>
      <c r="U58" s="6"/>
      <c r="V58" s="6"/>
      <c r="W58" s="6"/>
      <c r="Z58" s="6"/>
      <c r="AA58" s="6"/>
      <c r="AB58" s="6"/>
      <c r="AC58" s="6"/>
      <c r="AD58" s="6"/>
      <c r="AE58" s="6"/>
      <c r="AF58" s="6"/>
      <c r="AG58" s="6"/>
      <c r="AH58" s="6"/>
    </row>
    <row r="59" spans="1:36" x14ac:dyDescent="0.3">
      <c r="A59" s="6"/>
      <c r="B59" s="6"/>
      <c r="E59" s="6"/>
      <c r="F59" s="6"/>
      <c r="G59" s="6"/>
      <c r="L59" s="6"/>
      <c r="M59" s="6"/>
      <c r="N59" s="6"/>
      <c r="O59" s="6"/>
      <c r="P59" s="6"/>
      <c r="S59" s="8"/>
      <c r="T59" s="6"/>
      <c r="U59" s="6"/>
      <c r="V59" s="6"/>
      <c r="W59" s="6"/>
      <c r="Z59" s="6"/>
      <c r="AA59" s="6"/>
      <c r="AB59" s="6"/>
      <c r="AC59" s="6"/>
      <c r="AD59" s="6"/>
      <c r="AE59" s="6"/>
      <c r="AF59" s="6"/>
      <c r="AG59" s="6"/>
      <c r="AH59" s="6"/>
    </row>
    <row r="60" spans="1:36" x14ac:dyDescent="0.3">
      <c r="A60" s="6"/>
      <c r="B60" s="6"/>
      <c r="E60" s="6"/>
      <c r="F60" s="6"/>
      <c r="G60" s="6"/>
      <c r="L60" s="6"/>
      <c r="M60" s="6"/>
      <c r="N60" s="6"/>
      <c r="O60" s="6"/>
      <c r="P60" s="6"/>
      <c r="S60" s="6"/>
      <c r="T60" s="6"/>
      <c r="U60" s="6"/>
      <c r="V60" s="6"/>
      <c r="W60" s="6"/>
      <c r="Z60" s="6"/>
      <c r="AA60" s="6"/>
      <c r="AB60" s="6"/>
      <c r="AC60" s="6"/>
      <c r="AD60" s="6"/>
      <c r="AE60" s="6"/>
      <c r="AF60" s="6"/>
      <c r="AG60" s="6"/>
      <c r="AH60" s="6"/>
    </row>
    <row r="61" spans="1:36" x14ac:dyDescent="0.3">
      <c r="A61" s="6"/>
      <c r="B61" s="6"/>
      <c r="E61" s="6"/>
      <c r="F61" s="6"/>
      <c r="G61" s="6"/>
      <c r="L61" s="6"/>
      <c r="M61" s="6"/>
      <c r="N61" s="6"/>
      <c r="O61" s="6"/>
      <c r="P61" s="6"/>
      <c r="S61" s="6"/>
      <c r="T61" s="6"/>
      <c r="U61" s="6"/>
      <c r="V61" s="6"/>
      <c r="W61" s="6"/>
      <c r="Z61" s="6"/>
      <c r="AA61" s="6"/>
      <c r="AB61" s="6"/>
      <c r="AC61" s="6"/>
      <c r="AD61" s="6"/>
      <c r="AE61" s="6"/>
      <c r="AF61" s="6"/>
      <c r="AG61" s="6"/>
      <c r="AH61" s="6"/>
    </row>
    <row r="62" spans="1:36" x14ac:dyDescent="0.3">
      <c r="A62" s="6"/>
      <c r="B62" s="6"/>
      <c r="E62" s="6"/>
      <c r="F62" s="6"/>
      <c r="G62" s="6"/>
      <c r="L62" s="6"/>
      <c r="M62" s="6"/>
      <c r="N62" s="6"/>
      <c r="O62" s="6"/>
      <c r="P62" s="6"/>
      <c r="S62" s="6"/>
      <c r="T62" s="6"/>
      <c r="U62" s="6"/>
      <c r="V62" s="6"/>
      <c r="W62" s="6"/>
      <c r="Z62" s="6"/>
      <c r="AA62" s="6"/>
      <c r="AB62" s="6"/>
      <c r="AC62" s="6"/>
      <c r="AD62" s="6"/>
      <c r="AE62" s="6"/>
      <c r="AF62" s="6"/>
      <c r="AG62" s="6"/>
      <c r="AH62" s="6"/>
    </row>
    <row r="63" spans="1:36" x14ac:dyDescent="0.3">
      <c r="A63" s="6"/>
      <c r="B63" s="6"/>
      <c r="E63" s="6"/>
      <c r="F63" s="6"/>
      <c r="G63" s="6"/>
      <c r="L63" s="6"/>
      <c r="M63" s="6"/>
      <c r="N63" s="6"/>
      <c r="O63" s="6"/>
      <c r="P63" s="6"/>
      <c r="S63" s="6"/>
      <c r="T63" s="6"/>
      <c r="U63" s="6"/>
      <c r="V63" s="6"/>
      <c r="W63" s="6"/>
      <c r="Z63" s="6"/>
      <c r="AA63" s="6"/>
      <c r="AB63" s="6"/>
      <c r="AC63" s="6"/>
      <c r="AD63" s="6"/>
      <c r="AE63" s="6"/>
      <c r="AF63" s="6"/>
      <c r="AG63" s="6"/>
      <c r="AH63" s="6"/>
    </row>
    <row r="64" spans="1:36" x14ac:dyDescent="0.3">
      <c r="A64" s="6"/>
      <c r="B64" s="6"/>
      <c r="E64" s="6"/>
      <c r="F64" s="6"/>
      <c r="G64" s="6"/>
      <c r="L64" s="6"/>
      <c r="M64" s="6"/>
      <c r="N64" s="6"/>
      <c r="O64" s="6"/>
      <c r="P64" s="6"/>
      <c r="S64" s="6"/>
      <c r="T64" s="6"/>
      <c r="U64" s="6"/>
      <c r="V64" s="6"/>
      <c r="W64" s="6"/>
      <c r="Z64" s="6"/>
      <c r="AA64" s="6"/>
      <c r="AB64" s="6"/>
      <c r="AC64" s="6"/>
      <c r="AD64" s="6"/>
      <c r="AE64" s="6"/>
      <c r="AF64" s="6"/>
      <c r="AG64" s="6"/>
      <c r="AH64" s="6"/>
    </row>
    <row r="65" spans="1:34" x14ac:dyDescent="0.3">
      <c r="A65" s="6"/>
      <c r="B65" s="6"/>
      <c r="E65" s="6"/>
      <c r="F65" s="6"/>
      <c r="G65" s="6"/>
      <c r="L65" s="6"/>
      <c r="M65" s="6"/>
      <c r="N65" s="6"/>
      <c r="O65" s="6"/>
      <c r="P65" s="6"/>
      <c r="S65" s="6"/>
      <c r="T65" s="6"/>
      <c r="U65" s="6"/>
      <c r="V65" s="6"/>
      <c r="W65" s="6"/>
      <c r="Z65" s="6"/>
      <c r="AA65" s="6"/>
      <c r="AB65" s="6"/>
      <c r="AC65" s="6"/>
      <c r="AD65" s="6"/>
      <c r="AE65" s="6"/>
      <c r="AF65" s="6"/>
      <c r="AG65" s="6"/>
      <c r="AH65" s="6"/>
    </row>
    <row r="66" spans="1:34" x14ac:dyDescent="0.3">
      <c r="A66" s="6"/>
      <c r="B66" s="6"/>
      <c r="E66" s="6"/>
      <c r="F66" s="6"/>
      <c r="G66" s="6"/>
      <c r="L66" s="6"/>
      <c r="M66" s="6"/>
      <c r="N66" s="6"/>
      <c r="O66" s="6"/>
      <c r="P66" s="6"/>
      <c r="S66" s="6"/>
      <c r="T66" s="6"/>
      <c r="U66" s="6"/>
      <c r="V66" s="6"/>
      <c r="W66" s="6"/>
      <c r="Z66" s="6"/>
      <c r="AA66" s="6"/>
      <c r="AB66" s="6"/>
      <c r="AC66" s="6"/>
      <c r="AD66" s="6"/>
      <c r="AE66" s="6"/>
      <c r="AF66" s="6"/>
      <c r="AG66" s="6"/>
      <c r="AH66" s="6"/>
    </row>
    <row r="67" spans="1:34" x14ac:dyDescent="0.3">
      <c r="A67" s="6"/>
      <c r="B67" s="6"/>
      <c r="E67" s="6"/>
      <c r="F67" s="6"/>
      <c r="G67" s="6"/>
      <c r="L67" s="6"/>
      <c r="M67" s="6"/>
      <c r="N67" s="6"/>
      <c r="O67" s="6"/>
      <c r="P67" s="6"/>
      <c r="S67" s="6"/>
      <c r="T67" s="6"/>
      <c r="U67" s="6"/>
      <c r="V67" s="6"/>
      <c r="W67" s="6"/>
      <c r="Z67" s="6"/>
      <c r="AA67" s="6"/>
      <c r="AB67" s="6"/>
      <c r="AC67" s="6"/>
      <c r="AD67" s="6"/>
      <c r="AE67" s="6"/>
      <c r="AF67" s="6"/>
      <c r="AG67" s="6"/>
      <c r="AH67" s="6"/>
    </row>
    <row r="68" spans="1:34" x14ac:dyDescent="0.3">
      <c r="A68" s="6"/>
      <c r="B68" s="6"/>
      <c r="E68" s="6"/>
      <c r="F68" s="6"/>
      <c r="G68" s="6"/>
      <c r="L68" s="6"/>
      <c r="M68" s="6"/>
      <c r="N68" s="6"/>
      <c r="O68" s="6"/>
      <c r="P68" s="6"/>
      <c r="S68" s="6"/>
      <c r="T68" s="6"/>
      <c r="U68" s="6"/>
      <c r="V68" s="6"/>
      <c r="W68" s="6"/>
      <c r="Z68" s="6"/>
      <c r="AA68" s="6"/>
      <c r="AB68" s="6"/>
      <c r="AC68" s="6"/>
      <c r="AD68" s="6"/>
      <c r="AE68" s="6"/>
      <c r="AF68" s="6"/>
      <c r="AG68" s="6"/>
      <c r="AH68" s="6"/>
    </row>
    <row r="69" spans="1:34" x14ac:dyDescent="0.3">
      <c r="A69" s="6"/>
      <c r="B69" s="6"/>
      <c r="E69" s="6"/>
      <c r="F69" s="6"/>
      <c r="G69" s="6"/>
      <c r="L69" s="6"/>
      <c r="M69" s="6"/>
      <c r="N69" s="6"/>
      <c r="O69" s="6"/>
      <c r="P69" s="6"/>
      <c r="S69" s="6"/>
      <c r="T69" s="6"/>
      <c r="U69" s="6"/>
      <c r="V69" s="6"/>
      <c r="W69" s="6"/>
      <c r="Z69" s="6"/>
      <c r="AA69" s="6"/>
      <c r="AB69" s="6"/>
      <c r="AC69" s="6"/>
      <c r="AD69" s="6"/>
      <c r="AE69" s="6"/>
      <c r="AF69" s="6"/>
      <c r="AG69" s="6"/>
      <c r="AH69" s="6"/>
    </row>
    <row r="70" spans="1:34" x14ac:dyDescent="0.3">
      <c r="A70" s="6"/>
      <c r="B70" s="6"/>
      <c r="E70" s="6"/>
      <c r="F70" s="6"/>
      <c r="G70" s="6"/>
      <c r="L70" s="6"/>
      <c r="M70" s="6"/>
      <c r="N70" s="6"/>
      <c r="O70" s="6"/>
      <c r="P70" s="6"/>
      <c r="S70" s="6"/>
      <c r="T70" s="6"/>
      <c r="U70" s="6"/>
      <c r="V70" s="6"/>
      <c r="W70" s="6"/>
      <c r="Z70" s="6"/>
      <c r="AA70" s="6"/>
      <c r="AB70" s="6"/>
      <c r="AC70" s="6"/>
      <c r="AD70" s="6"/>
      <c r="AE70" s="6"/>
      <c r="AF70" s="6"/>
      <c r="AG70" s="6"/>
      <c r="AH70" s="6"/>
    </row>
    <row r="71" spans="1:34" x14ac:dyDescent="0.3">
      <c r="A71" s="6"/>
      <c r="B71" s="6"/>
      <c r="E71" s="6"/>
      <c r="F71" s="6"/>
      <c r="G71" s="6"/>
      <c r="L71" s="6"/>
      <c r="M71" s="6"/>
      <c r="N71" s="6"/>
      <c r="O71" s="6"/>
      <c r="P71" s="6"/>
      <c r="S71" s="6"/>
      <c r="T71" s="6"/>
      <c r="U71" s="6"/>
      <c r="V71" s="6"/>
      <c r="W71" s="6"/>
      <c r="Z71" s="6"/>
      <c r="AA71" s="6"/>
      <c r="AB71" s="6"/>
      <c r="AC71" s="6"/>
      <c r="AD71" s="6"/>
      <c r="AE71" s="6"/>
      <c r="AF71" s="6"/>
      <c r="AG71" s="6"/>
      <c r="AH71" s="6"/>
    </row>
    <row r="72" spans="1:34" x14ac:dyDescent="0.3">
      <c r="A72" s="6"/>
      <c r="B72" s="6"/>
      <c r="E72" s="6"/>
      <c r="F72" s="6"/>
      <c r="G72" s="6"/>
      <c r="L72" s="6"/>
      <c r="M72" s="6"/>
      <c r="N72" s="6"/>
      <c r="O72" s="6"/>
      <c r="P72" s="6"/>
      <c r="S72" s="6"/>
      <c r="T72" s="6"/>
      <c r="U72" s="6"/>
      <c r="V72" s="6"/>
      <c r="W72" s="6"/>
      <c r="Z72" s="6"/>
      <c r="AA72" s="6"/>
      <c r="AB72" s="6"/>
      <c r="AC72" s="6"/>
      <c r="AD72" s="6"/>
      <c r="AE72" s="6"/>
      <c r="AF72" s="6"/>
      <c r="AG72" s="6"/>
      <c r="AH72" s="6"/>
    </row>
    <row r="73" spans="1:34" x14ac:dyDescent="0.3">
      <c r="A73" s="6"/>
      <c r="B73" s="6"/>
      <c r="E73" s="6"/>
      <c r="F73" s="6"/>
      <c r="G73" s="6"/>
      <c r="L73" s="6"/>
      <c r="M73" s="6"/>
      <c r="N73" s="6"/>
      <c r="O73" s="6"/>
      <c r="P73" s="6"/>
      <c r="S73" s="6"/>
      <c r="T73" s="6"/>
      <c r="U73" s="6"/>
      <c r="V73" s="6"/>
      <c r="W73" s="6"/>
      <c r="Z73" s="6"/>
      <c r="AA73" s="6"/>
      <c r="AB73" s="6"/>
      <c r="AC73" s="6"/>
      <c r="AD73" s="6"/>
      <c r="AE73" s="6"/>
      <c r="AF73" s="6"/>
      <c r="AG73" s="6"/>
      <c r="AH73" s="6"/>
    </row>
    <row r="74" spans="1:34" x14ac:dyDescent="0.3">
      <c r="A74" s="6"/>
      <c r="B74" s="6"/>
      <c r="E74" s="6"/>
      <c r="F74" s="6"/>
      <c r="G74" s="6"/>
      <c r="L74" s="6"/>
      <c r="M74" s="6"/>
      <c r="N74" s="6"/>
      <c r="O74" s="6"/>
      <c r="P74" s="6"/>
      <c r="S74" s="6"/>
      <c r="T74" s="6"/>
      <c r="U74" s="6"/>
      <c r="V74" s="6"/>
      <c r="W74" s="6"/>
      <c r="Z74" s="6"/>
      <c r="AA74" s="6"/>
      <c r="AB74" s="6"/>
      <c r="AC74" s="6"/>
      <c r="AD74" s="6"/>
      <c r="AE74" s="6"/>
      <c r="AF74" s="6"/>
      <c r="AG74" s="6"/>
      <c r="AH74" s="6"/>
    </row>
    <row r="75" spans="1:34" x14ac:dyDescent="0.3">
      <c r="A75" s="6"/>
      <c r="B75" s="6"/>
      <c r="E75" s="6"/>
      <c r="F75" s="6"/>
      <c r="G75" s="6"/>
      <c r="L75" s="6"/>
      <c r="M75" s="6"/>
      <c r="N75" s="6"/>
      <c r="O75" s="6"/>
      <c r="P75" s="6"/>
      <c r="S75" s="6"/>
      <c r="T75" s="6"/>
      <c r="U75" s="6"/>
      <c r="V75" s="6"/>
      <c r="W75" s="6"/>
      <c r="Z75" s="6"/>
      <c r="AA75" s="6"/>
      <c r="AB75" s="6"/>
      <c r="AC75" s="6"/>
      <c r="AD75" s="6"/>
      <c r="AE75" s="6"/>
      <c r="AF75" s="6"/>
      <c r="AG75" s="6"/>
      <c r="AH75" s="6"/>
    </row>
    <row r="76" spans="1:34" x14ac:dyDescent="0.3">
      <c r="A76" s="6"/>
      <c r="B76" s="6"/>
      <c r="E76" s="6"/>
      <c r="F76" s="6"/>
      <c r="G76" s="6"/>
      <c r="L76" s="6"/>
      <c r="M76" s="6"/>
      <c r="N76" s="6"/>
      <c r="O76" s="6"/>
      <c r="P76" s="6"/>
      <c r="S76" s="6"/>
      <c r="T76" s="6"/>
      <c r="U76" s="6"/>
      <c r="V76" s="6"/>
      <c r="W76" s="6"/>
      <c r="Z76" s="6"/>
      <c r="AA76" s="6"/>
      <c r="AB76" s="6"/>
      <c r="AC76" s="6"/>
      <c r="AD76" s="6"/>
      <c r="AE76" s="6"/>
      <c r="AF76" s="6"/>
      <c r="AG76" s="6"/>
      <c r="AH76" s="6"/>
    </row>
    <row r="77" spans="1:34" x14ac:dyDescent="0.3">
      <c r="A77" s="6"/>
      <c r="B77" s="6"/>
      <c r="E77" s="6"/>
      <c r="F77" s="6"/>
      <c r="G77" s="6"/>
      <c r="L77" s="6"/>
      <c r="M77" s="6"/>
      <c r="N77" s="6"/>
      <c r="O77" s="6"/>
      <c r="P77" s="6"/>
      <c r="S77" s="6"/>
      <c r="T77" s="6"/>
      <c r="U77" s="6"/>
      <c r="V77" s="6"/>
      <c r="W77" s="6"/>
      <c r="Z77" s="6"/>
      <c r="AA77" s="6"/>
      <c r="AB77" s="6"/>
      <c r="AC77" s="6"/>
      <c r="AD77" s="6"/>
      <c r="AE77" s="6"/>
      <c r="AF77" s="6"/>
      <c r="AG77" s="6"/>
      <c r="AH77" s="6"/>
    </row>
    <row r="78" spans="1:34" x14ac:dyDescent="0.3">
      <c r="A78" s="6"/>
      <c r="B78" s="6"/>
      <c r="E78" s="6"/>
      <c r="F78" s="6"/>
      <c r="G78" s="6"/>
      <c r="L78" s="6"/>
      <c r="M78" s="6"/>
      <c r="N78" s="6"/>
      <c r="O78" s="6"/>
      <c r="P78" s="6"/>
      <c r="S78" s="6"/>
      <c r="T78" s="6"/>
      <c r="U78" s="6"/>
      <c r="V78" s="6"/>
      <c r="W78" s="6"/>
      <c r="Z78" s="6"/>
      <c r="AA78" s="6"/>
      <c r="AB78" s="6"/>
      <c r="AC78" s="6"/>
      <c r="AD78" s="6"/>
      <c r="AE78" s="6"/>
      <c r="AF78" s="6"/>
      <c r="AG78" s="6"/>
      <c r="AH78" s="6"/>
    </row>
    <row r="79" spans="1:34" x14ac:dyDescent="0.3">
      <c r="A79" s="6"/>
      <c r="B79" s="6"/>
      <c r="E79" s="6"/>
      <c r="F79" s="6"/>
      <c r="G79" s="6"/>
      <c r="L79" s="6"/>
      <c r="M79" s="6"/>
      <c r="N79" s="6"/>
      <c r="O79" s="6"/>
      <c r="P79" s="6"/>
      <c r="S79" s="6"/>
      <c r="T79" s="6"/>
      <c r="U79" s="6"/>
      <c r="V79" s="6"/>
      <c r="W79" s="6"/>
      <c r="Z79" s="6"/>
      <c r="AA79" s="6"/>
      <c r="AB79" s="6"/>
      <c r="AC79" s="6"/>
      <c r="AD79" s="6"/>
      <c r="AE79" s="6"/>
      <c r="AF79" s="6"/>
      <c r="AG79" s="6"/>
      <c r="AH79" s="6"/>
    </row>
  </sheetData>
  <mergeCells count="43">
    <mergeCell ref="I36:O36"/>
    <mergeCell ref="P36:AF36"/>
    <mergeCell ref="C27:O27"/>
    <mergeCell ref="P27:AF27"/>
    <mergeCell ref="C6:O6"/>
    <mergeCell ref="A1:A2"/>
    <mergeCell ref="B1:B2"/>
    <mergeCell ref="AH1:AH2"/>
    <mergeCell ref="AI1:AI2"/>
    <mergeCell ref="C5:AF5"/>
    <mergeCell ref="C3:AF3"/>
    <mergeCell ref="AJ1:AJ2"/>
    <mergeCell ref="C51:I51"/>
    <mergeCell ref="J51:AF51"/>
    <mergeCell ref="C33:AF33"/>
    <mergeCell ref="C39:AF39"/>
    <mergeCell ref="C40:AF40"/>
    <mergeCell ref="C41:AF41"/>
    <mergeCell ref="C36:H36"/>
    <mergeCell ref="C50:G50"/>
    <mergeCell ref="C28:AF28"/>
    <mergeCell ref="C8:AF8"/>
    <mergeCell ref="C24:AF24"/>
    <mergeCell ref="C25:AF25"/>
    <mergeCell ref="C13:AF13"/>
    <mergeCell ref="C15:AF15"/>
    <mergeCell ref="C18:AF18"/>
    <mergeCell ref="P50:AF50"/>
    <mergeCell ref="C9:AF9"/>
    <mergeCell ref="C10:AF10"/>
    <mergeCell ref="C12:G12"/>
    <mergeCell ref="H12:AF12"/>
    <mergeCell ref="C43:AF43"/>
    <mergeCell ref="C31:AF31"/>
    <mergeCell ref="Q42:Y42"/>
    <mergeCell ref="Q22:Y22"/>
    <mergeCell ref="C26:D26"/>
    <mergeCell ref="N44:AF44"/>
    <mergeCell ref="N17:AF17"/>
    <mergeCell ref="P19:AF19"/>
    <mergeCell ref="P29:AF29"/>
    <mergeCell ref="P26:AF26"/>
    <mergeCell ref="P38:AF38"/>
  </mergeCells>
  <conditionalFormatting sqref="C4:F4 C11:F11 C42:F42 AA42 C16:F17 C7:F7 C3 C34:F35 C37:F38 C29:F30 I14:M14 C14 C19:F20 C32:F32 C22:F23 C21 J21:M21 AE45:AF45 C44:F49 I4:M4 I7:M7 I11:M11 I16:M17 I19:M20 I22:M23 I29:M30 I32:M32 I34:M35 I37:M38 I42:L42 I44:M50 P7:T7 P11:T11 P14:T14 P16:T16 P20:T21 P30:T30 P32:T32 P34:T34 P37:T37 P45 P46:T49 W6:AA7 W11:AA11 W14:AA14 W16:AA16 W20:AA21 W30:AA30 W32:AA32 W34:AA34 W37:AA37 W47 W46:AA46 W48:AA49 AD6:AF7 AD11:AF11 AD14:AF14 AD16:AF16 AD20:AF22 AD30:AF30 AD32:AF32 AD34:AF34 AD37:AF37 AD42:AF42 AD48:AF49 W23:AA23 Z22:AA22 P23:T23 P22 R6:T6 P19 P29 P38">
    <cfRule type="cellIs" dxfId="469" priority="121" operator="equal">
      <formula>2</formula>
    </cfRule>
    <cfRule type="cellIs" dxfId="468" priority="122" operator="equal">
      <formula>1</formula>
    </cfRule>
  </conditionalFormatting>
  <conditionalFormatting sqref="AE4:AF4">
    <cfRule type="cellIs" dxfId="467" priority="93" operator="equal">
      <formula>2</formula>
    </cfRule>
    <cfRule type="cellIs" dxfId="466" priority="94" operator="equal">
      <formula>1</formula>
    </cfRule>
  </conditionalFormatting>
  <conditionalFormatting sqref="C5">
    <cfRule type="cellIs" dxfId="465" priority="87" operator="equal">
      <formula>2</formula>
    </cfRule>
    <cfRule type="cellIs" dxfId="464" priority="88" operator="equal">
      <formula>1</formula>
    </cfRule>
  </conditionalFormatting>
  <conditionalFormatting sqref="C8">
    <cfRule type="cellIs" dxfId="463" priority="85" operator="equal">
      <formula>2</formula>
    </cfRule>
    <cfRule type="cellIs" dxfId="462" priority="86" operator="equal">
      <formula>1</formula>
    </cfRule>
  </conditionalFormatting>
  <conditionalFormatting sqref="C9:C10">
    <cfRule type="cellIs" dxfId="461" priority="83" operator="equal">
      <formula>2</formula>
    </cfRule>
    <cfRule type="cellIs" dxfId="460" priority="84" operator="equal">
      <formula>1</formula>
    </cfRule>
  </conditionalFormatting>
  <conditionalFormatting sqref="C12:C13">
    <cfRule type="cellIs" dxfId="459" priority="81" operator="equal">
      <formula>2</formula>
    </cfRule>
    <cfRule type="cellIs" dxfId="458" priority="82" operator="equal">
      <formula>1</formula>
    </cfRule>
  </conditionalFormatting>
  <conditionalFormatting sqref="C15">
    <cfRule type="cellIs" dxfId="457" priority="79" operator="equal">
      <formula>2</formula>
    </cfRule>
    <cfRule type="cellIs" dxfId="456" priority="80" operator="equal">
      <formula>1</formula>
    </cfRule>
  </conditionalFormatting>
  <conditionalFormatting sqref="C18">
    <cfRule type="cellIs" dxfId="455" priority="77" operator="equal">
      <formula>2</formula>
    </cfRule>
    <cfRule type="cellIs" dxfId="454" priority="78" operator="equal">
      <formula>1</formula>
    </cfRule>
  </conditionalFormatting>
  <conditionalFormatting sqref="C24:C27">
    <cfRule type="cellIs" dxfId="453" priority="75" operator="equal">
      <formula>2</formula>
    </cfRule>
    <cfRule type="cellIs" dxfId="452" priority="76" operator="equal">
      <formula>1</formula>
    </cfRule>
  </conditionalFormatting>
  <conditionalFormatting sqref="C31">
    <cfRule type="cellIs" dxfId="451" priority="73" operator="equal">
      <formula>2</formula>
    </cfRule>
    <cfRule type="cellIs" dxfId="450" priority="74" operator="equal">
      <formula>1</formula>
    </cfRule>
  </conditionalFormatting>
  <conditionalFormatting sqref="C33">
    <cfRule type="cellIs" dxfId="449" priority="71" operator="equal">
      <formula>2</formula>
    </cfRule>
    <cfRule type="cellIs" dxfId="448" priority="72" operator="equal">
      <formula>1</formula>
    </cfRule>
  </conditionalFormatting>
  <conditionalFormatting sqref="C36">
    <cfRule type="cellIs" dxfId="447" priority="69" operator="equal">
      <formula>2</formula>
    </cfRule>
    <cfRule type="cellIs" dxfId="446" priority="70" operator="equal">
      <formula>1</formula>
    </cfRule>
  </conditionalFormatting>
  <conditionalFormatting sqref="C39:C41">
    <cfRule type="cellIs" dxfId="445" priority="67" operator="equal">
      <formula>2</formula>
    </cfRule>
    <cfRule type="cellIs" dxfId="444" priority="68" operator="equal">
      <formula>1</formula>
    </cfRule>
  </conditionalFormatting>
  <conditionalFormatting sqref="C43">
    <cfRule type="cellIs" dxfId="443" priority="65" operator="equal">
      <formula>2</formula>
    </cfRule>
    <cfRule type="cellIs" dxfId="442" priority="66" operator="equal">
      <formula>1</formula>
    </cfRule>
  </conditionalFormatting>
  <conditionalFormatting sqref="C51">
    <cfRule type="cellIs" dxfId="441" priority="63" operator="equal">
      <formula>2</formula>
    </cfRule>
    <cfRule type="cellIs" dxfId="440" priority="64" operator="equal">
      <formula>1</formula>
    </cfRule>
  </conditionalFormatting>
  <conditionalFormatting sqref="C28">
    <cfRule type="cellIs" dxfId="439" priority="59" operator="equal">
      <formula>2</formula>
    </cfRule>
    <cfRule type="cellIs" dxfId="438" priority="60" operator="equal">
      <formula>1</formula>
    </cfRule>
  </conditionalFormatting>
  <conditionalFormatting sqref="P27">
    <cfRule type="cellIs" dxfId="437" priority="57" operator="equal">
      <formula>2</formula>
    </cfRule>
    <cfRule type="cellIs" dxfId="436" priority="58" operator="equal">
      <formula>1</formula>
    </cfRule>
  </conditionalFormatting>
  <conditionalFormatting sqref="C50">
    <cfRule type="cellIs" dxfId="435" priority="55" operator="equal">
      <formula>2</formula>
    </cfRule>
    <cfRule type="cellIs" dxfId="434" priority="56" operator="equal">
      <formula>1</formula>
    </cfRule>
  </conditionalFormatting>
  <conditionalFormatting sqref="G48">
    <cfRule type="cellIs" dxfId="433" priority="53" operator="equal">
      <formula>2</formula>
    </cfRule>
    <cfRule type="cellIs" dxfId="432" priority="54" operator="equal">
      <formula>1</formula>
    </cfRule>
  </conditionalFormatting>
  <conditionalFormatting sqref="N46">
    <cfRule type="cellIs" dxfId="431" priority="51" operator="equal">
      <formula>2</formula>
    </cfRule>
    <cfRule type="cellIs" dxfId="430" priority="52" operator="equal">
      <formula>1</formula>
    </cfRule>
  </conditionalFormatting>
  <conditionalFormatting sqref="U49">
    <cfRule type="cellIs" dxfId="429" priority="49" operator="equal">
      <formula>2</formula>
    </cfRule>
    <cfRule type="cellIs" dxfId="428" priority="50" operator="equal">
      <formula>1</formula>
    </cfRule>
  </conditionalFormatting>
  <conditionalFormatting sqref="AB48">
    <cfRule type="cellIs" dxfId="427" priority="47" operator="equal">
      <formula>2</formula>
    </cfRule>
    <cfRule type="cellIs" dxfId="426" priority="48" operator="equal">
      <formula>1</formula>
    </cfRule>
  </conditionalFormatting>
  <conditionalFormatting sqref="H29">
    <cfRule type="cellIs" dxfId="425" priority="45" operator="equal">
      <formula>2</formula>
    </cfRule>
    <cfRule type="cellIs" dxfId="424" priority="46" operator="equal">
      <formula>1</formula>
    </cfRule>
  </conditionalFormatting>
  <conditionalFormatting sqref="V14">
    <cfRule type="cellIs" dxfId="423" priority="43" operator="equal">
      <formula>2</formula>
    </cfRule>
    <cfRule type="cellIs" dxfId="422" priority="44" operator="equal">
      <formula>1</formula>
    </cfRule>
  </conditionalFormatting>
  <conditionalFormatting sqref="D21">
    <cfRule type="cellIs" dxfId="421" priority="41" operator="equal">
      <formula>2</formula>
    </cfRule>
    <cfRule type="cellIs" dxfId="420" priority="42" operator="equal">
      <formula>1</formula>
    </cfRule>
  </conditionalFormatting>
  <conditionalFormatting sqref="M42">
    <cfRule type="cellIs" dxfId="419" priority="29" operator="equal">
      <formula>2</formula>
    </cfRule>
    <cfRule type="cellIs" dxfId="418" priority="30" operator="equal">
      <formula>1</formula>
    </cfRule>
  </conditionalFormatting>
  <conditionalFormatting sqref="O16">
    <cfRule type="cellIs" dxfId="417" priority="37" operator="equal">
      <formula>2</formula>
    </cfRule>
    <cfRule type="cellIs" dxfId="416" priority="38" operator="equal">
      <formula>1</formula>
    </cfRule>
  </conditionalFormatting>
  <conditionalFormatting sqref="H22">
    <cfRule type="cellIs" dxfId="415" priority="25" operator="equal">
      <formula>2</formula>
    </cfRule>
    <cfRule type="cellIs" dxfId="414" priority="26" operator="equal">
      <formula>1</formula>
    </cfRule>
  </conditionalFormatting>
  <conditionalFormatting sqref="F26">
    <cfRule type="cellIs" dxfId="413" priority="31" operator="equal">
      <formula>2</formula>
    </cfRule>
    <cfRule type="cellIs" dxfId="412" priority="32" operator="equal">
      <formula>1</formula>
    </cfRule>
  </conditionalFormatting>
  <conditionalFormatting sqref="C6">
    <cfRule type="cellIs" dxfId="411" priority="23" operator="equal">
      <formula>2</formula>
    </cfRule>
    <cfRule type="cellIs" dxfId="410" priority="24" operator="equal">
      <formula>1</formula>
    </cfRule>
  </conditionalFormatting>
  <conditionalFormatting sqref="AC6">
    <cfRule type="cellIs" dxfId="409" priority="21" operator="equal">
      <formula>2</formula>
    </cfRule>
    <cfRule type="cellIs" dxfId="408" priority="22" operator="equal">
      <formula>1</formula>
    </cfRule>
  </conditionalFormatting>
  <conditionalFormatting sqref="P26">
    <cfRule type="cellIs" dxfId="407" priority="19" operator="equal">
      <formula>2</formula>
    </cfRule>
    <cfRule type="cellIs" dxfId="406" priority="20" operator="equal">
      <formula>1</formula>
    </cfRule>
  </conditionalFormatting>
  <conditionalFormatting sqref="P35">
    <cfRule type="cellIs" dxfId="405" priority="17" operator="equal">
      <formula>2</formula>
    </cfRule>
    <cfRule type="cellIs" dxfId="404" priority="18" operator="equal">
      <formula>1</formula>
    </cfRule>
  </conditionalFormatting>
  <conditionalFormatting sqref="W45">
    <cfRule type="cellIs" dxfId="403" priority="15" operator="equal">
      <formula>2</formula>
    </cfRule>
    <cfRule type="cellIs" dxfId="402" priority="16" operator="equal">
      <formula>1</formula>
    </cfRule>
  </conditionalFormatting>
  <conditionalFormatting sqref="AD23:AF23">
    <cfRule type="cellIs" dxfId="401" priority="11" operator="equal">
      <formula>2</formula>
    </cfRule>
    <cfRule type="cellIs" dxfId="400" priority="12" operator="equal">
      <formula>1</formula>
    </cfRule>
  </conditionalFormatting>
  <conditionalFormatting sqref="AD46:AF46">
    <cfRule type="cellIs" dxfId="399" priority="9" operator="equal">
      <formula>2</formula>
    </cfRule>
    <cfRule type="cellIs" dxfId="398" priority="10" operator="equal">
      <formula>1</formula>
    </cfRule>
  </conditionalFormatting>
  <conditionalFormatting sqref="AA35">
    <cfRule type="cellIs" dxfId="397" priority="7" operator="equal">
      <formula>2</formula>
    </cfRule>
    <cfRule type="cellIs" dxfId="396" priority="8" operator="equal">
      <formula>1</formula>
    </cfRule>
  </conditionalFormatting>
  <conditionalFormatting sqref="S4">
    <cfRule type="cellIs" dxfId="395" priority="5" operator="equal">
      <formula>2</formula>
    </cfRule>
    <cfRule type="cellIs" dxfId="394" priority="6" operator="equal">
      <formula>1</formula>
    </cfRule>
  </conditionalFormatting>
  <conditionalFormatting sqref="P50">
    <cfRule type="cellIs" dxfId="393" priority="3" operator="equal">
      <formula>2</formula>
    </cfRule>
    <cfRule type="cellIs" dxfId="392" priority="4" operator="equal">
      <formula>1</formula>
    </cfRule>
  </conditionalFormatting>
  <conditionalFormatting sqref="AC11">
    <cfRule type="cellIs" dxfId="391" priority="1" operator="equal">
      <formula>2</formula>
    </cfRule>
    <cfRule type="cellIs" dxfId="390" priority="2" operator="equal">
      <formula>1</formula>
    </cfRule>
  </conditionalFormatting>
  <pageMargins left="0.31496062992125984" right="0.31496062992125984" top="0.55118110236220474" bottom="0.55118110236220474" header="0.31496062992125984" footer="0.31496062992125984"/>
  <pageSetup paperSize="9" scale="60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62C26-0EE6-47F9-ACCE-591A9B80E0D2}">
  <sheetPr codeName="Лист18">
    <pageSetUpPr fitToPage="1"/>
  </sheetPr>
  <dimension ref="A1:AK79"/>
  <sheetViews>
    <sheetView topLeftCell="A25" zoomScale="93" zoomScaleNormal="93" workbookViewId="0">
      <selection activeCell="R30" sqref="R30"/>
    </sheetView>
  </sheetViews>
  <sheetFormatPr defaultColWidth="33.6640625" defaultRowHeight="15.05" x14ac:dyDescent="0.3"/>
  <cols>
    <col min="1" max="1" width="2.88671875" style="4" bestFit="1" customWidth="1"/>
    <col min="2" max="2" width="22.21875" style="4" bestFit="1" customWidth="1"/>
    <col min="3" max="4" width="2.88671875" style="6" bestFit="1" customWidth="1"/>
    <col min="5" max="5" width="2.44140625" style="9" bestFit="1" customWidth="1"/>
    <col min="6" max="6" width="2.44140625" style="10" bestFit="1" customWidth="1"/>
    <col min="7" max="7" width="2.77734375" style="4" bestFit="1" customWidth="1"/>
    <col min="8" max="9" width="2.6640625" style="6" bestFit="1" customWidth="1"/>
    <col min="10" max="11" width="2.88671875" style="6" bestFit="1" customWidth="1"/>
    <col min="12" max="12" width="2.44140625" style="9" bestFit="1" customWidth="1"/>
    <col min="13" max="13" width="2.44140625" style="10" bestFit="1" customWidth="1"/>
    <col min="14" max="14" width="2.77734375" style="4" bestFit="1" customWidth="1"/>
    <col min="15" max="16" width="2.6640625" style="4" bestFit="1" customWidth="1"/>
    <col min="17" max="18" width="2.88671875" style="6" bestFit="1" customWidth="1"/>
    <col min="19" max="19" width="2.44140625" style="9" bestFit="1" customWidth="1"/>
    <col min="20" max="20" width="2.44140625" style="10" bestFit="1" customWidth="1"/>
    <col min="21" max="21" width="2.77734375" style="4" bestFit="1" customWidth="1"/>
    <col min="22" max="23" width="2.6640625" style="4" bestFit="1" customWidth="1"/>
    <col min="24" max="25" width="2.88671875" style="6" bestFit="1" customWidth="1"/>
    <col min="26" max="26" width="2.44140625" style="9" bestFit="1" customWidth="1"/>
    <col min="27" max="27" width="2.44140625" style="10" bestFit="1" customWidth="1"/>
    <col min="28" max="28" width="2.77734375" style="4" bestFit="1" customWidth="1"/>
    <col min="29" max="30" width="2.6640625" style="4" bestFit="1" customWidth="1"/>
    <col min="31" max="32" width="2.88671875" style="4" customWidth="1"/>
    <col min="33" max="33" width="2.44140625" style="4" bestFit="1" customWidth="1"/>
    <col min="34" max="34" width="7.44140625" style="4" customWidth="1"/>
    <col min="35" max="35" width="6.44140625" style="4" customWidth="1"/>
    <col min="36" max="36" width="10.6640625" style="4" customWidth="1"/>
    <col min="37" max="37" width="9.21875" style="4" customWidth="1"/>
    <col min="38" max="38" width="8.109375" style="34" customWidth="1"/>
    <col min="39" max="39" width="33.6640625" style="34" customWidth="1"/>
    <col min="40" max="16384" width="33.6640625" style="34"/>
  </cols>
  <sheetData>
    <row r="1" spans="1:37" ht="21.3" customHeight="1" x14ac:dyDescent="0.3">
      <c r="A1" s="119" t="s">
        <v>19</v>
      </c>
      <c r="B1" s="120" t="s">
        <v>0</v>
      </c>
      <c r="C1" s="22">
        <v>1</v>
      </c>
      <c r="D1" s="22">
        <v>2</v>
      </c>
      <c r="E1" s="22">
        <v>3</v>
      </c>
      <c r="F1" s="21">
        <v>4</v>
      </c>
      <c r="G1" s="1">
        <v>5</v>
      </c>
      <c r="H1" s="1">
        <v>6</v>
      </c>
      <c r="I1" s="1">
        <v>7</v>
      </c>
      <c r="J1" s="22">
        <v>8</v>
      </c>
      <c r="K1" s="22">
        <v>9</v>
      </c>
      <c r="L1" s="22">
        <v>10</v>
      </c>
      <c r="M1" s="2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22">
        <v>17</v>
      </c>
      <c r="T1" s="2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22">
        <v>24</v>
      </c>
      <c r="AA1" s="21">
        <v>25</v>
      </c>
      <c r="AB1" s="1">
        <v>26</v>
      </c>
      <c r="AC1" s="1">
        <v>27</v>
      </c>
      <c r="AD1" s="1">
        <v>28</v>
      </c>
      <c r="AE1" s="1">
        <v>29</v>
      </c>
      <c r="AF1" s="1">
        <v>30</v>
      </c>
      <c r="AG1" s="22">
        <v>31</v>
      </c>
      <c r="AH1" s="19"/>
      <c r="AI1" s="121" t="s">
        <v>1</v>
      </c>
      <c r="AJ1" s="121" t="s">
        <v>20</v>
      </c>
      <c r="AK1" s="121" t="s">
        <v>21</v>
      </c>
    </row>
    <row r="2" spans="1:37" ht="54" customHeight="1" thickBot="1" x14ac:dyDescent="0.35">
      <c r="A2" s="119"/>
      <c r="B2" s="120"/>
      <c r="C2" s="22" t="s">
        <v>7</v>
      </c>
      <c r="D2" s="22" t="s">
        <v>8</v>
      </c>
      <c r="E2" s="22" t="s">
        <v>2</v>
      </c>
      <c r="F2" s="21" t="s">
        <v>3</v>
      </c>
      <c r="G2" s="1" t="s">
        <v>4</v>
      </c>
      <c r="H2" s="1" t="s">
        <v>5</v>
      </c>
      <c r="I2" s="1" t="s">
        <v>6</v>
      </c>
      <c r="J2" s="22" t="s">
        <v>7</v>
      </c>
      <c r="K2" s="22" t="s">
        <v>8</v>
      </c>
      <c r="L2" s="22" t="s">
        <v>2</v>
      </c>
      <c r="M2" s="21" t="s">
        <v>3</v>
      </c>
      <c r="N2" s="1" t="s">
        <v>4</v>
      </c>
      <c r="O2" s="1" t="s">
        <v>5</v>
      </c>
      <c r="P2" s="1" t="s">
        <v>6</v>
      </c>
      <c r="Q2" s="23" t="s">
        <v>7</v>
      </c>
      <c r="R2" s="1" t="s">
        <v>8</v>
      </c>
      <c r="S2" s="22" t="s">
        <v>2</v>
      </c>
      <c r="T2" s="21" t="s">
        <v>3</v>
      </c>
      <c r="U2" s="1" t="s">
        <v>4</v>
      </c>
      <c r="V2" s="1" t="s">
        <v>5</v>
      </c>
      <c r="W2" s="1" t="s">
        <v>6</v>
      </c>
      <c r="X2" s="23" t="s">
        <v>7</v>
      </c>
      <c r="Y2" s="1" t="s">
        <v>8</v>
      </c>
      <c r="Z2" s="22" t="s">
        <v>2</v>
      </c>
      <c r="AA2" s="21" t="s">
        <v>3</v>
      </c>
      <c r="AB2" s="1" t="s">
        <v>4</v>
      </c>
      <c r="AC2" s="1" t="s">
        <v>5</v>
      </c>
      <c r="AD2" s="1" t="s">
        <v>6</v>
      </c>
      <c r="AE2" s="23" t="s">
        <v>7</v>
      </c>
      <c r="AF2" s="1" t="s">
        <v>8</v>
      </c>
      <c r="AG2" s="22" t="s">
        <v>2</v>
      </c>
      <c r="AH2" s="43" t="s">
        <v>9</v>
      </c>
      <c r="AI2" s="122"/>
      <c r="AJ2" s="122"/>
      <c r="AK2" s="122"/>
    </row>
    <row r="3" spans="1:37" ht="15.75" customHeight="1" x14ac:dyDescent="0.3">
      <c r="A3" s="11">
        <v>1</v>
      </c>
      <c r="B3" s="15" t="s">
        <v>14</v>
      </c>
      <c r="C3" s="125" t="s">
        <v>63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39"/>
      <c r="AH3" s="19">
        <f>COUNTIF(C3:AG3,1)</f>
        <v>0</v>
      </c>
      <c r="AI3" s="14">
        <f>Январь!AH3+Февраль!AE3+Март!AH3+Апрель!AG3+Май!AH3</f>
        <v>0</v>
      </c>
      <c r="AJ3" s="3">
        <f t="shared" ref="AJ3:AJ51" si="0">COUNTIF(D3:AG3,2)</f>
        <v>0</v>
      </c>
      <c r="AK3" s="3">
        <f>Январь!AJ3+Февраль!AG3+Март!AJ3+Апрель!AI3+AJ3</f>
        <v>0</v>
      </c>
    </row>
    <row r="4" spans="1:37" ht="15.75" customHeight="1" x14ac:dyDescent="0.3">
      <c r="A4" s="2">
        <v>2</v>
      </c>
      <c r="B4" s="15" t="s">
        <v>65</v>
      </c>
      <c r="C4" s="22"/>
      <c r="D4" s="22"/>
      <c r="E4" s="22"/>
      <c r="F4" s="21"/>
      <c r="G4" s="1"/>
      <c r="H4" s="1"/>
      <c r="I4" s="42"/>
      <c r="J4" s="22"/>
      <c r="K4" s="22"/>
      <c r="L4" s="22"/>
      <c r="M4" s="21"/>
      <c r="N4" s="1"/>
      <c r="O4" s="1"/>
      <c r="P4" s="35"/>
      <c r="Q4" s="35"/>
      <c r="R4" s="35"/>
      <c r="S4" s="22"/>
      <c r="T4" s="21"/>
      <c r="U4" s="1"/>
      <c r="V4" s="1"/>
      <c r="W4" s="35"/>
      <c r="X4" s="35"/>
      <c r="Y4" s="35"/>
      <c r="Z4" s="22"/>
      <c r="AA4" s="21"/>
      <c r="AB4" s="1"/>
      <c r="AC4" s="47">
        <v>1</v>
      </c>
      <c r="AD4" s="35"/>
      <c r="AE4" s="1"/>
      <c r="AF4" s="1"/>
      <c r="AG4" s="22"/>
      <c r="AH4" s="20">
        <f>COUNTIF(C4:AG4,1)</f>
        <v>1</v>
      </c>
      <c r="AI4" s="14">
        <f>Январь!AH4+Февраль!AE4+Март!AH4+Апрель!AG4+Май!AH4</f>
        <v>6</v>
      </c>
      <c r="AJ4" s="3">
        <f t="shared" si="0"/>
        <v>0</v>
      </c>
      <c r="AK4" s="3">
        <f>Январь!AJ4+Февраль!AG4+Март!AJ4+Апрель!AI4+AJ4</f>
        <v>3</v>
      </c>
    </row>
    <row r="5" spans="1:37" ht="15.75" customHeight="1" x14ac:dyDescent="0.3">
      <c r="A5" s="11">
        <v>3</v>
      </c>
      <c r="B5" s="15" t="s">
        <v>66</v>
      </c>
      <c r="C5" s="125" t="s">
        <v>63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39"/>
      <c r="AH5" s="20">
        <f t="shared" ref="AH5:AH51" si="1">COUNTIF(C5:AG5,1)</f>
        <v>0</v>
      </c>
      <c r="AI5" s="14">
        <f>Январь!AH5+Февраль!AE5+Март!AH5+Апрель!AG5+Май!AH5</f>
        <v>0</v>
      </c>
      <c r="AJ5" s="3">
        <f t="shared" si="0"/>
        <v>0</v>
      </c>
      <c r="AK5" s="3">
        <f>Январь!AJ5+Февраль!AG5+Март!AJ5+Апрель!AI5+AJ5</f>
        <v>0</v>
      </c>
    </row>
    <row r="6" spans="1:37" ht="15.75" customHeight="1" x14ac:dyDescent="0.3">
      <c r="A6" s="11">
        <v>4</v>
      </c>
      <c r="B6" s="15" t="s">
        <v>67</v>
      </c>
      <c r="C6" s="22"/>
      <c r="D6" s="22"/>
      <c r="E6" s="22"/>
      <c r="F6" s="21"/>
      <c r="G6" s="35"/>
      <c r="H6" s="35"/>
      <c r="I6" s="35"/>
      <c r="J6" s="22"/>
      <c r="K6" s="22"/>
      <c r="L6" s="22"/>
      <c r="M6" s="21"/>
      <c r="N6" s="35"/>
      <c r="O6" s="35"/>
      <c r="P6" s="45">
        <v>2</v>
      </c>
      <c r="Q6" s="35"/>
      <c r="R6" s="1"/>
      <c r="S6" s="22"/>
      <c r="T6" s="46">
        <v>1</v>
      </c>
      <c r="U6" s="1"/>
      <c r="V6" s="1"/>
      <c r="W6" s="42">
        <v>1</v>
      </c>
      <c r="X6" s="1"/>
      <c r="Y6" s="131" t="s">
        <v>62</v>
      </c>
      <c r="Z6" s="132"/>
      <c r="AA6" s="132"/>
      <c r="AB6" s="132"/>
      <c r="AC6" s="132"/>
      <c r="AD6" s="132"/>
      <c r="AE6" s="132"/>
      <c r="AF6" s="132"/>
      <c r="AG6" s="134"/>
      <c r="AH6" s="20">
        <f t="shared" si="1"/>
        <v>2</v>
      </c>
      <c r="AI6" s="14">
        <f>Январь!AH6+Февраль!AE6+Март!AH6+Апрель!AG6+Май!AH6</f>
        <v>6</v>
      </c>
      <c r="AJ6" s="3">
        <f t="shared" si="0"/>
        <v>1</v>
      </c>
      <c r="AK6" s="3">
        <f>Январь!AJ6+Февраль!AG6+Март!AJ6+Апрель!AI6+AJ6</f>
        <v>4</v>
      </c>
    </row>
    <row r="7" spans="1:37" x14ac:dyDescent="0.3">
      <c r="A7" s="2">
        <v>5</v>
      </c>
      <c r="B7" s="15" t="s">
        <v>68</v>
      </c>
      <c r="C7" s="22"/>
      <c r="D7" s="22"/>
      <c r="E7" s="22"/>
      <c r="F7" s="21"/>
      <c r="G7" s="1"/>
      <c r="H7" s="1"/>
      <c r="I7" s="42"/>
      <c r="J7" s="22"/>
      <c r="K7" s="22"/>
      <c r="L7" s="22"/>
      <c r="M7" s="21"/>
      <c r="N7" s="44">
        <v>1</v>
      </c>
      <c r="O7" s="1"/>
      <c r="P7" s="42"/>
      <c r="Q7" s="1"/>
      <c r="R7" s="1"/>
      <c r="S7" s="22"/>
      <c r="T7" s="21"/>
      <c r="U7" s="1"/>
      <c r="V7" s="1"/>
      <c r="W7" s="42"/>
      <c r="X7" s="1"/>
      <c r="Y7" s="1"/>
      <c r="Z7" s="22"/>
      <c r="AA7" s="21"/>
      <c r="AB7" s="1"/>
      <c r="AC7" s="1"/>
      <c r="AD7" s="42">
        <v>1</v>
      </c>
      <c r="AE7" s="1"/>
      <c r="AF7" s="1"/>
      <c r="AG7" s="22"/>
      <c r="AH7" s="20">
        <f t="shared" si="1"/>
        <v>2</v>
      </c>
      <c r="AI7" s="14">
        <f>Январь!AH7+Февраль!AE7+Март!AH7+Апрель!AG7+Май!AH7</f>
        <v>6</v>
      </c>
      <c r="AJ7" s="3">
        <f t="shared" si="0"/>
        <v>0</v>
      </c>
      <c r="AK7" s="3">
        <f>Январь!AJ7+Февраль!AG7+Март!AJ7+Апрель!AI7+AJ7</f>
        <v>4</v>
      </c>
    </row>
    <row r="8" spans="1:37" ht="15.75" customHeight="1" x14ac:dyDescent="0.3">
      <c r="A8" s="11">
        <v>6</v>
      </c>
      <c r="B8" s="15" t="s">
        <v>69</v>
      </c>
      <c r="C8" s="125" t="s">
        <v>63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39"/>
      <c r="AH8" s="20">
        <f t="shared" si="1"/>
        <v>0</v>
      </c>
      <c r="AI8" s="14">
        <f>Январь!AH8+Февраль!AE8+Март!AH8+Апрель!AG8+Май!AH8</f>
        <v>0</v>
      </c>
      <c r="AJ8" s="3">
        <f t="shared" si="0"/>
        <v>0</v>
      </c>
      <c r="AK8" s="3">
        <f>Январь!AJ8+Февраль!AG8+Март!AJ8+Апрель!AI8+AJ8</f>
        <v>0</v>
      </c>
    </row>
    <row r="9" spans="1:37" ht="14.4" customHeight="1" x14ac:dyDescent="0.3">
      <c r="A9" s="11">
        <v>7</v>
      </c>
      <c r="B9" s="15" t="s">
        <v>13</v>
      </c>
      <c r="C9" s="125" t="s">
        <v>63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39"/>
      <c r="AH9" s="20">
        <f t="shared" si="1"/>
        <v>0</v>
      </c>
      <c r="AI9" s="14">
        <f>Январь!AH9+Февраль!AE9+Март!AH9+Апрель!AG9+Май!AH9</f>
        <v>0</v>
      </c>
      <c r="AJ9" s="3">
        <f t="shared" si="0"/>
        <v>0</v>
      </c>
      <c r="AK9" s="3">
        <f>Январь!AJ9+Февраль!AG9+Март!AJ9+Апрель!AI9+AJ9</f>
        <v>0</v>
      </c>
    </row>
    <row r="10" spans="1:37" ht="15.75" customHeight="1" x14ac:dyDescent="0.3">
      <c r="A10" s="2">
        <v>8</v>
      </c>
      <c r="B10" s="15" t="s">
        <v>70</v>
      </c>
      <c r="C10" s="125" t="s">
        <v>63</v>
      </c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39"/>
      <c r="AH10" s="20">
        <f t="shared" si="1"/>
        <v>0</v>
      </c>
      <c r="AI10" s="14">
        <f>Январь!AH10+Февраль!AE10+Март!AH10+Апрель!AG10+Май!AH10</f>
        <v>0</v>
      </c>
      <c r="AJ10" s="3">
        <f t="shared" si="0"/>
        <v>0</v>
      </c>
      <c r="AK10" s="3">
        <f>Январь!AJ10+Февраль!AG10+Март!AJ10+Апрель!AI10+AJ10</f>
        <v>0</v>
      </c>
    </row>
    <row r="11" spans="1:37" x14ac:dyDescent="0.3">
      <c r="A11" s="11">
        <v>9</v>
      </c>
      <c r="B11" s="15" t="s">
        <v>85</v>
      </c>
      <c r="C11" s="22"/>
      <c r="D11" s="22"/>
      <c r="E11" s="22"/>
      <c r="F11" s="21"/>
      <c r="G11" s="1"/>
      <c r="H11" s="1"/>
      <c r="I11" s="42"/>
      <c r="J11" s="22"/>
      <c r="K11" s="22"/>
      <c r="L11" s="22"/>
      <c r="M11" s="21"/>
      <c r="N11" s="44"/>
      <c r="O11" s="1"/>
      <c r="P11" s="42"/>
      <c r="Q11" s="1"/>
      <c r="R11" s="1"/>
      <c r="S11" s="22"/>
      <c r="T11" s="21"/>
      <c r="U11" s="1"/>
      <c r="V11" s="1"/>
      <c r="W11" s="42"/>
      <c r="X11" s="1"/>
      <c r="Y11" s="1"/>
      <c r="Z11" s="22"/>
      <c r="AA11" s="21"/>
      <c r="AB11" s="1"/>
      <c r="AC11" s="1"/>
      <c r="AD11" s="42"/>
      <c r="AE11" s="1"/>
      <c r="AF11" s="1">
        <v>2</v>
      </c>
      <c r="AG11" s="22"/>
      <c r="AH11" s="20">
        <f t="shared" si="1"/>
        <v>0</v>
      </c>
      <c r="AI11" s="14">
        <f>Январь!AH11+Февраль!AE11+Март!AH11+Апрель!AG11+Май!AH11</f>
        <v>6</v>
      </c>
      <c r="AJ11" s="3">
        <f t="shared" si="0"/>
        <v>1</v>
      </c>
      <c r="AK11" s="3">
        <f>Январь!AJ11+Февраль!AG11+Март!AJ11+Апрель!AI11+AJ11</f>
        <v>4</v>
      </c>
    </row>
    <row r="12" spans="1:37" ht="15.75" customHeight="1" x14ac:dyDescent="0.3">
      <c r="A12" s="11">
        <v>10</v>
      </c>
      <c r="B12" s="15" t="s">
        <v>71</v>
      </c>
      <c r="C12" s="125" t="s">
        <v>63</v>
      </c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39"/>
      <c r="AH12" s="20">
        <f t="shared" si="1"/>
        <v>0</v>
      </c>
      <c r="AI12" s="14">
        <f>Январь!AH12+Февраль!AE12+Март!AH12+Апрель!AG12+Май!AH12</f>
        <v>0</v>
      </c>
      <c r="AJ12" s="3">
        <f t="shared" si="0"/>
        <v>0</v>
      </c>
      <c r="AK12" s="3">
        <f>Январь!AJ12+Февраль!AG12+Март!AJ12+Апрель!AI12+AJ12</f>
        <v>0</v>
      </c>
    </row>
    <row r="13" spans="1:37" ht="15.75" customHeight="1" x14ac:dyDescent="0.3">
      <c r="A13" s="2">
        <v>11</v>
      </c>
      <c r="B13" s="15" t="s">
        <v>42</v>
      </c>
      <c r="C13" s="125" t="s">
        <v>63</v>
      </c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39"/>
      <c r="AH13" s="20">
        <f t="shared" si="1"/>
        <v>0</v>
      </c>
      <c r="AI13" s="14">
        <f>Январь!AH13+Февраль!AE13+Март!AH13+Апрель!AG13+Май!AH13</f>
        <v>1</v>
      </c>
      <c r="AJ13" s="3">
        <f t="shared" si="0"/>
        <v>0</v>
      </c>
      <c r="AK13" s="3">
        <f>Январь!AJ13+Февраль!AG13+Март!AJ13+Апрель!AI13+AJ13</f>
        <v>0</v>
      </c>
    </row>
    <row r="14" spans="1:37" ht="14.4" customHeight="1" x14ac:dyDescent="0.3">
      <c r="A14" s="11">
        <v>12</v>
      </c>
      <c r="B14" s="15" t="s">
        <v>45</v>
      </c>
      <c r="C14" s="22"/>
      <c r="D14" s="22"/>
      <c r="E14" s="22"/>
      <c r="F14" s="21"/>
      <c r="G14" s="1">
        <v>1</v>
      </c>
      <c r="H14" s="1"/>
      <c r="I14" s="42"/>
      <c r="J14" s="22"/>
      <c r="K14" s="22"/>
      <c r="L14" s="22"/>
      <c r="M14" s="21"/>
      <c r="N14" s="1"/>
      <c r="O14" s="1"/>
      <c r="P14" s="42"/>
      <c r="Q14" s="1"/>
      <c r="R14" s="1"/>
      <c r="S14" s="22"/>
      <c r="T14" s="21"/>
      <c r="U14" s="1"/>
      <c r="V14" s="1"/>
      <c r="W14" s="42"/>
      <c r="X14" s="1">
        <v>2</v>
      </c>
      <c r="Y14" s="1"/>
      <c r="Z14" s="22"/>
      <c r="AA14" s="21"/>
      <c r="AB14" s="1"/>
      <c r="AC14" s="1"/>
      <c r="AD14" s="42"/>
      <c r="AE14" s="1"/>
      <c r="AF14" s="1"/>
      <c r="AG14" s="22"/>
      <c r="AH14" s="20">
        <f t="shared" si="1"/>
        <v>1</v>
      </c>
      <c r="AI14" s="14">
        <f>Январь!AH14+Февраль!AE14+Март!AH14+Апрель!AG14+Май!AH14</f>
        <v>5</v>
      </c>
      <c r="AJ14" s="3">
        <f t="shared" si="0"/>
        <v>1</v>
      </c>
      <c r="AK14" s="3">
        <f>Январь!AJ14+Февраль!AG14+Март!AJ14+Апрель!AI14+AJ14</f>
        <v>3</v>
      </c>
    </row>
    <row r="15" spans="1:37" ht="15.75" customHeight="1" x14ac:dyDescent="0.3">
      <c r="A15" s="11">
        <v>13</v>
      </c>
      <c r="B15" s="15" t="s">
        <v>40</v>
      </c>
      <c r="C15" s="125" t="s">
        <v>63</v>
      </c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39"/>
      <c r="AH15" s="20">
        <f t="shared" si="1"/>
        <v>0</v>
      </c>
      <c r="AI15" s="14">
        <f>Январь!AH15+Февраль!AE15+Март!AH15+Апрель!AG15+Май!AH15</f>
        <v>0</v>
      </c>
      <c r="AJ15" s="3">
        <f t="shared" si="0"/>
        <v>0</v>
      </c>
      <c r="AK15" s="3">
        <f>Январь!AJ15+Февраль!AG15+Март!AJ15+Апрель!AI15+AJ15</f>
        <v>0</v>
      </c>
    </row>
    <row r="16" spans="1:37" ht="14.25" customHeight="1" x14ac:dyDescent="0.3">
      <c r="A16" s="2">
        <v>14</v>
      </c>
      <c r="B16" s="15" t="s">
        <v>72</v>
      </c>
      <c r="C16" s="22"/>
      <c r="D16" s="22"/>
      <c r="E16" s="22"/>
      <c r="F16" s="21"/>
      <c r="G16" s="1"/>
      <c r="H16" s="1"/>
      <c r="I16" s="42"/>
      <c r="J16" s="1">
        <v>1</v>
      </c>
      <c r="K16" s="22"/>
      <c r="L16" s="22"/>
      <c r="M16" s="21"/>
      <c r="N16" s="1"/>
      <c r="O16" s="42"/>
      <c r="P16" s="42"/>
      <c r="Q16" s="1"/>
      <c r="R16" s="1"/>
      <c r="S16" s="22"/>
      <c r="T16" s="21"/>
      <c r="U16" s="1"/>
      <c r="V16" s="1"/>
      <c r="W16" s="42"/>
      <c r="X16" s="1"/>
      <c r="Y16" s="1"/>
      <c r="Z16" s="22"/>
      <c r="AA16" s="21"/>
      <c r="AB16" s="131" t="s">
        <v>62</v>
      </c>
      <c r="AC16" s="132"/>
      <c r="AD16" s="132"/>
      <c r="AE16" s="132"/>
      <c r="AF16" s="132"/>
      <c r="AG16" s="134"/>
      <c r="AH16" s="20">
        <f t="shared" si="1"/>
        <v>1</v>
      </c>
      <c r="AI16" s="14">
        <f>Январь!AH16+Февраль!AE16+Март!AH16+Апрель!AG16+Май!AH16</f>
        <v>6</v>
      </c>
      <c r="AJ16" s="3">
        <f t="shared" si="0"/>
        <v>0</v>
      </c>
      <c r="AK16" s="3">
        <f>Январь!AJ16+Февраль!AG16+Март!AJ16+Апрель!AI16+AJ16</f>
        <v>4</v>
      </c>
    </row>
    <row r="17" spans="1:37" ht="15.75" customHeight="1" x14ac:dyDescent="0.3">
      <c r="A17" s="11">
        <v>15</v>
      </c>
      <c r="B17" s="15" t="s">
        <v>31</v>
      </c>
      <c r="C17" s="141" t="s">
        <v>63</v>
      </c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35"/>
      <c r="Z17" s="35"/>
      <c r="AA17" s="35"/>
      <c r="AB17" s="71">
        <v>1</v>
      </c>
      <c r="AC17" s="35"/>
      <c r="AD17" s="35"/>
      <c r="AE17" s="35"/>
      <c r="AF17" s="35"/>
      <c r="AG17" s="35"/>
      <c r="AH17" s="20">
        <f t="shared" si="1"/>
        <v>1</v>
      </c>
      <c r="AI17" s="14">
        <f>Январь!AH17+Февраль!AE17+Март!AH17+Апрель!AG17+Май!AH17</f>
        <v>4</v>
      </c>
      <c r="AJ17" s="3">
        <f t="shared" si="0"/>
        <v>0</v>
      </c>
      <c r="AK17" s="3">
        <f>Январь!AJ17+Февраль!AG17+Март!AJ17+Апрель!AI17+AJ17</f>
        <v>2</v>
      </c>
    </row>
    <row r="18" spans="1:37" ht="14.4" customHeight="1" x14ac:dyDescent="0.3">
      <c r="A18" s="11">
        <v>16</v>
      </c>
      <c r="B18" s="15" t="s">
        <v>73</v>
      </c>
      <c r="C18" s="125" t="s">
        <v>63</v>
      </c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39"/>
      <c r="AH18" s="20">
        <f t="shared" si="1"/>
        <v>0</v>
      </c>
      <c r="AI18" s="14">
        <f>Январь!AH18+Февраль!AE18+Март!AH18+Апрель!AG18+Май!AH18</f>
        <v>0</v>
      </c>
      <c r="AJ18" s="3">
        <f t="shared" si="0"/>
        <v>0</v>
      </c>
      <c r="AK18" s="3">
        <f>Январь!AJ18+Февраль!AG18+Март!AJ18+Апрель!AI18+AJ18</f>
        <v>0</v>
      </c>
    </row>
    <row r="19" spans="1:37" x14ac:dyDescent="0.3">
      <c r="A19" s="2">
        <v>17</v>
      </c>
      <c r="B19" s="15" t="s">
        <v>74</v>
      </c>
      <c r="C19" s="22"/>
      <c r="D19" s="22"/>
      <c r="E19" s="22"/>
      <c r="F19" s="21"/>
      <c r="G19" s="1"/>
      <c r="H19" s="1"/>
      <c r="I19" s="42"/>
      <c r="J19" s="22"/>
      <c r="K19" s="1">
        <v>1</v>
      </c>
      <c r="L19" s="22"/>
      <c r="M19" s="21"/>
      <c r="N19" s="1"/>
      <c r="O19" s="1"/>
      <c r="P19" s="35"/>
      <c r="Q19" s="35"/>
      <c r="R19" s="35"/>
      <c r="S19" s="22"/>
      <c r="T19" s="21"/>
      <c r="U19" s="35"/>
      <c r="V19" s="35"/>
      <c r="W19" s="35"/>
      <c r="X19" s="35"/>
      <c r="Y19" s="35"/>
      <c r="Z19" s="22"/>
      <c r="AA19" s="21"/>
      <c r="AB19" s="131" t="s">
        <v>62</v>
      </c>
      <c r="AC19" s="132"/>
      <c r="AD19" s="132"/>
      <c r="AE19" s="132"/>
      <c r="AF19" s="132"/>
      <c r="AG19" s="134"/>
      <c r="AH19" s="20">
        <f t="shared" si="1"/>
        <v>1</v>
      </c>
      <c r="AI19" s="14">
        <f>Январь!AH19+Февраль!AE19+Март!AH19+Апрель!AG19+Май!AH19</f>
        <v>5</v>
      </c>
      <c r="AJ19" s="3">
        <f t="shared" si="0"/>
        <v>0</v>
      </c>
      <c r="AK19" s="3">
        <f>Январь!AJ19+Февраль!AG19+Март!AJ19+Апрель!AI19+AJ19</f>
        <v>4</v>
      </c>
    </row>
    <row r="20" spans="1:37" ht="14.4" customHeight="1" x14ac:dyDescent="0.3">
      <c r="A20" s="11">
        <v>18</v>
      </c>
      <c r="B20" s="15" t="s">
        <v>52</v>
      </c>
      <c r="C20" s="22"/>
      <c r="D20" s="1">
        <v>1</v>
      </c>
      <c r="E20" s="22"/>
      <c r="F20" s="21"/>
      <c r="G20" s="1"/>
      <c r="H20" s="1"/>
      <c r="I20" s="42"/>
      <c r="J20" s="22"/>
      <c r="K20" s="22"/>
      <c r="L20" s="22"/>
      <c r="M20" s="21"/>
      <c r="N20" s="1"/>
      <c r="O20" s="1"/>
      <c r="P20" s="42"/>
      <c r="Q20" s="1"/>
      <c r="R20" s="1"/>
      <c r="S20" s="22"/>
      <c r="T20" s="21"/>
      <c r="U20" s="45">
        <v>2</v>
      </c>
      <c r="V20" s="1"/>
      <c r="W20" s="42"/>
      <c r="X20" s="1"/>
      <c r="Y20" s="1"/>
      <c r="Z20" s="22"/>
      <c r="AA20" s="21"/>
      <c r="AB20" s="1"/>
      <c r="AC20" s="1"/>
      <c r="AD20" s="42"/>
      <c r="AE20" s="1"/>
      <c r="AF20" s="1"/>
      <c r="AG20" s="22"/>
      <c r="AH20" s="20">
        <f t="shared" si="1"/>
        <v>1</v>
      </c>
      <c r="AI20" s="14">
        <f>Январь!AH20+Февраль!AE20+Март!AH20+Апрель!AG20+Май!AH20</f>
        <v>6</v>
      </c>
      <c r="AJ20" s="3">
        <f t="shared" si="0"/>
        <v>1</v>
      </c>
      <c r="AK20" s="3">
        <f>Январь!AJ20+Февраль!AG20+Март!AJ20+Апрель!AI20+AJ20</f>
        <v>5</v>
      </c>
    </row>
    <row r="21" spans="1:37" ht="14.9" customHeight="1" x14ac:dyDescent="0.3">
      <c r="A21" s="11">
        <v>19</v>
      </c>
      <c r="B21" s="15" t="s">
        <v>11</v>
      </c>
      <c r="C21" s="22"/>
      <c r="D21" s="22"/>
      <c r="E21" s="22"/>
      <c r="F21" s="21"/>
      <c r="G21" s="1"/>
      <c r="H21" s="1"/>
      <c r="I21" s="35"/>
      <c r="J21" s="22"/>
      <c r="K21" s="22"/>
      <c r="L21" s="22"/>
      <c r="M21" s="21"/>
      <c r="N21" s="45">
        <v>2</v>
      </c>
      <c r="O21" s="1"/>
      <c r="P21" s="42"/>
      <c r="Q21" s="1"/>
      <c r="R21" s="1"/>
      <c r="S21" s="22"/>
      <c r="T21" s="21"/>
      <c r="U21" s="1"/>
      <c r="V21" s="1"/>
      <c r="W21" s="42"/>
      <c r="X21" s="1"/>
      <c r="Y21" s="1"/>
      <c r="Z21" s="22"/>
      <c r="AA21" s="21"/>
      <c r="AB21" s="21">
        <v>1</v>
      </c>
      <c r="AC21" s="1"/>
      <c r="AD21" s="42"/>
      <c r="AE21" s="1"/>
      <c r="AF21" s="1"/>
      <c r="AG21" s="22"/>
      <c r="AH21" s="20">
        <f t="shared" si="1"/>
        <v>1</v>
      </c>
      <c r="AI21" s="14">
        <f>Январь!AH21+Февраль!AE21+Март!AH21+Апрель!AG21+Май!AH21</f>
        <v>6</v>
      </c>
      <c r="AJ21" s="3">
        <f t="shared" si="0"/>
        <v>1</v>
      </c>
      <c r="AK21" s="3">
        <f>Январь!AJ21+Февраль!AG21+Март!AJ21+Апрель!AI21+AJ21</f>
        <v>4</v>
      </c>
    </row>
    <row r="22" spans="1:37" ht="15.75" customHeight="1" x14ac:dyDescent="0.3">
      <c r="A22" s="2">
        <v>20</v>
      </c>
      <c r="B22" s="15" t="s">
        <v>22</v>
      </c>
      <c r="C22" s="1">
        <v>1</v>
      </c>
      <c r="D22" s="22"/>
      <c r="E22" s="22"/>
      <c r="F22" s="21"/>
      <c r="G22" s="131" t="s">
        <v>62</v>
      </c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4"/>
      <c r="V22" s="35"/>
      <c r="W22" s="35"/>
      <c r="X22" s="35"/>
      <c r="Y22" s="45">
        <v>2</v>
      </c>
      <c r="Z22" s="22"/>
      <c r="AA22" s="21"/>
      <c r="AB22" s="1"/>
      <c r="AC22" s="1"/>
      <c r="AD22" s="42"/>
      <c r="AE22" s="1"/>
      <c r="AF22" s="1"/>
      <c r="AG22" s="22"/>
      <c r="AH22" s="20">
        <f t="shared" si="1"/>
        <v>1</v>
      </c>
      <c r="AI22" s="14">
        <f>Январь!AH22+Февраль!AE22+Март!AH22+Апрель!AG22+Май!AH22</f>
        <v>5</v>
      </c>
      <c r="AJ22" s="3">
        <f t="shared" si="0"/>
        <v>1</v>
      </c>
      <c r="AK22" s="3">
        <f>Январь!AJ22+Февраль!AG22+Март!AJ22+Апрель!AI22+AJ22</f>
        <v>3</v>
      </c>
    </row>
    <row r="23" spans="1:37" ht="15.75" customHeight="1" x14ac:dyDescent="0.3">
      <c r="A23" s="11">
        <v>21</v>
      </c>
      <c r="B23" s="15" t="s">
        <v>12</v>
      </c>
      <c r="C23" s="131" t="s">
        <v>62</v>
      </c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35"/>
      <c r="Z23" s="22"/>
      <c r="AA23" s="1">
        <v>1</v>
      </c>
      <c r="AB23" s="1"/>
      <c r="AC23" s="1"/>
      <c r="AD23" s="42"/>
      <c r="AE23" s="1"/>
      <c r="AF23" s="1"/>
      <c r="AG23" s="22"/>
      <c r="AH23" s="20">
        <f>COUNTIF(C23:AG23,1)</f>
        <v>1</v>
      </c>
      <c r="AI23" s="14">
        <f>Январь!AH23+Февраль!AE23+Март!AH23+Апрель!AG23+Май!AH23</f>
        <v>5</v>
      </c>
      <c r="AJ23" s="3">
        <f>COUNTIF(C23:AG23,2)</f>
        <v>0</v>
      </c>
      <c r="AK23" s="3">
        <f>Январь!AJ23+Февраль!AG23+Март!AJ23+Апрель!AI23+AJ23</f>
        <v>3</v>
      </c>
    </row>
    <row r="24" spans="1:37" ht="15.75" customHeight="1" x14ac:dyDescent="0.3">
      <c r="A24" s="11">
        <v>22</v>
      </c>
      <c r="B24" s="15" t="s">
        <v>75</v>
      </c>
      <c r="C24" s="125" t="s">
        <v>63</v>
      </c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39"/>
      <c r="AH24" s="20">
        <f t="shared" si="1"/>
        <v>0</v>
      </c>
      <c r="AI24" s="14">
        <f>Январь!AH24+Февраль!AE24+Март!AH24+Апрель!AG24+Май!AH24</f>
        <v>0</v>
      </c>
      <c r="AJ24" s="3">
        <f t="shared" si="0"/>
        <v>0</v>
      </c>
      <c r="AK24" s="3">
        <f>Январь!AJ24+Февраль!AG24+Март!AJ24+Апрель!AI24+AJ24</f>
        <v>0</v>
      </c>
    </row>
    <row r="25" spans="1:37" ht="15.75" customHeight="1" x14ac:dyDescent="0.3">
      <c r="A25" s="2">
        <v>23</v>
      </c>
      <c r="B25" s="15" t="s">
        <v>76</v>
      </c>
      <c r="C25" s="125" t="s">
        <v>63</v>
      </c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39"/>
      <c r="AH25" s="20">
        <f t="shared" si="1"/>
        <v>0</v>
      </c>
      <c r="AI25" s="14">
        <f>Январь!AH25+Февраль!AE25+Март!AH25+Апрель!AG25+Май!AH25</f>
        <v>0</v>
      </c>
      <c r="AJ25" s="3">
        <f t="shared" si="0"/>
        <v>0</v>
      </c>
      <c r="AK25" s="3">
        <f>Январь!AJ25+Февраль!AG25+Март!AJ25+Апрель!AI25+AJ25</f>
        <v>0</v>
      </c>
    </row>
    <row r="26" spans="1:37" ht="15.75" customHeight="1" x14ac:dyDescent="0.3">
      <c r="A26" s="11">
        <v>24</v>
      </c>
      <c r="B26" s="15" t="s">
        <v>77</v>
      </c>
      <c r="C26" s="22"/>
      <c r="D26" s="22"/>
      <c r="E26" s="22"/>
      <c r="F26" s="1">
        <v>1</v>
      </c>
      <c r="G26" s="1"/>
      <c r="H26" s="1"/>
      <c r="I26" s="35"/>
      <c r="J26" s="22"/>
      <c r="K26" s="22"/>
      <c r="L26" s="22"/>
      <c r="M26" s="21"/>
      <c r="N26" s="1"/>
      <c r="O26" s="1"/>
      <c r="P26" s="35"/>
      <c r="Q26" s="35"/>
      <c r="R26" s="35"/>
      <c r="S26" s="22"/>
      <c r="T26" s="21"/>
      <c r="U26" s="35"/>
      <c r="V26" s="35"/>
      <c r="W26" s="35"/>
      <c r="X26" s="35"/>
      <c r="Y26" s="1">
        <v>1</v>
      </c>
      <c r="Z26" s="22"/>
      <c r="AA26" s="21"/>
      <c r="AB26" s="35"/>
      <c r="AC26" s="35"/>
      <c r="AD26" s="35"/>
      <c r="AE26" s="35"/>
      <c r="AF26" s="35"/>
      <c r="AG26" s="22"/>
      <c r="AH26" s="20">
        <f t="shared" si="1"/>
        <v>2</v>
      </c>
      <c r="AI26" s="14">
        <f>Январь!AH26+Февраль!AE26+Март!AH26+Апрель!AG26+Май!AH26</f>
        <v>3</v>
      </c>
      <c r="AJ26" s="3">
        <f t="shared" si="0"/>
        <v>0</v>
      </c>
      <c r="AK26" s="3">
        <f>Январь!AJ26+Февраль!AG26+Март!AJ26+Апрель!AI26+AJ26</f>
        <v>0</v>
      </c>
    </row>
    <row r="27" spans="1:37" ht="15.75" customHeight="1" x14ac:dyDescent="0.3">
      <c r="A27" s="11">
        <v>25</v>
      </c>
      <c r="B27" s="15" t="s">
        <v>78</v>
      </c>
      <c r="C27" s="125" t="s">
        <v>63</v>
      </c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39"/>
      <c r="AH27" s="20">
        <f t="shared" si="1"/>
        <v>0</v>
      </c>
      <c r="AI27" s="14">
        <f>Январь!AH27+Февраль!AE27+Март!AH27+Апрель!AG27+Май!AH27</f>
        <v>0</v>
      </c>
      <c r="AJ27" s="3">
        <f t="shared" si="0"/>
        <v>0</v>
      </c>
      <c r="AK27" s="3">
        <f>Январь!AJ27+Февраль!AG27+Март!AJ27+Апрель!AI27+AJ27</f>
        <v>0</v>
      </c>
    </row>
    <row r="28" spans="1:37" ht="15.75" customHeight="1" x14ac:dyDescent="0.3">
      <c r="A28" s="2">
        <v>26</v>
      </c>
      <c r="B28" s="15" t="s">
        <v>59</v>
      </c>
      <c r="C28" s="125" t="s">
        <v>63</v>
      </c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39"/>
      <c r="AH28" s="20">
        <f t="shared" si="1"/>
        <v>0</v>
      </c>
      <c r="AI28" s="14">
        <f>Январь!AH28+Февраль!AE28+Март!AH28+Апрель!AG28+Май!AH28</f>
        <v>1</v>
      </c>
      <c r="AJ28" s="3">
        <f t="shared" si="0"/>
        <v>0</v>
      </c>
      <c r="AK28" s="3">
        <f>Январь!AJ28+Февраль!AG28+Март!AJ28+Апрель!AI28+AJ28</f>
        <v>2</v>
      </c>
    </row>
    <row r="29" spans="1:37" ht="15.75" customHeight="1" x14ac:dyDescent="0.3">
      <c r="A29" s="11">
        <v>27</v>
      </c>
      <c r="B29" s="15" t="s">
        <v>53</v>
      </c>
      <c r="C29" s="22"/>
      <c r="D29" s="22"/>
      <c r="E29" s="22"/>
      <c r="F29" s="21"/>
      <c r="G29" s="1"/>
      <c r="H29" s="1"/>
      <c r="I29" s="42">
        <v>1</v>
      </c>
      <c r="J29" s="22"/>
      <c r="K29" s="22"/>
      <c r="L29" s="22"/>
      <c r="M29" s="21"/>
      <c r="N29" s="1"/>
      <c r="O29" s="1"/>
      <c r="P29" s="35"/>
      <c r="Q29" s="35"/>
      <c r="R29" s="35"/>
      <c r="S29" s="22"/>
      <c r="T29" s="21"/>
      <c r="U29" s="35"/>
      <c r="V29" s="35"/>
      <c r="W29" s="35"/>
      <c r="X29" s="35"/>
      <c r="Y29" s="35"/>
      <c r="Z29" s="22"/>
      <c r="AA29" s="21"/>
      <c r="AB29" s="44">
        <v>2</v>
      </c>
      <c r="AC29" s="35"/>
      <c r="AD29" s="35"/>
      <c r="AE29" s="35"/>
      <c r="AF29" s="35"/>
      <c r="AG29" s="22"/>
      <c r="AH29" s="20">
        <f t="shared" si="1"/>
        <v>1</v>
      </c>
      <c r="AI29" s="14">
        <f>Январь!AH29+Февраль!AE29+Март!AH29+Апрель!AG29+Май!AH29</f>
        <v>5</v>
      </c>
      <c r="AJ29" s="3">
        <f t="shared" si="0"/>
        <v>1</v>
      </c>
      <c r="AK29" s="3">
        <f>Январь!AJ29+Февраль!AG29+Март!AJ29+Апрель!AI29+AJ29</f>
        <v>2</v>
      </c>
    </row>
    <row r="30" spans="1:37" x14ac:dyDescent="0.3">
      <c r="A30" s="11">
        <v>28</v>
      </c>
      <c r="B30" s="15" t="s">
        <v>79</v>
      </c>
      <c r="C30" s="22"/>
      <c r="D30" s="22"/>
      <c r="E30" s="22"/>
      <c r="F30" s="21"/>
      <c r="G30" s="1"/>
      <c r="H30" s="45">
        <v>2</v>
      </c>
      <c r="I30" s="42"/>
      <c r="J30" s="22"/>
      <c r="K30" s="22"/>
      <c r="L30" s="22"/>
      <c r="M30" s="21"/>
      <c r="N30" s="1"/>
      <c r="O30" s="1"/>
      <c r="P30" s="42"/>
      <c r="Q30" s="1"/>
      <c r="R30" s="1">
        <v>1</v>
      </c>
      <c r="S30" s="22"/>
      <c r="T30" s="21"/>
      <c r="U30" s="1"/>
      <c r="V30" s="125" t="s">
        <v>63</v>
      </c>
      <c r="W30" s="126"/>
      <c r="X30" s="126"/>
      <c r="Y30" s="126"/>
      <c r="Z30" s="126"/>
      <c r="AA30" s="126"/>
      <c r="AB30" s="126"/>
      <c r="AC30" s="126"/>
      <c r="AD30" s="139"/>
      <c r="AE30" s="1"/>
      <c r="AF30" s="1"/>
      <c r="AG30" s="22"/>
      <c r="AH30" s="20">
        <f t="shared" si="1"/>
        <v>1</v>
      </c>
      <c r="AI30" s="14">
        <f>Январь!AH30+Февраль!AE30+Март!AH30+Апрель!AG30+Май!AH30</f>
        <v>6</v>
      </c>
      <c r="AJ30" s="3">
        <f t="shared" si="0"/>
        <v>1</v>
      </c>
      <c r="AK30" s="3">
        <f>Январь!AJ30+Февраль!AG30+Март!AJ30+Апрель!AI30+AJ30</f>
        <v>4</v>
      </c>
    </row>
    <row r="31" spans="1:37" ht="14.9" customHeight="1" x14ac:dyDescent="0.3">
      <c r="A31" s="2">
        <v>29</v>
      </c>
      <c r="B31" s="15" t="s">
        <v>46</v>
      </c>
      <c r="C31" s="125" t="s">
        <v>63</v>
      </c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39"/>
      <c r="AH31" s="20">
        <f t="shared" si="1"/>
        <v>0</v>
      </c>
      <c r="AI31" s="14">
        <f>Январь!AH31+Февраль!AE31+Март!AH31+Апрель!AG31+Май!AH31</f>
        <v>0</v>
      </c>
      <c r="AJ31" s="3">
        <f t="shared" si="0"/>
        <v>0</v>
      </c>
      <c r="AK31" s="3">
        <f>Январь!AJ31+Февраль!AG31+Март!AJ31+Апрель!AI31+AJ31</f>
        <v>0</v>
      </c>
    </row>
    <row r="32" spans="1:37" x14ac:dyDescent="0.3">
      <c r="A32" s="11">
        <v>30</v>
      </c>
      <c r="B32" s="15" t="s">
        <v>54</v>
      </c>
      <c r="C32" s="22"/>
      <c r="D32" s="22"/>
      <c r="E32" s="22"/>
      <c r="F32" s="21"/>
      <c r="G32" s="1"/>
      <c r="H32" s="1"/>
      <c r="I32" s="42"/>
      <c r="J32" s="22"/>
      <c r="K32" s="22"/>
      <c r="L32" s="22"/>
      <c r="M32" s="21"/>
      <c r="N32" s="1"/>
      <c r="O32" s="1"/>
      <c r="P32" s="42"/>
      <c r="Q32" s="1"/>
      <c r="R32" s="1">
        <v>2</v>
      </c>
      <c r="S32" s="22"/>
      <c r="T32" s="21"/>
      <c r="U32" s="1"/>
      <c r="V32" s="1"/>
      <c r="W32" s="42"/>
      <c r="X32" s="1"/>
      <c r="Y32" s="1"/>
      <c r="Z32" s="22"/>
      <c r="AA32" s="1">
        <v>1</v>
      </c>
      <c r="AB32" s="1"/>
      <c r="AC32" s="1"/>
      <c r="AD32" s="42"/>
      <c r="AE32" s="1"/>
      <c r="AF32" s="1"/>
      <c r="AG32" s="22"/>
      <c r="AH32" s="20">
        <f t="shared" si="1"/>
        <v>1</v>
      </c>
      <c r="AI32" s="14">
        <f>Январь!AH32+Февраль!AE32+Март!AH32+Апрель!AG32+Май!AH32</f>
        <v>5</v>
      </c>
      <c r="AJ32" s="3">
        <f t="shared" si="0"/>
        <v>1</v>
      </c>
      <c r="AK32" s="3">
        <f>Январь!AJ32+Февраль!AG32+Март!AJ32+Апрель!AI32+AJ32</f>
        <v>3</v>
      </c>
    </row>
    <row r="33" spans="1:37" ht="15.75" customHeight="1" x14ac:dyDescent="0.3">
      <c r="A33" s="11">
        <v>31</v>
      </c>
      <c r="B33" s="15" t="s">
        <v>55</v>
      </c>
      <c r="C33" s="125" t="s">
        <v>63</v>
      </c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39"/>
      <c r="AH33" s="20">
        <f t="shared" si="1"/>
        <v>0</v>
      </c>
      <c r="AI33" s="14">
        <f>Январь!AH33+Февраль!AE33+Март!AH33+Апрель!AG33+Май!AH33</f>
        <v>0</v>
      </c>
      <c r="AJ33" s="3">
        <f t="shared" si="0"/>
        <v>0</v>
      </c>
      <c r="AK33" s="3">
        <f>Январь!AJ33+Февраль!AG33+Март!AJ33+Апрель!AI33+AJ33</f>
        <v>0</v>
      </c>
    </row>
    <row r="34" spans="1:37" x14ac:dyDescent="0.3">
      <c r="A34" s="2">
        <v>32</v>
      </c>
      <c r="B34" s="15" t="s">
        <v>80</v>
      </c>
      <c r="C34" s="22"/>
      <c r="D34" s="22"/>
      <c r="E34" s="22"/>
      <c r="F34" s="21"/>
      <c r="G34" s="1"/>
      <c r="H34" s="1"/>
      <c r="I34" s="42"/>
      <c r="J34" s="22"/>
      <c r="K34" s="22"/>
      <c r="L34" s="22"/>
      <c r="M34" s="21">
        <v>1</v>
      </c>
      <c r="N34" s="1"/>
      <c r="O34" s="1"/>
      <c r="P34" s="42"/>
      <c r="Q34" s="1"/>
      <c r="R34" s="1"/>
      <c r="S34" s="22"/>
      <c r="T34" s="21"/>
      <c r="U34" s="1"/>
      <c r="V34" s="1"/>
      <c r="W34" s="42">
        <v>2</v>
      </c>
      <c r="X34" s="1"/>
      <c r="Y34" s="1"/>
      <c r="Z34" s="22"/>
      <c r="AA34" s="21"/>
      <c r="AB34" s="1"/>
      <c r="AC34" s="1"/>
      <c r="AD34" s="42"/>
      <c r="AE34" s="1"/>
      <c r="AF34" s="1"/>
      <c r="AG34" s="22"/>
      <c r="AH34" s="20">
        <f t="shared" si="1"/>
        <v>1</v>
      </c>
      <c r="AI34" s="14">
        <f>Январь!AH34+Февраль!AE34+Март!AH34+Апрель!AG34+Май!AH34</f>
        <v>6</v>
      </c>
      <c r="AJ34" s="3">
        <f t="shared" si="0"/>
        <v>1</v>
      </c>
      <c r="AK34" s="3">
        <f>Январь!AJ34+Февраль!AG34+Март!AJ34+Апрель!AI34+AJ34</f>
        <v>3</v>
      </c>
    </row>
    <row r="35" spans="1:37" ht="14.9" customHeight="1" x14ac:dyDescent="0.3">
      <c r="A35" s="11">
        <v>33</v>
      </c>
      <c r="B35" s="15" t="s">
        <v>44</v>
      </c>
      <c r="C35" s="22"/>
      <c r="D35" s="22"/>
      <c r="E35" s="22"/>
      <c r="F35" s="21"/>
      <c r="G35" s="1"/>
      <c r="H35" s="1"/>
      <c r="I35" s="42"/>
      <c r="J35" s="22"/>
      <c r="K35" s="22"/>
      <c r="L35" s="22"/>
      <c r="M35" s="21"/>
      <c r="N35" s="1"/>
      <c r="O35" s="1"/>
      <c r="P35" s="35">
        <v>1</v>
      </c>
      <c r="Q35" s="1"/>
      <c r="R35" s="35"/>
      <c r="S35" s="22"/>
      <c r="T35" s="21"/>
      <c r="U35" s="1"/>
      <c r="V35" s="45">
        <v>2</v>
      </c>
      <c r="W35" s="35"/>
      <c r="X35" s="35"/>
      <c r="Y35" s="35"/>
      <c r="Z35" s="22"/>
      <c r="AA35" s="21"/>
      <c r="AB35" s="1"/>
      <c r="AC35" s="1"/>
      <c r="AD35" s="35"/>
      <c r="AE35" s="35"/>
      <c r="AF35" s="35"/>
      <c r="AG35" s="22"/>
      <c r="AH35" s="20">
        <f t="shared" si="1"/>
        <v>1</v>
      </c>
      <c r="AI35" s="14">
        <f>Январь!AH35+Февраль!AE35+Март!AH35+Апрель!AG35+Май!AH35</f>
        <v>6</v>
      </c>
      <c r="AJ35" s="3">
        <f t="shared" si="0"/>
        <v>1</v>
      </c>
      <c r="AK35" s="3">
        <f>Январь!AJ35+Февраль!AG35+Март!AJ35+Апрель!AI35+AJ35</f>
        <v>2</v>
      </c>
    </row>
    <row r="36" spans="1:37" ht="15.75" customHeight="1" x14ac:dyDescent="0.3">
      <c r="A36" s="11">
        <v>34</v>
      </c>
      <c r="B36" s="15" t="s">
        <v>43</v>
      </c>
      <c r="C36" s="125" t="s">
        <v>63</v>
      </c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39"/>
      <c r="AH36" s="20">
        <f t="shared" si="1"/>
        <v>0</v>
      </c>
      <c r="AI36" s="14">
        <f>Январь!AH36+Февраль!AE36+Март!AH36+Апрель!AG36+Май!AH36</f>
        <v>0</v>
      </c>
      <c r="AJ36" s="3">
        <f t="shared" si="0"/>
        <v>0</v>
      </c>
      <c r="AK36" s="3">
        <f>Январь!AJ36+Февраль!AG36+Март!AJ36+Апрель!AI36+AJ36</f>
        <v>0</v>
      </c>
    </row>
    <row r="37" spans="1:37" x14ac:dyDescent="0.3">
      <c r="A37" s="2">
        <v>35</v>
      </c>
      <c r="B37" s="15" t="s">
        <v>48</v>
      </c>
      <c r="C37" s="22"/>
      <c r="D37" s="22"/>
      <c r="E37" s="22"/>
      <c r="F37" s="21"/>
      <c r="G37" s="1"/>
      <c r="H37" s="1"/>
      <c r="I37" s="42"/>
      <c r="J37" s="22"/>
      <c r="K37" s="22"/>
      <c r="L37" s="22"/>
      <c r="M37" s="21"/>
      <c r="N37" s="1"/>
      <c r="O37" s="21">
        <v>1</v>
      </c>
      <c r="P37" s="42"/>
      <c r="Q37" s="1"/>
      <c r="R37" s="1"/>
      <c r="S37" s="22"/>
      <c r="T37" s="21"/>
      <c r="U37" s="1"/>
      <c r="V37" s="1"/>
      <c r="W37" s="42"/>
      <c r="X37" s="1"/>
      <c r="Y37" s="1"/>
      <c r="Z37" s="22"/>
      <c r="AA37" s="21"/>
      <c r="AB37" s="1"/>
      <c r="AC37" s="1"/>
      <c r="AD37" s="42"/>
      <c r="AE37" s="1"/>
      <c r="AF37" s="1">
        <v>1</v>
      </c>
      <c r="AG37" s="22"/>
      <c r="AH37" s="20">
        <f t="shared" si="1"/>
        <v>2</v>
      </c>
      <c r="AI37" s="14">
        <f>Январь!AH37+Февраль!AE37+Март!AH37+Апрель!AG37+Май!AH37</f>
        <v>6</v>
      </c>
      <c r="AJ37" s="3">
        <f t="shared" si="0"/>
        <v>0</v>
      </c>
      <c r="AK37" s="3">
        <f>Январь!AJ37+Февраль!AG37+Март!AJ37+Апрель!AI37+AJ37</f>
        <v>5</v>
      </c>
    </row>
    <row r="38" spans="1:37" ht="15.75" customHeight="1" x14ac:dyDescent="0.3">
      <c r="A38" s="11">
        <v>36</v>
      </c>
      <c r="B38" s="15" t="s">
        <v>49</v>
      </c>
      <c r="C38" s="125" t="s">
        <v>63</v>
      </c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39"/>
      <c r="AH38" s="20">
        <f t="shared" si="1"/>
        <v>0</v>
      </c>
      <c r="AI38" s="14">
        <f>Январь!AH38+Февраль!AE38+Март!AH38+Апрель!AG38+Май!AH38</f>
        <v>4</v>
      </c>
      <c r="AJ38" s="3">
        <f t="shared" si="0"/>
        <v>0</v>
      </c>
      <c r="AK38" s="3">
        <f>Январь!AJ38+Февраль!AG38+Март!AJ38+Апрель!AI38+AJ38</f>
        <v>3</v>
      </c>
    </row>
    <row r="39" spans="1:37" ht="15.75" customHeight="1" x14ac:dyDescent="0.3">
      <c r="A39" s="57"/>
      <c r="B39" s="56" t="s">
        <v>90</v>
      </c>
      <c r="C39" s="49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1"/>
      <c r="AH39" s="58"/>
      <c r="AI39" s="59">
        <f>Январь!AH39+Февраль!AE39+Март!AH39+Апрель!AG39+Май!AH39</f>
        <v>0</v>
      </c>
      <c r="AJ39" s="60"/>
      <c r="AK39" s="60"/>
    </row>
    <row r="40" spans="1:37" ht="14.9" customHeight="1" x14ac:dyDescent="0.3">
      <c r="A40" s="11">
        <v>37</v>
      </c>
      <c r="B40" s="15" t="s">
        <v>81</v>
      </c>
      <c r="C40" s="125" t="s">
        <v>63</v>
      </c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39"/>
      <c r="AH40" s="20">
        <f t="shared" si="1"/>
        <v>0</v>
      </c>
      <c r="AI40" s="14">
        <f>Январь!AH40+Февраль!AE40+Март!AH40+Апрель!AG40+Май!AH40</f>
        <v>0</v>
      </c>
      <c r="AJ40" s="3">
        <f t="shared" si="0"/>
        <v>0</v>
      </c>
      <c r="AK40" s="3">
        <f>Январь!AJ40+Февраль!AG40+Март!AJ40+Апрель!AI40+AJ41</f>
        <v>0</v>
      </c>
    </row>
    <row r="41" spans="1:37" ht="14.9" customHeight="1" x14ac:dyDescent="0.3">
      <c r="A41" s="2">
        <v>38</v>
      </c>
      <c r="B41" s="15" t="s">
        <v>57</v>
      </c>
      <c r="C41" s="125" t="s">
        <v>63</v>
      </c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39"/>
      <c r="AH41" s="20">
        <f t="shared" si="1"/>
        <v>0</v>
      </c>
      <c r="AI41" s="14">
        <f>Январь!AH41+Февраль!AE41+Март!AH41+Апрель!AG41+Май!AH41</f>
        <v>0</v>
      </c>
      <c r="AJ41" s="3">
        <f t="shared" si="0"/>
        <v>0</v>
      </c>
      <c r="AK41" s="3">
        <f>Январь!AJ41+Февраль!AG41+Март!AJ41+Апрель!AI41+AJ42</f>
        <v>1</v>
      </c>
    </row>
    <row r="42" spans="1:37" x14ac:dyDescent="0.3">
      <c r="A42" s="11">
        <v>39</v>
      </c>
      <c r="B42" s="15" t="s">
        <v>51</v>
      </c>
      <c r="C42" s="22"/>
      <c r="D42" s="22"/>
      <c r="E42" s="22"/>
      <c r="F42" s="21"/>
      <c r="G42" s="1"/>
      <c r="H42" s="1"/>
      <c r="I42" s="42"/>
      <c r="J42" s="22"/>
      <c r="K42" s="22"/>
      <c r="L42" s="22"/>
      <c r="M42" s="21"/>
      <c r="N42" s="1"/>
      <c r="O42" s="45">
        <v>2</v>
      </c>
      <c r="P42" s="35"/>
      <c r="Q42" s="35"/>
      <c r="R42" s="35"/>
      <c r="S42" s="22"/>
      <c r="T42" s="21"/>
      <c r="U42" s="1">
        <v>1</v>
      </c>
      <c r="V42" s="35"/>
      <c r="W42" s="35"/>
      <c r="X42" s="35"/>
      <c r="Y42" s="35"/>
      <c r="Z42" s="22"/>
      <c r="AA42" s="21"/>
      <c r="AB42" s="1"/>
      <c r="AC42" s="1"/>
      <c r="AD42" s="42"/>
      <c r="AE42" s="1"/>
      <c r="AF42" s="1"/>
      <c r="AG42" s="22"/>
      <c r="AH42" s="20">
        <f t="shared" si="1"/>
        <v>1</v>
      </c>
      <c r="AI42" s="14">
        <f>Январь!AH42+Февраль!AE42+Март!AH42+Апрель!AG42+Май!AH42</f>
        <v>5</v>
      </c>
      <c r="AJ42" s="3">
        <f t="shared" si="0"/>
        <v>1</v>
      </c>
      <c r="AK42" s="3">
        <f>Январь!AJ42+Февраль!AG42+Март!AJ42+Апрель!AI42+AJ43</f>
        <v>2</v>
      </c>
    </row>
    <row r="43" spans="1:37" ht="15.75" customHeight="1" x14ac:dyDescent="0.3">
      <c r="A43" s="11">
        <v>40</v>
      </c>
      <c r="B43" s="15" t="s">
        <v>82</v>
      </c>
      <c r="C43" s="125" t="s">
        <v>63</v>
      </c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39"/>
      <c r="AH43" s="20">
        <f t="shared" si="1"/>
        <v>0</v>
      </c>
      <c r="AI43" s="14">
        <f>Январь!AH43+Февраль!AE43+Март!AH43+Апрель!AG43+Май!AH43</f>
        <v>0</v>
      </c>
      <c r="AJ43" s="3">
        <f t="shared" si="0"/>
        <v>0</v>
      </c>
      <c r="AK43" s="3">
        <f>Январь!AJ43+Февраль!AG43+Март!AJ43+Апрель!AI43+AJ44</f>
        <v>1</v>
      </c>
    </row>
    <row r="44" spans="1:37" x14ac:dyDescent="0.3">
      <c r="A44" s="2">
        <v>41</v>
      </c>
      <c r="B44" s="15" t="s">
        <v>37</v>
      </c>
      <c r="C44" s="125" t="s">
        <v>63</v>
      </c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39"/>
      <c r="P44" s="35"/>
      <c r="Q44" s="44">
        <v>2</v>
      </c>
      <c r="R44" s="35"/>
      <c r="S44" s="22"/>
      <c r="T44" s="21"/>
      <c r="U44" s="35"/>
      <c r="V44" s="1"/>
      <c r="W44" s="35"/>
      <c r="X44" s="21">
        <v>1</v>
      </c>
      <c r="Y44" s="35"/>
      <c r="Z44" s="22"/>
      <c r="AA44" s="21"/>
      <c r="AB44" s="35"/>
      <c r="AC44" s="35"/>
      <c r="AD44" s="35"/>
      <c r="AE44" s="35"/>
      <c r="AF44" s="35"/>
      <c r="AG44" s="22"/>
      <c r="AH44" s="20">
        <f t="shared" si="1"/>
        <v>1</v>
      </c>
      <c r="AI44" s="14">
        <f>Январь!AH44+Февраль!AE44+Март!AH44+Апрель!AG44+Май!AH44</f>
        <v>5</v>
      </c>
      <c r="AJ44" s="3">
        <f t="shared" si="0"/>
        <v>1</v>
      </c>
      <c r="AK44" s="3">
        <f>Январь!AJ44+Февраль!AG44+Март!AJ44+Апрель!AI44+AJ45</f>
        <v>3</v>
      </c>
    </row>
    <row r="45" spans="1:37" ht="15.75" customHeight="1" x14ac:dyDescent="0.3">
      <c r="A45" s="11">
        <v>42</v>
      </c>
      <c r="B45" s="15" t="s">
        <v>56</v>
      </c>
      <c r="C45" s="22"/>
      <c r="D45" s="22"/>
      <c r="E45" s="22"/>
      <c r="F45" s="21"/>
      <c r="G45" s="44">
        <v>2</v>
      </c>
      <c r="H45" s="1"/>
      <c r="I45" s="42"/>
      <c r="J45" s="22"/>
      <c r="K45" s="22"/>
      <c r="L45" s="22"/>
      <c r="M45" s="21"/>
      <c r="N45" s="1"/>
      <c r="O45" s="1"/>
      <c r="P45" s="35"/>
      <c r="Q45" s="35"/>
      <c r="R45" s="35"/>
      <c r="S45" s="22"/>
      <c r="T45" s="21"/>
      <c r="U45" s="1"/>
      <c r="V45" s="21">
        <v>1</v>
      </c>
      <c r="W45" s="42"/>
      <c r="X45" s="1"/>
      <c r="Y45" s="35"/>
      <c r="Z45" s="22"/>
      <c r="AA45" s="21"/>
      <c r="AB45" s="1"/>
      <c r="AC45" s="1"/>
      <c r="AD45" s="35"/>
      <c r="AE45" s="1"/>
      <c r="AF45" s="1"/>
      <c r="AG45" s="22"/>
      <c r="AH45" s="20">
        <f t="shared" si="1"/>
        <v>1</v>
      </c>
      <c r="AI45" s="14">
        <f>Январь!AH45+Февраль!AE45+Март!AH45+Апрель!AG45+Май!AH45</f>
        <v>6</v>
      </c>
      <c r="AJ45" s="3">
        <f t="shared" si="0"/>
        <v>1</v>
      </c>
      <c r="AK45" s="3">
        <f>Январь!AJ45+Февраль!AG45+Март!AJ45+Апрель!AI45+AJ46</f>
        <v>4</v>
      </c>
    </row>
    <row r="46" spans="1:37" ht="15.75" customHeight="1" x14ac:dyDescent="0.3">
      <c r="A46" s="11">
        <v>43</v>
      </c>
      <c r="B46" s="52" t="s">
        <v>38</v>
      </c>
      <c r="C46" s="22"/>
      <c r="D46" s="22"/>
      <c r="E46" s="22"/>
      <c r="F46" s="21"/>
      <c r="G46" s="131" t="s">
        <v>62</v>
      </c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4"/>
      <c r="V46" s="1"/>
      <c r="W46" s="42"/>
      <c r="X46" s="1"/>
      <c r="Y46" s="1"/>
      <c r="Z46" s="21">
        <v>1</v>
      </c>
      <c r="AA46" s="21"/>
      <c r="AB46" s="1"/>
      <c r="AC46" s="1"/>
      <c r="AD46" s="42"/>
      <c r="AE46" s="1">
        <v>2</v>
      </c>
      <c r="AF46" s="1"/>
      <c r="AG46" s="22"/>
      <c r="AH46" s="20">
        <f t="shared" si="1"/>
        <v>1</v>
      </c>
      <c r="AI46" s="14">
        <f>Январь!AH46+Февраль!AE46+Март!AH46+Апрель!AG46+Май!AH46</f>
        <v>5</v>
      </c>
      <c r="AJ46" s="3">
        <f t="shared" si="0"/>
        <v>1</v>
      </c>
      <c r="AK46" s="3">
        <f>Январь!AJ46+Февраль!AG46+Март!AJ46+Апрель!AI46+AJ47</f>
        <v>5</v>
      </c>
    </row>
    <row r="47" spans="1:37" x14ac:dyDescent="0.3">
      <c r="A47" s="2">
        <v>44</v>
      </c>
      <c r="B47" s="52" t="s">
        <v>83</v>
      </c>
      <c r="C47" s="22"/>
      <c r="D47" s="22"/>
      <c r="E47" s="21">
        <v>1</v>
      </c>
      <c r="F47" s="21"/>
      <c r="G47" s="1"/>
      <c r="H47" s="1"/>
      <c r="I47" s="42">
        <v>2</v>
      </c>
      <c r="J47" s="22"/>
      <c r="K47" s="22"/>
      <c r="L47" s="22"/>
      <c r="M47" s="21"/>
      <c r="N47" s="131" t="s">
        <v>62</v>
      </c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4"/>
      <c r="AC47" s="1"/>
      <c r="AD47" s="35"/>
      <c r="AE47" s="35"/>
      <c r="AF47" s="35"/>
      <c r="AG47" s="21">
        <v>1</v>
      </c>
      <c r="AH47" s="20">
        <f t="shared" si="1"/>
        <v>2</v>
      </c>
      <c r="AI47" s="14">
        <f>Январь!AH47+Февраль!AE47+Март!AH47+Апрель!AG47+Май!AH47</f>
        <v>6</v>
      </c>
      <c r="AJ47" s="3">
        <f t="shared" si="0"/>
        <v>1</v>
      </c>
      <c r="AK47" s="3">
        <f>Январь!AJ47+Февраль!AG47+Март!AJ47+Апрель!AI47+AJ48</f>
        <v>5</v>
      </c>
    </row>
    <row r="48" spans="1:37" ht="15.75" customHeight="1" x14ac:dyDescent="0.3">
      <c r="A48" s="11">
        <v>45</v>
      </c>
      <c r="B48" s="52" t="s">
        <v>84</v>
      </c>
      <c r="C48" s="22"/>
      <c r="D48" s="22"/>
      <c r="E48" s="22"/>
      <c r="F48" s="21"/>
      <c r="G48" s="1"/>
      <c r="H48" s="1"/>
      <c r="I48" s="42"/>
      <c r="J48" s="22"/>
      <c r="K48" s="22"/>
      <c r="L48" s="22"/>
      <c r="M48" s="21"/>
      <c r="N48" s="1"/>
      <c r="O48" s="1"/>
      <c r="P48" s="42"/>
      <c r="Q48" s="1"/>
      <c r="R48" s="1"/>
      <c r="S48" s="21">
        <v>1</v>
      </c>
      <c r="T48" s="21"/>
      <c r="U48" s="1"/>
      <c r="V48" s="1"/>
      <c r="W48" s="42"/>
      <c r="X48" s="1"/>
      <c r="Y48" s="1"/>
      <c r="Z48" s="22"/>
      <c r="AA48" s="21"/>
      <c r="AB48" s="1"/>
      <c r="AC48" s="44">
        <v>2</v>
      </c>
      <c r="AD48" s="42"/>
      <c r="AE48" s="1"/>
      <c r="AF48" s="1"/>
      <c r="AG48" s="22"/>
      <c r="AH48" s="20">
        <f t="shared" si="1"/>
        <v>1</v>
      </c>
      <c r="AI48" s="14">
        <f>Январь!AH48+Февраль!AE48+Март!AH48+Апрель!AG48+Май!AH48</f>
        <v>6</v>
      </c>
      <c r="AJ48" s="3">
        <f t="shared" si="0"/>
        <v>1</v>
      </c>
      <c r="AK48" s="3">
        <f>Январь!AJ48+Февраль!AG48+Март!AJ48+Апрель!AI48+AJ49</f>
        <v>3</v>
      </c>
    </row>
    <row r="49" spans="1:37" x14ac:dyDescent="0.3">
      <c r="A49" s="11">
        <v>46</v>
      </c>
      <c r="B49" s="52" t="s">
        <v>50</v>
      </c>
      <c r="C49" s="131" t="s">
        <v>62</v>
      </c>
      <c r="D49" s="132"/>
      <c r="E49" s="132"/>
      <c r="F49" s="132"/>
      <c r="G49" s="132"/>
      <c r="H49" s="132"/>
      <c r="I49" s="132"/>
      <c r="J49" s="132"/>
      <c r="K49" s="134"/>
      <c r="L49" s="21">
        <v>1</v>
      </c>
      <c r="M49" s="21"/>
      <c r="N49" s="1"/>
      <c r="O49" s="1"/>
      <c r="P49" s="42"/>
      <c r="Q49" s="1"/>
      <c r="R49" s="1"/>
      <c r="S49" s="22"/>
      <c r="T49" s="21"/>
      <c r="U49" s="1"/>
      <c r="V49" s="1"/>
      <c r="W49" s="42"/>
      <c r="X49" s="1"/>
      <c r="Y49" s="1"/>
      <c r="Z49" s="22"/>
      <c r="AA49" s="21"/>
      <c r="AB49" s="1"/>
      <c r="AC49" s="1"/>
      <c r="AD49" s="42">
        <v>2</v>
      </c>
      <c r="AE49" s="1"/>
      <c r="AF49" s="1"/>
      <c r="AG49" s="22"/>
      <c r="AH49" s="20">
        <f t="shared" si="1"/>
        <v>1</v>
      </c>
      <c r="AI49" s="14">
        <f>Январь!AH49+Февраль!AE49+Март!AH49+Апрель!AG49+Май!AH49</f>
        <v>5</v>
      </c>
      <c r="AJ49" s="3">
        <f t="shared" si="0"/>
        <v>1</v>
      </c>
      <c r="AK49" s="3">
        <f>Январь!AJ49+Февраль!AG49+Март!AJ49+Апрель!AI49+AJ50</f>
        <v>4</v>
      </c>
    </row>
    <row r="50" spans="1:37" ht="15.75" customHeight="1" x14ac:dyDescent="0.3">
      <c r="A50" s="2">
        <v>47</v>
      </c>
      <c r="B50" s="15" t="s">
        <v>60</v>
      </c>
      <c r="C50" s="22"/>
      <c r="D50" s="22"/>
      <c r="E50" s="22"/>
      <c r="F50" s="21"/>
      <c r="G50" s="35"/>
      <c r="H50" s="21">
        <v>1</v>
      </c>
      <c r="I50" s="42"/>
      <c r="J50" s="22"/>
      <c r="K50" s="22"/>
      <c r="L50" s="22"/>
      <c r="M50" s="21"/>
      <c r="N50" s="1"/>
      <c r="O50" s="1"/>
      <c r="P50" s="35"/>
      <c r="Q50" s="35"/>
      <c r="R50" s="35"/>
      <c r="S50" s="22"/>
      <c r="T50" s="21"/>
      <c r="U50" s="35"/>
      <c r="V50" s="35"/>
      <c r="W50" s="35"/>
      <c r="X50" s="35"/>
      <c r="Y50" s="35"/>
      <c r="Z50" s="22"/>
      <c r="AA50" s="21"/>
      <c r="AB50" s="35"/>
      <c r="AC50" s="35"/>
      <c r="AD50" s="35"/>
      <c r="AE50" s="21">
        <v>1</v>
      </c>
      <c r="AF50" s="35"/>
      <c r="AG50" s="22"/>
      <c r="AH50" s="20">
        <f t="shared" si="1"/>
        <v>2</v>
      </c>
      <c r="AI50" s="14">
        <f>Январь!AH50+Февраль!AE50+Март!AH50+Апрель!AG50+Май!AH50</f>
        <v>5</v>
      </c>
      <c r="AJ50" s="3">
        <f t="shared" si="0"/>
        <v>0</v>
      </c>
      <c r="AK50" s="3">
        <f>Январь!AJ50+Февраль!AG50+Март!AJ50+Апрель!AI50+AJ51</f>
        <v>2</v>
      </c>
    </row>
    <row r="51" spans="1:37" ht="16.2" customHeight="1" thickBot="1" x14ac:dyDescent="0.35">
      <c r="A51" s="11">
        <v>48</v>
      </c>
      <c r="B51" s="15" t="s">
        <v>61</v>
      </c>
      <c r="C51" s="125" t="s">
        <v>63</v>
      </c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39"/>
      <c r="AH51" s="37">
        <f t="shared" si="1"/>
        <v>0</v>
      </c>
      <c r="AI51" s="14">
        <f>Январь!AH51+Февраль!AE51+Март!AH51+Апрель!AG51+Май!AH51</f>
        <v>0</v>
      </c>
      <c r="AJ51" s="3">
        <f t="shared" si="0"/>
        <v>0</v>
      </c>
      <c r="AK51" s="3">
        <f>Январь!AJ51+Февраль!AG51+Март!AJ51+Апрель!AI51+AJ52</f>
        <v>0</v>
      </c>
    </row>
    <row r="52" spans="1:37" x14ac:dyDescent="0.3">
      <c r="A52" s="6"/>
      <c r="B52" s="6"/>
      <c r="C52" s="6">
        <v>1</v>
      </c>
      <c r="D52" s="6">
        <v>1</v>
      </c>
      <c r="E52" s="6">
        <v>1</v>
      </c>
      <c r="F52" s="6">
        <v>1</v>
      </c>
      <c r="G52" s="6">
        <v>1</v>
      </c>
      <c r="H52" s="6">
        <v>1</v>
      </c>
      <c r="I52" s="6">
        <v>1</v>
      </c>
      <c r="J52" s="6">
        <v>1</v>
      </c>
      <c r="K52" s="6">
        <v>1</v>
      </c>
      <c r="L52" s="6">
        <v>1</v>
      </c>
      <c r="M52" s="6">
        <v>1</v>
      </c>
      <c r="N52" s="6">
        <v>1</v>
      </c>
      <c r="O52" s="6">
        <v>1</v>
      </c>
      <c r="P52" s="6">
        <v>1</v>
      </c>
      <c r="Q52" s="6">
        <v>1</v>
      </c>
      <c r="R52" s="6">
        <v>1</v>
      </c>
      <c r="S52" s="6">
        <v>1</v>
      </c>
      <c r="T52" s="6">
        <v>1</v>
      </c>
      <c r="U52" s="6">
        <v>1</v>
      </c>
      <c r="V52" s="6">
        <v>1</v>
      </c>
      <c r="W52" s="6">
        <v>1</v>
      </c>
      <c r="X52" s="6">
        <v>1</v>
      </c>
      <c r="Y52" s="6">
        <v>1</v>
      </c>
      <c r="Z52" s="6">
        <v>1</v>
      </c>
      <c r="AA52" s="6">
        <v>1</v>
      </c>
      <c r="AB52" s="6">
        <v>1</v>
      </c>
      <c r="AC52" s="6">
        <v>1</v>
      </c>
      <c r="AD52" s="6">
        <v>1</v>
      </c>
      <c r="AE52" s="6">
        <v>1</v>
      </c>
      <c r="AF52" s="6">
        <v>1</v>
      </c>
      <c r="AG52" s="6">
        <v>1</v>
      </c>
      <c r="AH52" s="6"/>
      <c r="AI52" s="6"/>
    </row>
    <row r="53" spans="1:37" x14ac:dyDescent="0.3">
      <c r="A53" s="6"/>
      <c r="B53" s="6"/>
      <c r="E53" s="6"/>
      <c r="F53" s="6"/>
      <c r="G53" s="6">
        <v>2</v>
      </c>
      <c r="H53" s="6">
        <v>2</v>
      </c>
      <c r="I53" s="6">
        <v>2</v>
      </c>
      <c r="L53" s="6"/>
      <c r="M53" s="6"/>
      <c r="N53" s="6">
        <v>2</v>
      </c>
      <c r="O53" s="6">
        <v>2</v>
      </c>
      <c r="P53" s="6">
        <v>2</v>
      </c>
      <c r="Q53" s="6">
        <v>2</v>
      </c>
      <c r="R53" s="6">
        <v>2</v>
      </c>
      <c r="S53" s="6"/>
      <c r="T53" s="6"/>
      <c r="U53" s="6">
        <v>2</v>
      </c>
      <c r="V53" s="6"/>
      <c r="W53" s="6">
        <v>2</v>
      </c>
      <c r="X53" s="6">
        <v>2</v>
      </c>
      <c r="Y53" s="6">
        <v>2</v>
      </c>
      <c r="Z53" s="6"/>
      <c r="AA53" s="6"/>
      <c r="AB53" s="6">
        <v>2</v>
      </c>
      <c r="AC53" s="6">
        <v>2</v>
      </c>
      <c r="AD53" s="6">
        <v>2</v>
      </c>
      <c r="AE53" s="6">
        <v>2</v>
      </c>
      <c r="AF53" s="6">
        <v>2</v>
      </c>
      <c r="AG53" s="6"/>
      <c r="AH53" s="6"/>
      <c r="AI53" s="6"/>
    </row>
    <row r="54" spans="1:37" x14ac:dyDescent="0.3">
      <c r="A54" s="6"/>
      <c r="B54" s="6"/>
      <c r="E54" s="6"/>
      <c r="F54" s="6"/>
      <c r="G54" s="6"/>
      <c r="L54" s="6"/>
      <c r="M54" s="6"/>
      <c r="N54" s="6"/>
      <c r="O54" s="6"/>
      <c r="P54" s="7"/>
      <c r="Q54" s="7"/>
      <c r="R54" s="7"/>
      <c r="S54" s="7"/>
      <c r="T54" s="7"/>
      <c r="U54" s="7"/>
      <c r="V54" s="7"/>
      <c r="W54" s="41"/>
      <c r="Y54" s="34"/>
      <c r="Z54" s="6"/>
      <c r="AA54" s="34"/>
      <c r="AB54" s="6"/>
      <c r="AC54" s="34"/>
      <c r="AD54" s="6"/>
      <c r="AE54" s="34"/>
      <c r="AF54" s="34"/>
      <c r="AG54" s="6"/>
      <c r="AH54" s="6"/>
      <c r="AI54" s="6"/>
    </row>
    <row r="55" spans="1:37" x14ac:dyDescent="0.3">
      <c r="A55" s="6"/>
      <c r="B55" s="6"/>
      <c r="E55" s="6"/>
      <c r="F55" s="6"/>
      <c r="G55" s="6"/>
      <c r="L55" s="6"/>
      <c r="M55" s="6"/>
      <c r="N55" s="6"/>
      <c r="O55" s="6"/>
      <c r="P55" s="7"/>
      <c r="Q55" s="7"/>
      <c r="R55" s="7"/>
      <c r="S55" s="7"/>
      <c r="T55" s="7"/>
      <c r="U55" s="7"/>
      <c r="V55" s="7"/>
      <c r="W55" s="7"/>
      <c r="Y55" s="34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spans="1:37" x14ac:dyDescent="0.3">
      <c r="A56" s="6"/>
      <c r="B56" s="6"/>
      <c r="E56" s="6"/>
      <c r="F56" s="6"/>
      <c r="G56" s="6"/>
      <c r="L56" s="6"/>
      <c r="M56" s="6"/>
      <c r="N56" s="6"/>
      <c r="O56" s="6"/>
      <c r="P56" s="7"/>
      <c r="Q56" s="7"/>
      <c r="R56" s="7"/>
      <c r="S56" s="6"/>
      <c r="T56" s="7"/>
      <c r="U56" s="7"/>
      <c r="V56" s="7"/>
      <c r="W56" s="7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spans="1:37" x14ac:dyDescent="0.3">
      <c r="A57" s="6"/>
      <c r="B57" s="6"/>
      <c r="E57" s="6"/>
      <c r="F57" s="6"/>
      <c r="G57" s="6"/>
      <c r="L57" s="6"/>
      <c r="M57" s="6"/>
      <c r="N57" s="6"/>
      <c r="O57" s="6"/>
      <c r="P57" s="6"/>
      <c r="S57" s="6"/>
      <c r="T57" s="6"/>
      <c r="U57" s="6"/>
      <c r="V57" s="6"/>
      <c r="W57" s="6"/>
      <c r="Z57" s="6"/>
      <c r="AA57" s="6"/>
      <c r="AB57" s="6"/>
      <c r="AC57" s="6"/>
      <c r="AD57" s="6"/>
      <c r="AE57" s="6"/>
      <c r="AF57" s="6"/>
      <c r="AG57" s="6"/>
      <c r="AH57" s="6"/>
      <c r="AI57" s="6"/>
    </row>
    <row r="58" spans="1:37" x14ac:dyDescent="0.3">
      <c r="A58" s="6"/>
      <c r="B58" s="6"/>
      <c r="E58" s="6"/>
      <c r="F58" s="6"/>
      <c r="G58" s="6"/>
      <c r="L58" s="6"/>
      <c r="M58" s="6"/>
      <c r="N58" s="6"/>
      <c r="O58" s="6"/>
      <c r="P58" s="6"/>
      <c r="S58" s="8"/>
      <c r="T58" s="6"/>
      <c r="U58" s="6"/>
      <c r="V58" s="6"/>
      <c r="W58" s="6"/>
      <c r="Z58" s="6"/>
      <c r="AA58" s="6"/>
      <c r="AB58" s="6"/>
      <c r="AC58" s="6"/>
      <c r="AD58" s="6"/>
      <c r="AE58" s="6"/>
      <c r="AF58" s="6"/>
      <c r="AG58" s="6"/>
      <c r="AH58" s="6"/>
      <c r="AI58" s="6"/>
    </row>
    <row r="59" spans="1:37" x14ac:dyDescent="0.3">
      <c r="A59" s="6"/>
      <c r="B59" s="6"/>
      <c r="E59" s="6"/>
      <c r="F59" s="6"/>
      <c r="G59" s="6"/>
      <c r="L59" s="6"/>
      <c r="M59" s="6"/>
      <c r="N59" s="6"/>
      <c r="O59" s="6"/>
      <c r="P59" s="6"/>
      <c r="S59" s="8"/>
      <c r="T59" s="6"/>
      <c r="U59" s="6"/>
      <c r="V59" s="6"/>
      <c r="W59" s="6"/>
      <c r="Z59" s="6"/>
      <c r="AA59" s="6"/>
      <c r="AB59" s="6"/>
      <c r="AC59" s="6"/>
      <c r="AD59" s="6"/>
      <c r="AE59" s="6"/>
      <c r="AF59" s="6"/>
      <c r="AG59" s="6"/>
      <c r="AH59" s="6"/>
      <c r="AI59" s="6"/>
    </row>
    <row r="60" spans="1:37" x14ac:dyDescent="0.3">
      <c r="A60" s="6"/>
      <c r="B60" s="6"/>
      <c r="E60" s="6"/>
      <c r="F60" s="6"/>
      <c r="G60" s="6"/>
      <c r="L60" s="6"/>
      <c r="M60" s="6"/>
      <c r="N60" s="6"/>
      <c r="O60" s="6"/>
      <c r="P60" s="6"/>
      <c r="S60" s="6"/>
      <c r="T60" s="6"/>
      <c r="U60" s="6"/>
      <c r="V60" s="6"/>
      <c r="W60" s="6"/>
      <c r="Z60" s="6"/>
      <c r="AA60" s="6"/>
      <c r="AB60" s="6"/>
      <c r="AC60" s="6"/>
      <c r="AD60" s="6"/>
      <c r="AE60" s="6"/>
      <c r="AF60" s="6"/>
      <c r="AG60" s="6"/>
      <c r="AH60" s="6"/>
      <c r="AI60" s="6"/>
    </row>
    <row r="61" spans="1:37" x14ac:dyDescent="0.3">
      <c r="A61" s="6"/>
      <c r="B61" s="6"/>
      <c r="E61" s="6"/>
      <c r="F61" s="6"/>
      <c r="G61" s="6"/>
      <c r="L61" s="6"/>
      <c r="M61" s="6"/>
      <c r="N61" s="6"/>
      <c r="O61" s="6"/>
      <c r="P61" s="6"/>
      <c r="S61" s="6"/>
      <c r="T61" s="6"/>
      <c r="U61" s="6"/>
      <c r="V61" s="6"/>
      <c r="W61" s="6"/>
      <c r="Z61" s="6"/>
      <c r="AA61" s="6"/>
      <c r="AB61" s="6"/>
      <c r="AC61" s="6"/>
      <c r="AD61" s="6"/>
      <c r="AE61" s="6"/>
      <c r="AF61" s="6"/>
      <c r="AG61" s="6"/>
      <c r="AH61" s="6"/>
      <c r="AI61" s="6"/>
    </row>
    <row r="62" spans="1:37" x14ac:dyDescent="0.3">
      <c r="A62" s="6"/>
      <c r="B62" s="6"/>
      <c r="E62" s="6"/>
      <c r="F62" s="6"/>
      <c r="G62" s="6"/>
      <c r="L62" s="6"/>
      <c r="M62" s="6"/>
      <c r="N62" s="6"/>
      <c r="O62" s="6"/>
      <c r="P62" s="6"/>
      <c r="S62" s="6"/>
      <c r="T62" s="6"/>
      <c r="U62" s="6"/>
      <c r="V62" s="6"/>
      <c r="W62" s="6"/>
      <c r="Z62" s="6"/>
      <c r="AA62" s="6"/>
      <c r="AB62" s="6"/>
      <c r="AC62" s="6"/>
      <c r="AD62" s="6"/>
      <c r="AE62" s="6"/>
      <c r="AF62" s="6"/>
      <c r="AG62" s="6"/>
      <c r="AH62" s="6"/>
      <c r="AI62" s="6"/>
    </row>
    <row r="63" spans="1:37" x14ac:dyDescent="0.3">
      <c r="A63" s="6"/>
      <c r="B63" s="6"/>
      <c r="E63" s="6"/>
      <c r="F63" s="6"/>
      <c r="G63" s="6"/>
      <c r="L63" s="6"/>
      <c r="M63" s="6"/>
      <c r="N63" s="6"/>
      <c r="O63" s="6"/>
      <c r="P63" s="6"/>
      <c r="S63" s="6"/>
      <c r="T63" s="6"/>
      <c r="U63" s="6"/>
      <c r="V63" s="6"/>
      <c r="W63" s="6"/>
      <c r="Z63" s="6"/>
      <c r="AA63" s="6"/>
      <c r="AB63" s="6"/>
      <c r="AC63" s="6"/>
      <c r="AD63" s="6"/>
      <c r="AE63" s="6"/>
      <c r="AF63" s="6"/>
      <c r="AG63" s="6"/>
      <c r="AH63" s="6"/>
      <c r="AI63" s="6"/>
    </row>
    <row r="64" spans="1:37" x14ac:dyDescent="0.3">
      <c r="A64" s="6"/>
      <c r="B64" s="6"/>
      <c r="E64" s="6"/>
      <c r="F64" s="6"/>
      <c r="G64" s="6"/>
      <c r="L64" s="6"/>
      <c r="M64" s="6"/>
      <c r="N64" s="6"/>
      <c r="O64" s="6"/>
      <c r="P64" s="6"/>
      <c r="S64" s="6"/>
      <c r="T64" s="6"/>
      <c r="U64" s="6"/>
      <c r="V64" s="6"/>
      <c r="W64" s="6"/>
      <c r="Z64" s="6"/>
      <c r="AA64" s="6"/>
      <c r="AB64" s="6"/>
      <c r="AC64" s="6"/>
      <c r="AD64" s="6"/>
      <c r="AE64" s="6"/>
      <c r="AF64" s="6"/>
      <c r="AG64" s="6"/>
      <c r="AH64" s="6"/>
      <c r="AI64" s="6"/>
    </row>
    <row r="65" spans="1:35" x14ac:dyDescent="0.3">
      <c r="A65" s="6"/>
      <c r="B65" s="6"/>
      <c r="E65" s="6"/>
      <c r="F65" s="6"/>
      <c r="G65" s="6"/>
      <c r="L65" s="6"/>
      <c r="M65" s="6"/>
      <c r="N65" s="6"/>
      <c r="O65" s="6"/>
      <c r="P65" s="6"/>
      <c r="S65" s="6"/>
      <c r="T65" s="6"/>
      <c r="U65" s="6"/>
      <c r="V65" s="6"/>
      <c r="W65" s="6"/>
      <c r="Z65" s="6"/>
      <c r="AA65" s="6"/>
      <c r="AB65" s="6"/>
      <c r="AC65" s="6"/>
      <c r="AD65" s="6"/>
      <c r="AE65" s="6"/>
      <c r="AF65" s="6"/>
      <c r="AG65" s="6"/>
      <c r="AH65" s="6"/>
      <c r="AI65" s="6"/>
    </row>
    <row r="66" spans="1:35" x14ac:dyDescent="0.3">
      <c r="A66" s="6"/>
      <c r="B66" s="6"/>
      <c r="E66" s="6"/>
      <c r="F66" s="6"/>
      <c r="G66" s="6"/>
      <c r="L66" s="6"/>
      <c r="M66" s="6"/>
      <c r="N66" s="6"/>
      <c r="O66" s="6"/>
      <c r="P66" s="6"/>
      <c r="S66" s="6"/>
      <c r="T66" s="6"/>
      <c r="U66" s="6"/>
      <c r="V66" s="6"/>
      <c r="W66" s="6"/>
      <c r="Z66" s="6"/>
      <c r="AA66" s="6"/>
      <c r="AB66" s="6"/>
      <c r="AC66" s="6"/>
      <c r="AD66" s="6"/>
      <c r="AE66" s="6"/>
      <c r="AF66" s="6"/>
      <c r="AG66" s="6"/>
      <c r="AH66" s="6"/>
      <c r="AI66" s="6"/>
    </row>
    <row r="67" spans="1:35" x14ac:dyDescent="0.3">
      <c r="A67" s="6"/>
      <c r="B67" s="6"/>
      <c r="E67" s="6"/>
      <c r="F67" s="6"/>
      <c r="G67" s="6"/>
      <c r="L67" s="6"/>
      <c r="M67" s="6"/>
      <c r="N67" s="6"/>
      <c r="O67" s="6"/>
      <c r="P67" s="6"/>
      <c r="S67" s="6"/>
      <c r="T67" s="6"/>
      <c r="U67" s="6"/>
      <c r="V67" s="6"/>
      <c r="W67" s="6"/>
      <c r="Z67" s="6"/>
      <c r="AA67" s="6"/>
      <c r="AB67" s="6"/>
      <c r="AC67" s="6"/>
      <c r="AD67" s="6"/>
      <c r="AE67" s="6"/>
      <c r="AF67" s="6"/>
      <c r="AG67" s="6"/>
      <c r="AH67" s="6"/>
      <c r="AI67" s="6"/>
    </row>
    <row r="68" spans="1:35" x14ac:dyDescent="0.3">
      <c r="A68" s="6"/>
      <c r="B68" s="6"/>
      <c r="E68" s="6"/>
      <c r="F68" s="6"/>
      <c r="G68" s="6"/>
      <c r="L68" s="6"/>
      <c r="M68" s="6"/>
      <c r="N68" s="6"/>
      <c r="O68" s="6"/>
      <c r="P68" s="6"/>
      <c r="S68" s="6"/>
      <c r="T68" s="6"/>
      <c r="U68" s="6"/>
      <c r="V68" s="6"/>
      <c r="W68" s="6"/>
      <c r="Z68" s="6"/>
      <c r="AA68" s="6"/>
      <c r="AB68" s="6"/>
      <c r="AC68" s="6"/>
      <c r="AD68" s="6"/>
      <c r="AE68" s="6"/>
      <c r="AF68" s="6"/>
      <c r="AG68" s="6"/>
      <c r="AH68" s="6"/>
      <c r="AI68" s="6"/>
    </row>
    <row r="69" spans="1:35" x14ac:dyDescent="0.3">
      <c r="A69" s="6"/>
      <c r="B69" s="6"/>
      <c r="E69" s="6"/>
      <c r="F69" s="6"/>
      <c r="G69" s="6"/>
      <c r="L69" s="6"/>
      <c r="M69" s="6"/>
      <c r="N69" s="6"/>
      <c r="O69" s="6"/>
      <c r="P69" s="6"/>
      <c r="S69" s="6"/>
      <c r="T69" s="6"/>
      <c r="U69" s="6"/>
      <c r="V69" s="6"/>
      <c r="W69" s="6"/>
      <c r="Z69" s="6"/>
      <c r="AA69" s="6"/>
      <c r="AB69" s="6"/>
      <c r="AC69" s="6"/>
      <c r="AD69" s="6"/>
      <c r="AE69" s="6"/>
      <c r="AF69" s="6"/>
      <c r="AG69" s="6"/>
      <c r="AH69" s="6"/>
      <c r="AI69" s="6"/>
    </row>
    <row r="70" spans="1:35" x14ac:dyDescent="0.3">
      <c r="A70" s="6"/>
      <c r="B70" s="6"/>
      <c r="E70" s="6"/>
      <c r="F70" s="6"/>
      <c r="G70" s="6"/>
      <c r="L70" s="6"/>
      <c r="M70" s="6"/>
      <c r="N70" s="6"/>
      <c r="O70" s="6"/>
      <c r="P70" s="6"/>
      <c r="S70" s="6"/>
      <c r="T70" s="6"/>
      <c r="U70" s="6"/>
      <c r="V70" s="6"/>
      <c r="W70" s="6"/>
      <c r="Z70" s="6"/>
      <c r="AA70" s="6"/>
      <c r="AB70" s="6"/>
      <c r="AC70" s="6"/>
      <c r="AD70" s="6"/>
      <c r="AE70" s="6"/>
      <c r="AF70" s="6"/>
      <c r="AG70" s="6"/>
      <c r="AH70" s="6"/>
      <c r="AI70" s="6"/>
    </row>
    <row r="71" spans="1:35" x14ac:dyDescent="0.3">
      <c r="A71" s="6"/>
      <c r="B71" s="6"/>
      <c r="E71" s="6"/>
      <c r="F71" s="6"/>
      <c r="G71" s="6"/>
      <c r="L71" s="6"/>
      <c r="M71" s="6"/>
      <c r="N71" s="6"/>
      <c r="O71" s="6"/>
      <c r="P71" s="6"/>
      <c r="S71" s="6"/>
      <c r="T71" s="6"/>
      <c r="U71" s="6"/>
      <c r="V71" s="6"/>
      <c r="W71" s="6"/>
      <c r="Z71" s="6"/>
      <c r="AA71" s="6"/>
      <c r="AB71" s="6"/>
      <c r="AC71" s="6"/>
      <c r="AD71" s="6"/>
      <c r="AE71" s="6"/>
      <c r="AF71" s="6"/>
      <c r="AG71" s="6"/>
      <c r="AH71" s="6"/>
      <c r="AI71" s="6"/>
    </row>
    <row r="72" spans="1:35" x14ac:dyDescent="0.3">
      <c r="A72" s="6"/>
      <c r="B72" s="6"/>
      <c r="E72" s="6"/>
      <c r="F72" s="6"/>
      <c r="G72" s="6"/>
      <c r="L72" s="6"/>
      <c r="M72" s="6"/>
      <c r="N72" s="6"/>
      <c r="O72" s="6"/>
      <c r="P72" s="6"/>
      <c r="S72" s="6"/>
      <c r="T72" s="6"/>
      <c r="U72" s="6"/>
      <c r="V72" s="6"/>
      <c r="W72" s="6"/>
      <c r="Z72" s="6"/>
      <c r="AA72" s="6"/>
      <c r="AB72" s="6"/>
      <c r="AC72" s="6"/>
      <c r="AD72" s="6"/>
      <c r="AE72" s="6"/>
      <c r="AF72" s="6"/>
      <c r="AG72" s="6"/>
      <c r="AH72" s="6"/>
      <c r="AI72" s="6"/>
    </row>
    <row r="73" spans="1:35" x14ac:dyDescent="0.3">
      <c r="A73" s="6"/>
      <c r="B73" s="6"/>
      <c r="E73" s="6"/>
      <c r="F73" s="6"/>
      <c r="G73" s="6"/>
      <c r="L73" s="6"/>
      <c r="M73" s="6"/>
      <c r="N73" s="6"/>
      <c r="O73" s="6"/>
      <c r="P73" s="6"/>
      <c r="S73" s="6"/>
      <c r="T73" s="6"/>
      <c r="U73" s="6"/>
      <c r="V73" s="6"/>
      <c r="W73" s="6"/>
      <c r="Z73" s="6"/>
      <c r="AA73" s="6"/>
      <c r="AB73" s="6"/>
      <c r="AC73" s="6"/>
      <c r="AD73" s="6"/>
      <c r="AE73" s="6"/>
      <c r="AF73" s="6"/>
      <c r="AG73" s="6"/>
      <c r="AH73" s="6"/>
      <c r="AI73" s="6"/>
    </row>
    <row r="74" spans="1:35" x14ac:dyDescent="0.3">
      <c r="A74" s="6"/>
      <c r="B74" s="6"/>
      <c r="E74" s="6"/>
      <c r="F74" s="6"/>
      <c r="G74" s="6"/>
      <c r="L74" s="6"/>
      <c r="M74" s="6"/>
      <c r="N74" s="6"/>
      <c r="O74" s="6"/>
      <c r="P74" s="6"/>
      <c r="S74" s="6"/>
      <c r="T74" s="6"/>
      <c r="U74" s="6"/>
      <c r="V74" s="6"/>
      <c r="W74" s="6"/>
      <c r="Z74" s="6"/>
      <c r="AA74" s="6"/>
      <c r="AB74" s="6"/>
      <c r="AC74" s="6"/>
      <c r="AD74" s="6"/>
      <c r="AE74" s="6"/>
      <c r="AF74" s="6"/>
      <c r="AG74" s="6"/>
      <c r="AH74" s="6"/>
      <c r="AI74" s="6"/>
    </row>
    <row r="75" spans="1:35" x14ac:dyDescent="0.3">
      <c r="A75" s="6"/>
      <c r="B75" s="6"/>
      <c r="E75" s="6"/>
      <c r="F75" s="6"/>
      <c r="G75" s="6"/>
      <c r="L75" s="6"/>
      <c r="M75" s="6"/>
      <c r="N75" s="6"/>
      <c r="O75" s="6"/>
      <c r="P75" s="6"/>
      <c r="S75" s="6"/>
      <c r="T75" s="6"/>
      <c r="U75" s="6"/>
      <c r="V75" s="6"/>
      <c r="W75" s="6"/>
      <c r="Z75" s="6"/>
      <c r="AA75" s="6"/>
      <c r="AB75" s="6"/>
      <c r="AC75" s="6"/>
      <c r="AD75" s="6"/>
      <c r="AE75" s="6"/>
      <c r="AF75" s="6"/>
      <c r="AG75" s="6"/>
      <c r="AH75" s="6"/>
      <c r="AI75" s="6"/>
    </row>
    <row r="76" spans="1:35" x14ac:dyDescent="0.3">
      <c r="A76" s="6"/>
      <c r="B76" s="6"/>
      <c r="E76" s="6"/>
      <c r="F76" s="6"/>
      <c r="G76" s="6"/>
      <c r="L76" s="6"/>
      <c r="M76" s="6"/>
      <c r="N76" s="6"/>
      <c r="O76" s="6"/>
      <c r="P76" s="6"/>
      <c r="S76" s="6"/>
      <c r="T76" s="6"/>
      <c r="U76" s="6"/>
      <c r="V76" s="6"/>
      <c r="W76" s="6"/>
      <c r="Z76" s="6"/>
      <c r="AA76" s="6"/>
      <c r="AB76" s="6"/>
      <c r="AC76" s="6"/>
      <c r="AD76" s="6"/>
      <c r="AE76" s="6"/>
      <c r="AF76" s="6"/>
      <c r="AG76" s="6"/>
      <c r="AH76" s="6"/>
      <c r="AI76" s="6"/>
    </row>
    <row r="77" spans="1:35" x14ac:dyDescent="0.3">
      <c r="A77" s="6"/>
      <c r="B77" s="6"/>
      <c r="E77" s="6"/>
      <c r="F77" s="6"/>
      <c r="G77" s="6"/>
      <c r="L77" s="6"/>
      <c r="M77" s="6"/>
      <c r="N77" s="6"/>
      <c r="O77" s="6"/>
      <c r="P77" s="6"/>
      <c r="S77" s="6"/>
      <c r="T77" s="6"/>
      <c r="U77" s="6"/>
      <c r="V77" s="6"/>
      <c r="W77" s="6"/>
      <c r="Z77" s="6"/>
      <c r="AA77" s="6"/>
      <c r="AB77" s="6"/>
      <c r="AC77" s="6"/>
      <c r="AD77" s="6"/>
      <c r="AE77" s="6"/>
      <c r="AF77" s="6"/>
      <c r="AG77" s="6"/>
      <c r="AH77" s="6"/>
      <c r="AI77" s="6"/>
    </row>
    <row r="78" spans="1:35" x14ac:dyDescent="0.3">
      <c r="A78" s="6"/>
      <c r="B78" s="6"/>
      <c r="E78" s="6"/>
      <c r="F78" s="6"/>
      <c r="G78" s="6"/>
      <c r="L78" s="6"/>
      <c r="M78" s="6"/>
      <c r="N78" s="6"/>
      <c r="O78" s="6"/>
      <c r="P78" s="6"/>
      <c r="S78" s="6"/>
      <c r="T78" s="6"/>
      <c r="U78" s="6"/>
      <c r="V78" s="6"/>
      <c r="W78" s="6"/>
      <c r="Z78" s="6"/>
      <c r="AA78" s="6"/>
      <c r="AB78" s="6"/>
      <c r="AC78" s="6"/>
      <c r="AD78" s="6"/>
      <c r="AE78" s="6"/>
      <c r="AF78" s="6"/>
      <c r="AG78" s="6"/>
      <c r="AH78" s="6"/>
      <c r="AI78" s="6"/>
    </row>
    <row r="79" spans="1:35" x14ac:dyDescent="0.3">
      <c r="A79" s="6"/>
      <c r="B79" s="6"/>
      <c r="E79" s="6"/>
      <c r="F79" s="6"/>
      <c r="G79" s="6"/>
      <c r="L79" s="6"/>
      <c r="M79" s="6"/>
      <c r="N79" s="6"/>
      <c r="O79" s="6"/>
      <c r="P79" s="6"/>
      <c r="S79" s="6"/>
      <c r="T79" s="6"/>
      <c r="U79" s="6"/>
      <c r="V79" s="6"/>
      <c r="W79" s="6"/>
      <c r="Z79" s="6"/>
      <c r="AA79" s="6"/>
      <c r="AB79" s="6"/>
      <c r="AC79" s="6"/>
      <c r="AD79" s="6"/>
      <c r="AE79" s="6"/>
      <c r="AF79" s="6"/>
      <c r="AG79" s="6"/>
      <c r="AH79" s="6"/>
      <c r="AI79" s="6"/>
    </row>
  </sheetData>
  <mergeCells count="37">
    <mergeCell ref="C41:AG41"/>
    <mergeCell ref="C43:AG43"/>
    <mergeCell ref="C51:AG51"/>
    <mergeCell ref="C44:O44"/>
    <mergeCell ref="C25:AG25"/>
    <mergeCell ref="C27:AG27"/>
    <mergeCell ref="C28:AG28"/>
    <mergeCell ref="C33:AG33"/>
    <mergeCell ref="C36:AG36"/>
    <mergeCell ref="C49:K49"/>
    <mergeCell ref="N47:AB47"/>
    <mergeCell ref="G46:U46"/>
    <mergeCell ref="C38:AG38"/>
    <mergeCell ref="C40:AG40"/>
    <mergeCell ref="AI1:AI2"/>
    <mergeCell ref="AJ1:AJ2"/>
    <mergeCell ref="AK1:AK2"/>
    <mergeCell ref="AB19:AG19"/>
    <mergeCell ref="Y6:AG6"/>
    <mergeCell ref="C18:AG18"/>
    <mergeCell ref="C3:AG3"/>
    <mergeCell ref="C5:AG5"/>
    <mergeCell ref="C8:AG8"/>
    <mergeCell ref="C9:AG9"/>
    <mergeCell ref="C10:AG10"/>
    <mergeCell ref="C13:AG13"/>
    <mergeCell ref="C12:AG12"/>
    <mergeCell ref="C15:AG15"/>
    <mergeCell ref="AB16:AG16"/>
    <mergeCell ref="A1:A2"/>
    <mergeCell ref="B1:B2"/>
    <mergeCell ref="V30:AD30"/>
    <mergeCell ref="C31:AG31"/>
    <mergeCell ref="C24:AG24"/>
    <mergeCell ref="G22:U22"/>
    <mergeCell ref="C23:X23"/>
    <mergeCell ref="C17:X17"/>
  </mergeCells>
  <conditionalFormatting sqref="I14 D20 C22 AE45:AF45 I4 I7 I11 I16:J16 I19:I20 I29:I30 I32 I34:I35 I37 I42 I45 P7:R7 P11:R11 P14:R14 P16:R16 P20:R21 P30:R30 P32:R32 P34:R34 P37:R37 P45 W6:Y7 W11:Y11 W14:Y14 W16:Y16 W20:Y21 W32:Y32 W34:Y34 W37:Y37 W46:Y46 W48:Y49 AD7:AF7 AD11:AF11 AD14:AF14 AD20:AF22 AE30:AF30 AD32:AF32 AD34:AF34 AD37:AF37 AD42:AF42 AD48:AF49 R6 P19 P29 I50 C49 P48:R49 I47:I48 C17 C44 K19">
    <cfRule type="cellIs" dxfId="389" priority="215" operator="equal">
      <formula>2</formula>
    </cfRule>
    <cfRule type="cellIs" dxfId="388" priority="216" operator="equal">
      <formula>1</formula>
    </cfRule>
  </conditionalFormatting>
  <conditionalFormatting sqref="AE4:AF4">
    <cfRule type="cellIs" dxfId="387" priority="213" operator="equal">
      <formula>2</formula>
    </cfRule>
    <cfRule type="cellIs" dxfId="386" priority="214" operator="equal">
      <formula>1</formula>
    </cfRule>
  </conditionalFormatting>
  <conditionalFormatting sqref="W45">
    <cfRule type="cellIs" dxfId="385" priority="149" operator="equal">
      <formula>2</formula>
    </cfRule>
    <cfRule type="cellIs" dxfId="384" priority="150" operator="equal">
      <formula>1</formula>
    </cfRule>
  </conditionalFormatting>
  <conditionalFormatting sqref="H29">
    <cfRule type="cellIs" dxfId="383" priority="171" operator="equal">
      <formula>2</formula>
    </cfRule>
    <cfRule type="cellIs" dxfId="382" priority="172" operator="equal">
      <formula>1</formula>
    </cfRule>
  </conditionalFormatting>
  <conditionalFormatting sqref="C31">
    <cfRule type="cellIs" dxfId="381" priority="197" operator="equal">
      <formula>2</formula>
    </cfRule>
    <cfRule type="cellIs" dxfId="380" priority="198" operator="equal">
      <formula>1</formula>
    </cfRule>
  </conditionalFormatting>
  <conditionalFormatting sqref="G48">
    <cfRule type="cellIs" dxfId="379" priority="179" operator="equal">
      <formula>2</formula>
    </cfRule>
    <cfRule type="cellIs" dxfId="378" priority="180" operator="equal">
      <formula>1</formula>
    </cfRule>
  </conditionalFormatting>
  <conditionalFormatting sqref="U49">
    <cfRule type="cellIs" dxfId="377" priority="175" operator="equal">
      <formula>2</formula>
    </cfRule>
    <cfRule type="cellIs" dxfId="376" priority="176" operator="equal">
      <formula>1</formula>
    </cfRule>
  </conditionalFormatting>
  <conditionalFormatting sqref="AB48">
    <cfRule type="cellIs" dxfId="375" priority="173" operator="equal">
      <formula>2</formula>
    </cfRule>
    <cfRule type="cellIs" dxfId="374" priority="174" operator="equal">
      <formula>1</formula>
    </cfRule>
  </conditionalFormatting>
  <conditionalFormatting sqref="V14">
    <cfRule type="cellIs" dxfId="373" priority="169" operator="equal">
      <formula>2</formula>
    </cfRule>
    <cfRule type="cellIs" dxfId="372" priority="170" operator="equal">
      <formula>1</formula>
    </cfRule>
  </conditionalFormatting>
  <conditionalFormatting sqref="O16">
    <cfRule type="cellIs" dxfId="371" priority="165" operator="equal">
      <formula>2</formula>
    </cfRule>
    <cfRule type="cellIs" dxfId="370" priority="166" operator="equal">
      <formula>1</formula>
    </cfRule>
  </conditionalFormatting>
  <conditionalFormatting sqref="L49">
    <cfRule type="cellIs" dxfId="369" priority="135" operator="equal">
      <formula>2</formula>
    </cfRule>
    <cfRule type="cellIs" dxfId="368" priority="136" operator="equal">
      <formula>1</formula>
    </cfRule>
  </conditionalFormatting>
  <conditionalFormatting sqref="C5">
    <cfRule type="cellIs" dxfId="367" priority="121" operator="equal">
      <formula>2</formula>
    </cfRule>
    <cfRule type="cellIs" dxfId="366" priority="122" operator="equal">
      <formula>1</formula>
    </cfRule>
  </conditionalFormatting>
  <conditionalFormatting sqref="P26">
    <cfRule type="cellIs" dxfId="365" priority="153" operator="equal">
      <formula>2</formula>
    </cfRule>
    <cfRule type="cellIs" dxfId="364" priority="154" operator="equal">
      <formula>1</formula>
    </cfRule>
  </conditionalFormatting>
  <conditionalFormatting sqref="P35">
    <cfRule type="cellIs" dxfId="363" priority="151" operator="equal">
      <formula>2</formula>
    </cfRule>
    <cfRule type="cellIs" dxfId="362" priority="152" operator="equal">
      <formula>1</formula>
    </cfRule>
  </conditionalFormatting>
  <conditionalFormatting sqref="AD23:AF23">
    <cfRule type="cellIs" dxfId="361" priority="147" operator="equal">
      <formula>2</formula>
    </cfRule>
    <cfRule type="cellIs" dxfId="360" priority="148" operator="equal">
      <formula>1</formula>
    </cfRule>
  </conditionalFormatting>
  <conditionalFormatting sqref="AD46:AF46">
    <cfRule type="cellIs" dxfId="359" priority="145" operator="equal">
      <formula>2</formula>
    </cfRule>
    <cfRule type="cellIs" dxfId="358" priority="146" operator="equal">
      <formula>1</formula>
    </cfRule>
  </conditionalFormatting>
  <conditionalFormatting sqref="P50">
    <cfRule type="cellIs" dxfId="357" priority="139" operator="equal">
      <formula>2</formula>
    </cfRule>
    <cfRule type="cellIs" dxfId="356" priority="140" operator="equal">
      <formula>1</formula>
    </cfRule>
  </conditionalFormatting>
  <conditionalFormatting sqref="E47">
    <cfRule type="cellIs" dxfId="355" priority="137" operator="equal">
      <formula>2</formula>
    </cfRule>
    <cfRule type="cellIs" dxfId="354" priority="138" operator="equal">
      <formula>1</formula>
    </cfRule>
  </conditionalFormatting>
  <conditionalFormatting sqref="S48">
    <cfRule type="cellIs" dxfId="353" priority="133" operator="equal">
      <formula>2</formula>
    </cfRule>
    <cfRule type="cellIs" dxfId="352" priority="134" operator="equal">
      <formula>1</formula>
    </cfRule>
  </conditionalFormatting>
  <conditionalFormatting sqref="Z46">
    <cfRule type="cellIs" dxfId="351" priority="131" operator="equal">
      <formula>2</formula>
    </cfRule>
    <cfRule type="cellIs" dxfId="350" priority="132" operator="equal">
      <formula>1</formula>
    </cfRule>
  </conditionalFormatting>
  <conditionalFormatting sqref="AG47">
    <cfRule type="cellIs" dxfId="349" priority="129" operator="equal">
      <formula>2</formula>
    </cfRule>
    <cfRule type="cellIs" dxfId="348" priority="130" operator="equal">
      <formula>1</formula>
    </cfRule>
  </conditionalFormatting>
  <conditionalFormatting sqref="C23">
    <cfRule type="cellIs" dxfId="347" priority="127" operator="equal">
      <formula>2</formula>
    </cfRule>
    <cfRule type="cellIs" dxfId="346" priority="128" operator="equal">
      <formula>1</formula>
    </cfRule>
  </conditionalFormatting>
  <conditionalFormatting sqref="C24">
    <cfRule type="cellIs" dxfId="345" priority="125" operator="equal">
      <formula>2</formula>
    </cfRule>
    <cfRule type="cellIs" dxfId="344" priority="126" operator="equal">
      <formula>1</formula>
    </cfRule>
  </conditionalFormatting>
  <conditionalFormatting sqref="C18">
    <cfRule type="cellIs" dxfId="343" priority="123" operator="equal">
      <formula>2</formula>
    </cfRule>
    <cfRule type="cellIs" dxfId="342" priority="124" operator="equal">
      <formula>1</formula>
    </cfRule>
  </conditionalFormatting>
  <conditionalFormatting sqref="C3">
    <cfRule type="cellIs" dxfId="341" priority="119" operator="equal">
      <formula>2</formula>
    </cfRule>
    <cfRule type="cellIs" dxfId="340" priority="120" operator="equal">
      <formula>1</formula>
    </cfRule>
  </conditionalFormatting>
  <conditionalFormatting sqref="C8">
    <cfRule type="cellIs" dxfId="339" priority="117" operator="equal">
      <formula>2</formula>
    </cfRule>
    <cfRule type="cellIs" dxfId="338" priority="118" operator="equal">
      <formula>1</formula>
    </cfRule>
  </conditionalFormatting>
  <conditionalFormatting sqref="C9">
    <cfRule type="cellIs" dxfId="337" priority="115" operator="equal">
      <formula>2</formula>
    </cfRule>
    <cfRule type="cellIs" dxfId="336" priority="116" operator="equal">
      <formula>1</formula>
    </cfRule>
  </conditionalFormatting>
  <conditionalFormatting sqref="C10">
    <cfRule type="cellIs" dxfId="335" priority="113" operator="equal">
      <formula>2</formula>
    </cfRule>
    <cfRule type="cellIs" dxfId="334" priority="114" operator="equal">
      <formula>1</formula>
    </cfRule>
  </conditionalFormatting>
  <conditionalFormatting sqref="C12">
    <cfRule type="cellIs" dxfId="333" priority="111" operator="equal">
      <formula>2</formula>
    </cfRule>
    <cfRule type="cellIs" dxfId="332" priority="112" operator="equal">
      <formula>1</formula>
    </cfRule>
  </conditionalFormatting>
  <conditionalFormatting sqref="C13">
    <cfRule type="cellIs" dxfId="331" priority="109" operator="equal">
      <formula>2</formula>
    </cfRule>
    <cfRule type="cellIs" dxfId="330" priority="110" operator="equal">
      <formula>1</formula>
    </cfRule>
  </conditionalFormatting>
  <conditionalFormatting sqref="C15">
    <cfRule type="cellIs" dxfId="329" priority="107" operator="equal">
      <formula>2</formula>
    </cfRule>
    <cfRule type="cellIs" dxfId="328" priority="108" operator="equal">
      <formula>1</formula>
    </cfRule>
  </conditionalFormatting>
  <conditionalFormatting sqref="C25">
    <cfRule type="cellIs" dxfId="327" priority="105" operator="equal">
      <formula>2</formula>
    </cfRule>
    <cfRule type="cellIs" dxfId="326" priority="106" operator="equal">
      <formula>1</formula>
    </cfRule>
  </conditionalFormatting>
  <conditionalFormatting sqref="C27">
    <cfRule type="cellIs" dxfId="325" priority="103" operator="equal">
      <formula>2</formula>
    </cfRule>
    <cfRule type="cellIs" dxfId="324" priority="104" operator="equal">
      <formula>1</formula>
    </cfRule>
  </conditionalFormatting>
  <conditionalFormatting sqref="C28">
    <cfRule type="cellIs" dxfId="323" priority="101" operator="equal">
      <formula>2</formula>
    </cfRule>
    <cfRule type="cellIs" dxfId="322" priority="102" operator="equal">
      <formula>1</formula>
    </cfRule>
  </conditionalFormatting>
  <conditionalFormatting sqref="C33">
    <cfRule type="cellIs" dxfId="321" priority="99" operator="equal">
      <formula>2</formula>
    </cfRule>
    <cfRule type="cellIs" dxfId="320" priority="100" operator="equal">
      <formula>1</formula>
    </cfRule>
  </conditionalFormatting>
  <conditionalFormatting sqref="C36">
    <cfRule type="cellIs" dxfId="319" priority="97" operator="equal">
      <formula>2</formula>
    </cfRule>
    <cfRule type="cellIs" dxfId="318" priority="98" operator="equal">
      <formula>1</formula>
    </cfRule>
  </conditionalFormatting>
  <conditionalFormatting sqref="C38:C39">
    <cfRule type="cellIs" dxfId="317" priority="95" operator="equal">
      <formula>2</formula>
    </cfRule>
    <cfRule type="cellIs" dxfId="316" priority="96" operator="equal">
      <formula>1</formula>
    </cfRule>
  </conditionalFormatting>
  <conditionalFormatting sqref="C40">
    <cfRule type="cellIs" dxfId="315" priority="93" operator="equal">
      <formula>2</formula>
    </cfRule>
    <cfRule type="cellIs" dxfId="314" priority="94" operator="equal">
      <formula>1</formula>
    </cfRule>
  </conditionalFormatting>
  <conditionalFormatting sqref="C41">
    <cfRule type="cellIs" dxfId="313" priority="91" operator="equal">
      <formula>2</formula>
    </cfRule>
    <cfRule type="cellIs" dxfId="312" priority="92" operator="equal">
      <formula>1</formula>
    </cfRule>
  </conditionalFormatting>
  <conditionalFormatting sqref="C43">
    <cfRule type="cellIs" dxfId="311" priority="89" operator="equal">
      <formula>2</formula>
    </cfRule>
    <cfRule type="cellIs" dxfId="310" priority="90" operator="equal">
      <formula>1</formula>
    </cfRule>
  </conditionalFormatting>
  <conditionalFormatting sqref="C51">
    <cfRule type="cellIs" dxfId="309" priority="87" operator="equal">
      <formula>2</formula>
    </cfRule>
    <cfRule type="cellIs" dxfId="308" priority="88" operator="equal">
      <formula>1</formula>
    </cfRule>
  </conditionalFormatting>
  <conditionalFormatting sqref="H50">
    <cfRule type="cellIs" dxfId="307" priority="85" operator="equal">
      <formula>2</formula>
    </cfRule>
    <cfRule type="cellIs" dxfId="306" priority="86" operator="equal">
      <formula>1</formula>
    </cfRule>
  </conditionalFormatting>
  <conditionalFormatting sqref="AE50">
    <cfRule type="cellIs" dxfId="305" priority="83" operator="equal">
      <formula>2</formula>
    </cfRule>
    <cfRule type="cellIs" dxfId="304" priority="84" operator="equal">
      <formula>1</formula>
    </cfRule>
  </conditionalFormatting>
  <conditionalFormatting sqref="Y26">
    <cfRule type="cellIs" dxfId="303" priority="75" operator="equal">
      <formula>2</formula>
    </cfRule>
    <cfRule type="cellIs" dxfId="302" priority="76" operator="equal">
      <formula>1</formula>
    </cfRule>
  </conditionalFormatting>
  <conditionalFormatting sqref="AA23">
    <cfRule type="cellIs" dxfId="301" priority="79" operator="equal">
      <formula>2</formula>
    </cfRule>
    <cfRule type="cellIs" dxfId="300" priority="80" operator="equal">
      <formula>1</formula>
    </cfRule>
  </conditionalFormatting>
  <conditionalFormatting sqref="F26">
    <cfRule type="cellIs" dxfId="299" priority="77" operator="equal">
      <formula>2</formula>
    </cfRule>
    <cfRule type="cellIs" dxfId="298" priority="78" operator="equal">
      <formula>1</formula>
    </cfRule>
  </conditionalFormatting>
  <conditionalFormatting sqref="AA32">
    <cfRule type="cellIs" dxfId="297" priority="73" operator="equal">
      <formula>2</formula>
    </cfRule>
    <cfRule type="cellIs" dxfId="296" priority="74" operator="equal">
      <formula>1</formula>
    </cfRule>
  </conditionalFormatting>
  <conditionalFormatting sqref="O37">
    <cfRule type="cellIs" dxfId="295" priority="71" operator="equal">
      <formula>2</formula>
    </cfRule>
    <cfRule type="cellIs" dxfId="294" priority="72" operator="equal">
      <formula>1</formula>
    </cfRule>
  </conditionalFormatting>
  <conditionalFormatting sqref="V44">
    <cfRule type="cellIs" dxfId="293" priority="69" operator="equal">
      <formula>2</formula>
    </cfRule>
    <cfRule type="cellIs" dxfId="292" priority="70" operator="equal">
      <formula>1</formula>
    </cfRule>
  </conditionalFormatting>
  <conditionalFormatting sqref="X45">
    <cfRule type="cellIs" dxfId="291" priority="65" operator="equal">
      <formula>2</formula>
    </cfRule>
    <cfRule type="cellIs" dxfId="290" priority="66" operator="equal">
      <formula>1</formula>
    </cfRule>
  </conditionalFormatting>
  <conditionalFormatting sqref="AB21">
    <cfRule type="cellIs" dxfId="289" priority="63" operator="equal">
      <formula>2</formula>
    </cfRule>
    <cfRule type="cellIs" dxfId="288" priority="64" operator="equal">
      <formula>1</formula>
    </cfRule>
  </conditionalFormatting>
  <conditionalFormatting sqref="G14">
    <cfRule type="cellIs" dxfId="287" priority="59" operator="equal">
      <formula>2</formula>
    </cfRule>
    <cfRule type="cellIs" dxfId="286" priority="60" operator="equal">
      <formula>1</formula>
    </cfRule>
  </conditionalFormatting>
  <conditionalFormatting sqref="M34">
    <cfRule type="cellIs" dxfId="285" priority="57" operator="equal">
      <formula>2</formula>
    </cfRule>
    <cfRule type="cellIs" dxfId="284" priority="58" operator="equal">
      <formula>1</formula>
    </cfRule>
  </conditionalFormatting>
  <conditionalFormatting sqref="AC42">
    <cfRule type="cellIs" dxfId="283" priority="55" operator="equal">
      <formula>2</formula>
    </cfRule>
    <cfRule type="cellIs" dxfId="282" priority="56" operator="equal">
      <formula>1</formula>
    </cfRule>
  </conditionalFormatting>
  <conditionalFormatting sqref="Q35">
    <cfRule type="cellIs" dxfId="281" priority="51" operator="equal">
      <formula>2</formula>
    </cfRule>
    <cfRule type="cellIs" dxfId="280" priority="52" operator="equal">
      <formula>1</formula>
    </cfRule>
  </conditionalFormatting>
  <conditionalFormatting sqref="N11">
    <cfRule type="cellIs" dxfId="279" priority="49" operator="equal">
      <formula>2</formula>
    </cfRule>
    <cfRule type="cellIs" dxfId="278" priority="50" operator="equal">
      <formula>1</formula>
    </cfRule>
  </conditionalFormatting>
  <conditionalFormatting sqref="U4">
    <cfRule type="cellIs" dxfId="277" priority="47" operator="equal">
      <formula>2</formula>
    </cfRule>
    <cfRule type="cellIs" dxfId="276" priority="48" operator="equal">
      <formula>1</formula>
    </cfRule>
  </conditionalFormatting>
  <conditionalFormatting sqref="T7">
    <cfRule type="cellIs" dxfId="275" priority="43" operator="equal">
      <formula>2</formula>
    </cfRule>
    <cfRule type="cellIs" dxfId="274" priority="44" operator="equal">
      <formula>1</formula>
    </cfRule>
  </conditionalFormatting>
  <conditionalFormatting sqref="N7">
    <cfRule type="cellIs" dxfId="273" priority="41" operator="equal">
      <formula>2</formula>
    </cfRule>
    <cfRule type="cellIs" dxfId="272" priority="42" operator="equal">
      <formula>1</formula>
    </cfRule>
  </conditionalFormatting>
  <conditionalFormatting sqref="AB29">
    <cfRule type="cellIs" dxfId="271" priority="37" operator="equal">
      <formula>2</formula>
    </cfRule>
    <cfRule type="cellIs" dxfId="270" priority="38" operator="equal">
      <formula>1</formula>
    </cfRule>
  </conditionalFormatting>
  <conditionalFormatting sqref="AC48">
    <cfRule type="cellIs" dxfId="269" priority="35" operator="equal">
      <formula>2</formula>
    </cfRule>
    <cfRule type="cellIs" dxfId="268" priority="36" operator="equal">
      <formula>1</formula>
    </cfRule>
  </conditionalFormatting>
  <conditionalFormatting sqref="Q44">
    <cfRule type="cellIs" dxfId="267" priority="33" operator="equal">
      <formula>2</formula>
    </cfRule>
    <cfRule type="cellIs" dxfId="266" priority="34" operator="equal">
      <formula>1</formula>
    </cfRule>
  </conditionalFormatting>
  <conditionalFormatting sqref="G45">
    <cfRule type="cellIs" dxfId="265" priority="31" operator="equal">
      <formula>2</formula>
    </cfRule>
    <cfRule type="cellIs" dxfId="264" priority="32" operator="equal">
      <formula>1</formula>
    </cfRule>
  </conditionalFormatting>
  <conditionalFormatting sqref="O42">
    <cfRule type="cellIs" dxfId="263" priority="29" operator="equal">
      <formula>2</formula>
    </cfRule>
    <cfRule type="cellIs" dxfId="262" priority="30" operator="equal">
      <formula>1</formula>
    </cfRule>
  </conditionalFormatting>
  <conditionalFormatting sqref="H30">
    <cfRule type="cellIs" dxfId="261" priority="27" operator="equal">
      <formula>2</formula>
    </cfRule>
    <cfRule type="cellIs" dxfId="260" priority="28" operator="equal">
      <formula>1</formula>
    </cfRule>
  </conditionalFormatting>
  <conditionalFormatting sqref="U20">
    <cfRule type="cellIs" dxfId="259" priority="25" operator="equal">
      <formula>2</formula>
    </cfRule>
    <cfRule type="cellIs" dxfId="258" priority="26" operator="equal">
      <formula>1</formula>
    </cfRule>
  </conditionalFormatting>
  <conditionalFormatting sqref="N21">
    <cfRule type="cellIs" dxfId="257" priority="23" operator="equal">
      <formula>2</formula>
    </cfRule>
    <cfRule type="cellIs" dxfId="256" priority="24" operator="equal">
      <formula>1</formula>
    </cfRule>
  </conditionalFormatting>
  <conditionalFormatting sqref="P6">
    <cfRule type="cellIs" dxfId="255" priority="21" operator="equal">
      <formula>2</formula>
    </cfRule>
    <cfRule type="cellIs" dxfId="254" priority="22" operator="equal">
      <formula>1</formula>
    </cfRule>
  </conditionalFormatting>
  <conditionalFormatting sqref="Y22">
    <cfRule type="cellIs" dxfId="253" priority="19" operator="equal">
      <formula>2</formula>
    </cfRule>
    <cfRule type="cellIs" dxfId="252" priority="20" operator="equal">
      <formula>1</formula>
    </cfRule>
  </conditionalFormatting>
  <conditionalFormatting sqref="V35">
    <cfRule type="cellIs" dxfId="251" priority="17" operator="equal">
      <formula>2</formula>
    </cfRule>
    <cfRule type="cellIs" dxfId="250" priority="18" operator="equal">
      <formula>1</formula>
    </cfRule>
  </conditionalFormatting>
  <conditionalFormatting sqref="T6">
    <cfRule type="cellIs" dxfId="249" priority="15" operator="equal">
      <formula>2</formula>
    </cfRule>
    <cfRule type="cellIs" dxfId="248" priority="16" operator="equal">
      <formula>1</formula>
    </cfRule>
  </conditionalFormatting>
  <conditionalFormatting sqref="T11">
    <cfRule type="cellIs" dxfId="247" priority="13" operator="equal">
      <formula>2</formula>
    </cfRule>
    <cfRule type="cellIs" dxfId="246" priority="14" operator="equal">
      <formula>1</formula>
    </cfRule>
  </conditionalFormatting>
  <conditionalFormatting sqref="X44">
    <cfRule type="cellIs" dxfId="245" priority="11" operator="equal">
      <formula>2</formula>
    </cfRule>
    <cfRule type="cellIs" dxfId="244" priority="12" operator="equal">
      <formula>1</formula>
    </cfRule>
  </conditionalFormatting>
  <conditionalFormatting sqref="V45">
    <cfRule type="cellIs" dxfId="243" priority="9" operator="equal">
      <formula>2</formula>
    </cfRule>
    <cfRule type="cellIs" dxfId="242" priority="10" operator="equal">
      <formula>1</formula>
    </cfRule>
  </conditionalFormatting>
  <conditionalFormatting sqref="AC4">
    <cfRule type="cellIs" dxfId="241" priority="7" operator="equal">
      <formula>2</formula>
    </cfRule>
    <cfRule type="cellIs" dxfId="240" priority="8" operator="equal">
      <formula>1</formula>
    </cfRule>
  </conditionalFormatting>
  <conditionalFormatting sqref="U42">
    <cfRule type="cellIs" dxfId="239" priority="5" operator="equal">
      <formula>2</formula>
    </cfRule>
    <cfRule type="cellIs" dxfId="238" priority="6" operator="equal">
      <formula>1</formula>
    </cfRule>
  </conditionalFormatting>
  <conditionalFormatting sqref="AB17">
    <cfRule type="cellIs" dxfId="237" priority="3" operator="equal">
      <formula>2</formula>
    </cfRule>
    <cfRule type="cellIs" dxfId="236" priority="4" operator="equal">
      <formula>1</formula>
    </cfRule>
  </conditionalFormatting>
  <pageMargins left="0.31496062992125984" right="0.31496062992125984" top="0.55118110236220474" bottom="0.55118110236220474" header="0.31496062992125984" footer="0.31496062992125984"/>
  <pageSetup paperSize="9" scale="61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CF8FC-3450-4F99-8F40-2436D900288B}">
  <sheetPr codeName="Лист19">
    <tabColor rgb="FFFFC000"/>
    <pageSetUpPr fitToPage="1"/>
  </sheetPr>
  <dimension ref="A1:AK77"/>
  <sheetViews>
    <sheetView zoomScaleNormal="100" workbookViewId="0">
      <pane ySplit="1" topLeftCell="A26" activePane="bottomLeft" state="frozen"/>
      <selection pane="bottomLeft" activeCell="A44" sqref="A44:XFD44"/>
    </sheetView>
  </sheetViews>
  <sheetFormatPr defaultColWidth="33.6640625" defaultRowHeight="15.05" x14ac:dyDescent="0.3"/>
  <cols>
    <col min="1" max="1" width="3" style="4" bestFit="1" customWidth="1"/>
    <col min="2" max="2" width="22.6640625" style="4" bestFit="1" customWidth="1"/>
    <col min="3" max="3" width="2.33203125" style="6" bestFit="1" customWidth="1"/>
    <col min="4" max="4" width="2.77734375" style="6" bestFit="1" customWidth="1"/>
    <col min="5" max="5" width="2.44140625" style="9" bestFit="1" customWidth="1"/>
    <col min="6" max="6" width="2.44140625" style="10" bestFit="1" customWidth="1"/>
    <col min="7" max="7" width="2.6640625" style="4" bestFit="1" customWidth="1"/>
    <col min="8" max="8" width="2.6640625" style="6" bestFit="1" customWidth="1"/>
    <col min="9" max="10" width="2.33203125" style="6" bestFit="1" customWidth="1"/>
    <col min="11" max="11" width="2.77734375" style="6" bestFit="1" customWidth="1"/>
    <col min="12" max="12" width="2.44140625" style="9" bestFit="1" customWidth="1"/>
    <col min="13" max="13" width="2.44140625" style="10" bestFit="1" customWidth="1"/>
    <col min="14" max="15" width="2.6640625" style="4" bestFit="1" customWidth="1"/>
    <col min="16" max="16" width="2.33203125" style="4" bestFit="1" customWidth="1"/>
    <col min="17" max="17" width="2.33203125" style="6" bestFit="1" customWidth="1"/>
    <col min="18" max="18" width="2.77734375" style="6" bestFit="1" customWidth="1"/>
    <col min="19" max="19" width="2.44140625" style="9" bestFit="1" customWidth="1"/>
    <col min="20" max="20" width="2.44140625" style="10" bestFit="1" customWidth="1"/>
    <col min="21" max="22" width="2.6640625" style="4" bestFit="1" customWidth="1"/>
    <col min="23" max="23" width="2.33203125" style="4" bestFit="1" customWidth="1"/>
    <col min="24" max="24" width="2.33203125" style="6" bestFit="1" customWidth="1"/>
    <col min="25" max="25" width="2.77734375" style="6" bestFit="1" customWidth="1"/>
    <col min="26" max="26" width="2.44140625" style="9" bestFit="1" customWidth="1"/>
    <col min="27" max="27" width="2.44140625" style="10" bestFit="1" customWidth="1"/>
    <col min="28" max="29" width="2.6640625" style="4" bestFit="1" customWidth="1"/>
    <col min="30" max="31" width="2.33203125" style="4" bestFit="1" customWidth="1"/>
    <col min="32" max="32" width="2.77734375" style="4" customWidth="1"/>
    <col min="33" max="33" width="9" style="4" customWidth="1"/>
    <col min="34" max="34" width="6.88671875" style="4" customWidth="1"/>
    <col min="35" max="35" width="11.21875" style="4" customWidth="1"/>
    <col min="36" max="36" width="8.109375" style="4" customWidth="1"/>
    <col min="37" max="37" width="22.21875" style="34" customWidth="1"/>
    <col min="38" max="16384" width="33.6640625" style="34"/>
  </cols>
  <sheetData>
    <row r="1" spans="1:37" ht="14.25" customHeight="1" x14ac:dyDescent="0.3">
      <c r="A1" s="119" t="s">
        <v>19</v>
      </c>
      <c r="B1" s="120" t="s">
        <v>0</v>
      </c>
      <c r="C1" s="21">
        <v>1</v>
      </c>
      <c r="D1" s="55">
        <v>2</v>
      </c>
      <c r="E1" s="55">
        <v>3</v>
      </c>
      <c r="F1" s="55">
        <v>4</v>
      </c>
      <c r="G1" s="55">
        <v>5</v>
      </c>
      <c r="H1" s="55">
        <v>6</v>
      </c>
      <c r="I1" s="22">
        <v>7</v>
      </c>
      <c r="J1" s="21">
        <v>8</v>
      </c>
      <c r="K1" s="55">
        <v>9</v>
      </c>
      <c r="L1" s="55">
        <v>10</v>
      </c>
      <c r="M1" s="55">
        <v>11</v>
      </c>
      <c r="N1" s="55">
        <v>12</v>
      </c>
      <c r="O1" s="55">
        <v>13</v>
      </c>
      <c r="P1" s="22">
        <v>14</v>
      </c>
      <c r="Q1" s="21">
        <v>15</v>
      </c>
      <c r="R1" s="55">
        <v>16</v>
      </c>
      <c r="S1" s="55">
        <v>17</v>
      </c>
      <c r="T1" s="55">
        <v>18</v>
      </c>
      <c r="U1" s="55">
        <v>19</v>
      </c>
      <c r="V1" s="55">
        <v>20</v>
      </c>
      <c r="W1" s="22">
        <v>21</v>
      </c>
      <c r="X1" s="21">
        <v>22</v>
      </c>
      <c r="Y1" s="55">
        <v>23</v>
      </c>
      <c r="Z1" s="55">
        <v>24</v>
      </c>
      <c r="AA1" s="55">
        <v>25</v>
      </c>
      <c r="AB1" s="55">
        <v>26</v>
      </c>
      <c r="AC1" s="55">
        <v>27</v>
      </c>
      <c r="AD1" s="22">
        <v>28</v>
      </c>
      <c r="AE1" s="21">
        <v>29</v>
      </c>
      <c r="AF1" s="55">
        <v>30</v>
      </c>
      <c r="AG1" s="144" t="s">
        <v>9</v>
      </c>
      <c r="AH1" s="144" t="s">
        <v>1</v>
      </c>
      <c r="AI1" s="144" t="s">
        <v>20</v>
      </c>
      <c r="AJ1" s="145" t="s">
        <v>21</v>
      </c>
      <c r="AK1" s="66" t="s">
        <v>99</v>
      </c>
    </row>
    <row r="2" spans="1:37" ht="43.55" customHeight="1" x14ac:dyDescent="0.3">
      <c r="A2" s="119"/>
      <c r="B2" s="120"/>
      <c r="C2" s="21" t="s">
        <v>3</v>
      </c>
      <c r="D2" s="55" t="s">
        <v>4</v>
      </c>
      <c r="E2" s="55" t="s">
        <v>5</v>
      </c>
      <c r="F2" s="55" t="s">
        <v>6</v>
      </c>
      <c r="G2" s="55" t="s">
        <v>7</v>
      </c>
      <c r="H2" s="55" t="s">
        <v>8</v>
      </c>
      <c r="I2" s="22" t="s">
        <v>2</v>
      </c>
      <c r="J2" s="21" t="s">
        <v>3</v>
      </c>
      <c r="K2" s="55" t="s">
        <v>4</v>
      </c>
      <c r="L2" s="55" t="s">
        <v>5</v>
      </c>
      <c r="M2" s="55" t="s">
        <v>6</v>
      </c>
      <c r="N2" s="23" t="s">
        <v>7</v>
      </c>
      <c r="O2" s="55" t="s">
        <v>8</v>
      </c>
      <c r="P2" s="22" t="s">
        <v>2</v>
      </c>
      <c r="Q2" s="21" t="s">
        <v>3</v>
      </c>
      <c r="R2" s="55" t="s">
        <v>4</v>
      </c>
      <c r="S2" s="55" t="s">
        <v>5</v>
      </c>
      <c r="T2" s="55" t="s">
        <v>6</v>
      </c>
      <c r="U2" s="23" t="s">
        <v>7</v>
      </c>
      <c r="V2" s="55" t="s">
        <v>8</v>
      </c>
      <c r="W2" s="22" t="s">
        <v>2</v>
      </c>
      <c r="X2" s="21" t="s">
        <v>3</v>
      </c>
      <c r="Y2" s="55" t="s">
        <v>4</v>
      </c>
      <c r="Z2" s="55" t="s">
        <v>5</v>
      </c>
      <c r="AA2" s="55" t="s">
        <v>6</v>
      </c>
      <c r="AB2" s="23" t="s">
        <v>7</v>
      </c>
      <c r="AC2" s="55" t="s">
        <v>8</v>
      </c>
      <c r="AD2" s="22" t="s">
        <v>2</v>
      </c>
      <c r="AE2" s="48" t="s">
        <v>3</v>
      </c>
      <c r="AF2" s="55" t="s">
        <v>4</v>
      </c>
      <c r="AG2" s="144"/>
      <c r="AH2" s="144"/>
      <c r="AI2" s="144"/>
      <c r="AJ2" s="146"/>
      <c r="AK2" s="66"/>
    </row>
    <row r="3" spans="1:37" ht="15.75" customHeight="1" x14ac:dyDescent="0.3">
      <c r="A3" s="11">
        <v>1</v>
      </c>
      <c r="B3" s="15" t="s">
        <v>38</v>
      </c>
      <c r="C3" s="21"/>
      <c r="D3" s="55"/>
      <c r="E3" s="55"/>
      <c r="F3" s="55"/>
      <c r="G3" s="55"/>
      <c r="H3" s="55"/>
      <c r="I3" s="22"/>
      <c r="J3" s="21"/>
      <c r="K3" s="55"/>
      <c r="L3" s="55"/>
      <c r="M3" s="55"/>
      <c r="N3" s="55"/>
      <c r="O3" s="55"/>
      <c r="P3" s="22"/>
      <c r="Q3" s="21"/>
      <c r="R3" s="55"/>
      <c r="S3" s="55"/>
      <c r="T3" s="55"/>
      <c r="U3" s="55"/>
      <c r="V3" s="55"/>
      <c r="W3" s="53">
        <v>1</v>
      </c>
      <c r="X3" s="21"/>
      <c r="Y3" s="55"/>
      <c r="Z3" s="55"/>
      <c r="AA3" s="55"/>
      <c r="AB3" s="55"/>
      <c r="AC3" s="55"/>
      <c r="AD3" s="53">
        <v>1</v>
      </c>
      <c r="AE3" s="21"/>
      <c r="AF3" s="55"/>
      <c r="AG3" s="61">
        <f t="shared" ref="AG3:AG50" si="0">COUNTIF(C3:AF3,1)</f>
        <v>2</v>
      </c>
      <c r="AH3" s="64">
        <f>Январь!AH46+Февраль!AE46+Март!AH46+Апрель!AG46+AG3+Май!AH46</f>
        <v>7</v>
      </c>
      <c r="AI3" s="64">
        <f t="shared" ref="AI3:AI19" si="1">COUNTIF(D3:AF3,2)</f>
        <v>0</v>
      </c>
      <c r="AJ3" s="64">
        <f>Январь!AJ46+Февраль!AG46+Март!AJ46+Апрель!AI46+AI3</f>
        <v>4</v>
      </c>
      <c r="AK3" s="66" t="s">
        <v>92</v>
      </c>
    </row>
    <row r="4" spans="1:37" ht="15.75" customHeight="1" x14ac:dyDescent="0.3">
      <c r="A4" s="2">
        <v>2</v>
      </c>
      <c r="B4" s="15" t="s">
        <v>83</v>
      </c>
      <c r="C4" s="21"/>
      <c r="D4" s="55"/>
      <c r="E4" s="55"/>
      <c r="F4" s="55"/>
      <c r="G4" s="55"/>
      <c r="H4" s="55"/>
      <c r="I4" s="22"/>
      <c r="J4" s="21"/>
      <c r="K4" s="55"/>
      <c r="L4" s="55"/>
      <c r="M4" s="55"/>
      <c r="N4" s="55"/>
      <c r="O4" s="55"/>
      <c r="P4" s="22"/>
      <c r="Q4" s="21"/>
      <c r="R4" s="55"/>
      <c r="S4" s="55"/>
      <c r="T4" s="55"/>
      <c r="U4" s="55"/>
      <c r="V4" s="55"/>
      <c r="W4" s="22"/>
      <c r="X4" s="21"/>
      <c r="Y4" s="55"/>
      <c r="Z4" s="55"/>
      <c r="AA4" s="55"/>
      <c r="AB4" s="55"/>
      <c r="AC4" s="55"/>
      <c r="AD4" s="22"/>
      <c r="AE4" s="21"/>
      <c r="AF4" s="55"/>
      <c r="AG4" s="61">
        <f t="shared" si="0"/>
        <v>0</v>
      </c>
      <c r="AH4" s="64">
        <f>Январь!AH47+Февраль!AE47+Март!AH47+Апрель!AG47+AG4+Май!AH47</f>
        <v>6</v>
      </c>
      <c r="AI4" s="64">
        <f t="shared" si="1"/>
        <v>0</v>
      </c>
      <c r="AJ4" s="64">
        <f>Январь!AJ47+Февраль!AG47+Март!AJ47+Апрель!AI47+AI4</f>
        <v>4</v>
      </c>
      <c r="AK4" s="66" t="s">
        <v>92</v>
      </c>
    </row>
    <row r="5" spans="1:37" x14ac:dyDescent="0.3">
      <c r="A5" s="11">
        <v>3</v>
      </c>
      <c r="B5" s="15" t="s">
        <v>84</v>
      </c>
      <c r="C5" s="21"/>
      <c r="D5" s="55"/>
      <c r="E5" s="55"/>
      <c r="F5" s="55"/>
      <c r="G5" s="55"/>
      <c r="H5" s="62">
        <v>2</v>
      </c>
      <c r="I5" s="22"/>
      <c r="J5" s="21"/>
      <c r="K5" s="55"/>
      <c r="L5" s="55"/>
      <c r="M5" s="55"/>
      <c r="N5" s="55"/>
      <c r="O5" s="55"/>
      <c r="P5" s="53">
        <v>1</v>
      </c>
      <c r="Q5" s="21"/>
      <c r="R5" s="55"/>
      <c r="S5" s="55"/>
      <c r="T5" s="55"/>
      <c r="U5" s="55"/>
      <c r="V5" s="55"/>
      <c r="W5" s="22"/>
      <c r="X5" s="21"/>
      <c r="Y5" s="55"/>
      <c r="Z5" s="55"/>
      <c r="AA5" s="55"/>
      <c r="AB5" s="55"/>
      <c r="AC5" s="62">
        <v>2</v>
      </c>
      <c r="AD5" s="22"/>
      <c r="AE5" s="21"/>
      <c r="AF5" s="55"/>
      <c r="AG5" s="61">
        <f t="shared" si="0"/>
        <v>1</v>
      </c>
      <c r="AH5" s="64">
        <f>Январь!AH48+Февраль!AE48+Март!AH48+Апрель!AG48+AG5+Май!AH48</f>
        <v>7</v>
      </c>
      <c r="AI5" s="64">
        <f t="shared" si="1"/>
        <v>2</v>
      </c>
      <c r="AJ5" s="64">
        <f>Январь!AJ48+Февраль!AG48+Март!AJ48+Апрель!AI48+AI5</f>
        <v>4</v>
      </c>
      <c r="AK5" s="66" t="s">
        <v>92</v>
      </c>
    </row>
    <row r="6" spans="1:37" ht="15.75" customHeight="1" x14ac:dyDescent="0.3">
      <c r="A6" s="11">
        <v>4</v>
      </c>
      <c r="B6" s="15" t="s">
        <v>100</v>
      </c>
      <c r="C6" s="21"/>
      <c r="D6" s="55"/>
      <c r="E6" s="55"/>
      <c r="F6" s="55"/>
      <c r="G6" s="55"/>
      <c r="H6" s="55"/>
      <c r="I6" s="53">
        <v>1</v>
      </c>
      <c r="J6" s="21"/>
      <c r="K6" s="55"/>
      <c r="L6" s="55"/>
      <c r="M6" s="55"/>
      <c r="N6" s="55"/>
      <c r="O6" s="55"/>
      <c r="P6" s="22"/>
      <c r="Q6" s="21"/>
      <c r="R6" s="55"/>
      <c r="S6" s="55"/>
      <c r="T6" s="55"/>
      <c r="U6" s="55"/>
      <c r="V6" s="55"/>
      <c r="W6" s="22"/>
      <c r="X6" s="21"/>
      <c r="Y6" s="55"/>
      <c r="Z6" s="62">
        <v>2</v>
      </c>
      <c r="AA6" s="55"/>
      <c r="AB6" s="55"/>
      <c r="AC6" s="55"/>
      <c r="AD6" s="22"/>
      <c r="AE6" s="21"/>
      <c r="AF6" s="55"/>
      <c r="AG6" s="61">
        <f t="shared" si="0"/>
        <v>1</v>
      </c>
      <c r="AH6" s="64">
        <f>Январь!AH49+Февраль!AE49+Март!AH49+Апрель!AG49+AG6+Май!AH49</f>
        <v>6</v>
      </c>
      <c r="AI6" s="64">
        <f t="shared" si="1"/>
        <v>1</v>
      </c>
      <c r="AJ6" s="64">
        <f>Январь!AJ49+Февраль!AG49+Март!AJ49+Апрель!AI49+AI6</f>
        <v>5</v>
      </c>
      <c r="AK6" s="66" t="s">
        <v>92</v>
      </c>
    </row>
    <row r="7" spans="1:37" ht="14.4" customHeight="1" x14ac:dyDescent="0.3">
      <c r="A7" s="2">
        <v>5</v>
      </c>
      <c r="B7" s="15" t="s">
        <v>68</v>
      </c>
      <c r="C7" s="21"/>
      <c r="D7" s="55"/>
      <c r="E7" s="55"/>
      <c r="F7" s="55"/>
      <c r="G7" s="55"/>
      <c r="H7" s="55"/>
      <c r="I7" s="22"/>
      <c r="J7" s="21"/>
      <c r="K7" s="55"/>
      <c r="L7" s="55"/>
      <c r="M7" s="55"/>
      <c r="N7" s="55"/>
      <c r="O7" s="55"/>
      <c r="P7" s="22"/>
      <c r="Q7" s="21"/>
      <c r="R7" s="55"/>
      <c r="S7" s="55"/>
      <c r="T7" s="55"/>
      <c r="U7" s="55"/>
      <c r="V7" s="55"/>
      <c r="W7" s="22"/>
      <c r="X7" s="21"/>
      <c r="Y7" s="55"/>
      <c r="Z7" s="55"/>
      <c r="AA7" s="53">
        <v>1</v>
      </c>
      <c r="AB7" s="55"/>
      <c r="AC7" s="55"/>
      <c r="AD7" s="22"/>
      <c r="AE7" s="21"/>
      <c r="AF7" s="55"/>
      <c r="AG7" s="61">
        <f t="shared" si="0"/>
        <v>1</v>
      </c>
      <c r="AH7" s="64">
        <f>Январь!AH7+Февраль!AE7+Март!AH7+Апрель!AG7+Май!AH7+AG7</f>
        <v>7</v>
      </c>
      <c r="AI7" s="64">
        <f t="shared" si="1"/>
        <v>0</v>
      </c>
      <c r="AJ7" s="64">
        <f>Январь!AJ7+Февраль!AG7+Март!AJ7+Апрель!AI7+AI7</f>
        <v>4</v>
      </c>
      <c r="AK7" s="66" t="s">
        <v>93</v>
      </c>
    </row>
    <row r="8" spans="1:37" ht="15.75" customHeight="1" x14ac:dyDescent="0.3">
      <c r="A8" s="11">
        <v>6</v>
      </c>
      <c r="B8" s="15" t="s">
        <v>85</v>
      </c>
      <c r="C8" s="21"/>
      <c r="D8" s="55"/>
      <c r="E8" s="55"/>
      <c r="F8" s="55"/>
      <c r="G8" s="55"/>
      <c r="H8" s="55"/>
      <c r="I8" s="22"/>
      <c r="J8" s="21"/>
      <c r="K8" s="55"/>
      <c r="L8" s="55"/>
      <c r="M8" s="55"/>
      <c r="N8" s="55"/>
      <c r="O8" s="55"/>
      <c r="P8" s="22"/>
      <c r="Q8" s="21"/>
      <c r="R8" s="55"/>
      <c r="S8" s="55"/>
      <c r="T8" s="55"/>
      <c r="U8" s="55"/>
      <c r="V8" s="62">
        <v>2</v>
      </c>
      <c r="W8" s="22"/>
      <c r="X8" s="21"/>
      <c r="Y8" s="53">
        <v>1</v>
      </c>
      <c r="Z8" s="55"/>
      <c r="AA8" s="55"/>
      <c r="AB8" s="55"/>
      <c r="AC8" s="55"/>
      <c r="AD8" s="22"/>
      <c r="AE8" s="21"/>
      <c r="AF8" s="55"/>
      <c r="AG8" s="61">
        <f t="shared" si="0"/>
        <v>1</v>
      </c>
      <c r="AH8" s="64">
        <f>Январь!AH11+Февраль!AE11+Март!AH11+Апрель!AG11+Май!AH11+AG8</f>
        <v>7</v>
      </c>
      <c r="AI8" s="64">
        <f t="shared" si="1"/>
        <v>1</v>
      </c>
      <c r="AJ8" s="64">
        <f>Январь!AJ11+Февраль!AG11+Март!AJ11+Апрель!AI11+AI8</f>
        <v>4</v>
      </c>
      <c r="AK8" s="66" t="s">
        <v>93</v>
      </c>
    </row>
    <row r="9" spans="1:37" x14ac:dyDescent="0.3">
      <c r="A9" s="11">
        <v>7</v>
      </c>
      <c r="B9" s="15" t="s">
        <v>103</v>
      </c>
      <c r="C9" s="53">
        <v>1</v>
      </c>
      <c r="D9" s="73"/>
      <c r="E9" s="55"/>
      <c r="F9" s="55"/>
      <c r="G9" s="55"/>
      <c r="H9" s="55"/>
      <c r="I9" s="22"/>
      <c r="J9" s="21"/>
      <c r="K9" s="55"/>
      <c r="L9" s="55"/>
      <c r="M9" s="73"/>
      <c r="N9" s="55"/>
      <c r="O9" s="55"/>
      <c r="P9" s="22"/>
      <c r="Q9" s="21"/>
      <c r="R9" s="62">
        <v>2</v>
      </c>
      <c r="S9" s="55"/>
      <c r="T9" s="55"/>
      <c r="U9" s="55"/>
      <c r="V9" s="55"/>
      <c r="W9" s="22"/>
      <c r="X9" s="21"/>
      <c r="Y9" s="55"/>
      <c r="Z9" s="55"/>
      <c r="AA9" s="55"/>
      <c r="AB9" s="55"/>
      <c r="AC9" s="55"/>
      <c r="AD9" s="22"/>
      <c r="AE9" s="21"/>
      <c r="AF9" s="55"/>
      <c r="AG9" s="61">
        <f t="shared" si="0"/>
        <v>1</v>
      </c>
      <c r="AH9" s="64">
        <f>Январь!AH14+Февраль!AE14+Март!AH14+Апрель!AG14+Май!AH14+AG9</f>
        <v>6</v>
      </c>
      <c r="AI9" s="64">
        <f t="shared" si="1"/>
        <v>1</v>
      </c>
      <c r="AJ9" s="64">
        <f>Январь!AJ14+Февраль!AG14+Март!AJ14+Апрель!AI14+AI9</f>
        <v>3</v>
      </c>
      <c r="AK9" s="66" t="s">
        <v>93</v>
      </c>
    </row>
    <row r="10" spans="1:37" ht="15.75" customHeight="1" x14ac:dyDescent="0.3">
      <c r="A10" s="2">
        <v>8</v>
      </c>
      <c r="B10" s="15" t="s">
        <v>72</v>
      </c>
      <c r="C10" s="143" t="s">
        <v>87</v>
      </c>
      <c r="D10" s="143"/>
      <c r="E10" s="143"/>
      <c r="F10" s="143"/>
      <c r="G10" s="143"/>
      <c r="H10" s="143"/>
      <c r="I10" s="143"/>
      <c r="J10" s="143"/>
      <c r="K10" s="143"/>
      <c r="L10" s="55"/>
      <c r="M10" s="55"/>
      <c r="N10" s="55"/>
      <c r="O10" s="55"/>
      <c r="P10" s="22"/>
      <c r="Q10" s="21"/>
      <c r="R10" s="55"/>
      <c r="S10" s="55"/>
      <c r="T10" s="55"/>
      <c r="U10" s="55"/>
      <c r="V10" s="55"/>
      <c r="W10" s="22"/>
      <c r="X10" s="21"/>
      <c r="Y10" s="55"/>
      <c r="Z10" s="55"/>
      <c r="AA10" s="55"/>
      <c r="AB10" s="55"/>
      <c r="AC10" s="53">
        <v>1</v>
      </c>
      <c r="AD10" s="22"/>
      <c r="AE10" s="21"/>
      <c r="AF10" s="55"/>
      <c r="AG10" s="61">
        <f t="shared" si="0"/>
        <v>1</v>
      </c>
      <c r="AH10" s="64">
        <f>Январь!AH16+Февраль!AE16+Март!AH16+Апрель!AG16+Май!AH16+AG10</f>
        <v>7</v>
      </c>
      <c r="AI10" s="64">
        <f t="shared" si="1"/>
        <v>0</v>
      </c>
      <c r="AJ10" s="64">
        <f>Январь!AJ16+Февраль!AG16+Март!AJ16+Апрель!AI16+AI10</f>
        <v>4</v>
      </c>
      <c r="AK10" s="66" t="s">
        <v>93</v>
      </c>
    </row>
    <row r="11" spans="1:37" ht="15.75" customHeight="1" x14ac:dyDescent="0.3">
      <c r="A11" s="11">
        <v>9</v>
      </c>
      <c r="B11" s="15" t="s">
        <v>31</v>
      </c>
      <c r="C11" s="21"/>
      <c r="D11" s="55"/>
      <c r="E11" s="55"/>
      <c r="F11" s="55"/>
      <c r="G11" s="62">
        <v>2</v>
      </c>
      <c r="H11" s="55"/>
      <c r="I11" s="22"/>
      <c r="J11" s="21"/>
      <c r="K11" s="55"/>
      <c r="L11" s="53">
        <v>1</v>
      </c>
      <c r="M11" s="55"/>
      <c r="N11" s="55"/>
      <c r="O11" s="55"/>
      <c r="P11" s="22"/>
      <c r="Q11" s="21"/>
      <c r="R11" s="55"/>
      <c r="S11" s="55"/>
      <c r="T11" s="55"/>
      <c r="U11" s="55"/>
      <c r="V11" s="55"/>
      <c r="W11" s="22"/>
      <c r="X11" s="21"/>
      <c r="Y11" s="55"/>
      <c r="Z11" s="55"/>
      <c r="AA11" s="55"/>
      <c r="AB11" s="53">
        <v>1</v>
      </c>
      <c r="AC11" s="55"/>
      <c r="AD11" s="22"/>
      <c r="AE11" s="21"/>
      <c r="AF11" s="55"/>
      <c r="AG11" s="61">
        <f t="shared" si="0"/>
        <v>2</v>
      </c>
      <c r="AH11" s="64">
        <f>Январь!AH17+Февраль!AE17+Март!AH17+Апрель!AG17+Май!AH17+AG11</f>
        <v>6</v>
      </c>
      <c r="AI11" s="64">
        <f t="shared" si="1"/>
        <v>1</v>
      </c>
      <c r="AJ11" s="64">
        <f>Январь!AJ17+Февраль!AG17+Март!AJ17+Апрель!AI17+AI11</f>
        <v>3</v>
      </c>
      <c r="AK11" s="66" t="s">
        <v>93</v>
      </c>
    </row>
    <row r="12" spans="1:37" ht="14.4" customHeight="1" x14ac:dyDescent="0.3">
      <c r="A12" s="11">
        <v>10</v>
      </c>
      <c r="B12" s="15" t="s">
        <v>37</v>
      </c>
      <c r="C12" s="21"/>
      <c r="D12" s="55"/>
      <c r="E12" s="55"/>
      <c r="F12" s="55"/>
      <c r="G12" s="55"/>
      <c r="H12" s="55"/>
      <c r="I12" s="22"/>
      <c r="J12" s="21"/>
      <c r="K12" s="55"/>
      <c r="L12" s="62">
        <v>2</v>
      </c>
      <c r="M12" s="55"/>
      <c r="N12" s="55"/>
      <c r="O12" s="55"/>
      <c r="P12" s="22"/>
      <c r="Q12" s="21"/>
      <c r="R12" s="55"/>
      <c r="S12" s="53">
        <v>1</v>
      </c>
      <c r="T12" s="55"/>
      <c r="U12" s="55"/>
      <c r="V12" s="55"/>
      <c r="W12" s="22"/>
      <c r="X12" s="21"/>
      <c r="Y12" s="55"/>
      <c r="Z12" s="55"/>
      <c r="AA12" s="55"/>
      <c r="AB12" s="55"/>
      <c r="AC12" s="55"/>
      <c r="AD12" s="22"/>
      <c r="AE12" s="21"/>
      <c r="AF12" s="55"/>
      <c r="AG12" s="61">
        <f t="shared" si="0"/>
        <v>1</v>
      </c>
      <c r="AH12" s="64">
        <f>Январь!AH44+Февраль!AE44+Март!AH44+Апрель!AG44+AG12+Май!AH44</f>
        <v>6</v>
      </c>
      <c r="AI12" s="64">
        <f t="shared" si="1"/>
        <v>1</v>
      </c>
      <c r="AJ12" s="64">
        <f>Январь!AJ44+Февраль!AG44+Март!AJ44+Апрель!AI44+AI12</f>
        <v>3</v>
      </c>
      <c r="AK12" s="66" t="s">
        <v>93</v>
      </c>
    </row>
    <row r="13" spans="1:37" ht="15.75" customHeight="1" x14ac:dyDescent="0.3">
      <c r="A13" s="2">
        <v>11</v>
      </c>
      <c r="B13" s="15" t="s">
        <v>56</v>
      </c>
      <c r="C13" s="21"/>
      <c r="D13" s="55"/>
      <c r="E13" s="55"/>
      <c r="F13" s="53">
        <v>1</v>
      </c>
      <c r="G13" s="55"/>
      <c r="H13" s="55"/>
      <c r="I13" s="22"/>
      <c r="J13" s="21"/>
      <c r="K13" s="55"/>
      <c r="L13" s="55"/>
      <c r="M13" s="72">
        <v>2</v>
      </c>
      <c r="N13" s="55"/>
      <c r="O13" s="55"/>
      <c r="P13" s="22"/>
      <c r="Q13" s="63"/>
      <c r="R13" s="55"/>
      <c r="S13" s="55"/>
      <c r="T13" s="55"/>
      <c r="U13" s="55"/>
      <c r="V13" s="55"/>
      <c r="W13" s="22"/>
      <c r="X13" s="63"/>
      <c r="Y13" s="143" t="s">
        <v>87</v>
      </c>
      <c r="Z13" s="143"/>
      <c r="AA13" s="143"/>
      <c r="AB13" s="143"/>
      <c r="AC13" s="143"/>
      <c r="AD13" s="143"/>
      <c r="AE13" s="143"/>
      <c r="AF13" s="143"/>
      <c r="AG13" s="61">
        <f t="shared" si="0"/>
        <v>1</v>
      </c>
      <c r="AH13" s="64">
        <f>Январь!AH45+Февраль!AE45+Март!AH45+Апрель!AG45+AG13+Май!AH45</f>
        <v>7</v>
      </c>
      <c r="AI13" s="64">
        <f t="shared" si="1"/>
        <v>1</v>
      </c>
      <c r="AJ13" s="64">
        <f>Январь!AJ45+Февраль!AG45+Март!AJ45+Апрель!AI45+AI13</f>
        <v>4</v>
      </c>
      <c r="AK13" s="66" t="s">
        <v>93</v>
      </c>
    </row>
    <row r="14" spans="1:37" ht="14.4" customHeight="1" x14ac:dyDescent="0.3">
      <c r="A14" s="11">
        <v>12</v>
      </c>
      <c r="B14" s="15" t="s">
        <v>79</v>
      </c>
      <c r="C14" s="150" t="s">
        <v>86</v>
      </c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2"/>
      <c r="S14" s="62">
        <v>2</v>
      </c>
      <c r="T14" s="55"/>
      <c r="U14" s="55"/>
      <c r="V14" s="55"/>
      <c r="W14" s="22"/>
      <c r="X14" s="53">
        <v>1</v>
      </c>
      <c r="Y14" s="55"/>
      <c r="Z14" s="55"/>
      <c r="AA14" s="55"/>
      <c r="AB14" s="55"/>
      <c r="AC14" s="55"/>
      <c r="AD14" s="22"/>
      <c r="AE14" s="21"/>
      <c r="AF14" s="55"/>
      <c r="AG14" s="61">
        <f t="shared" si="0"/>
        <v>1</v>
      </c>
      <c r="AH14" s="64">
        <f>Январь!AH30+Февраль!AE30+Март!AH30+Апрель!AG30+Май!AH30+AG14</f>
        <v>7</v>
      </c>
      <c r="AI14" s="64">
        <f t="shared" si="1"/>
        <v>1</v>
      </c>
      <c r="AJ14" s="64">
        <f>Январь!AJ30+Февраль!AG30+Март!AJ30+Апрель!AI30+AI14</f>
        <v>4</v>
      </c>
      <c r="AK14" s="66" t="s">
        <v>94</v>
      </c>
    </row>
    <row r="15" spans="1:37" ht="15.75" customHeight="1" x14ac:dyDescent="0.3">
      <c r="A15" s="11">
        <v>13</v>
      </c>
      <c r="B15" s="15" t="s">
        <v>104</v>
      </c>
      <c r="C15" s="21"/>
      <c r="D15" s="55"/>
      <c r="E15" s="55"/>
      <c r="F15" s="55"/>
      <c r="G15" s="55"/>
      <c r="H15" s="53">
        <v>1</v>
      </c>
      <c r="I15" s="22"/>
      <c r="J15" s="21"/>
      <c r="K15" s="62">
        <v>2</v>
      </c>
      <c r="L15" s="55"/>
      <c r="M15" s="55"/>
      <c r="N15" s="55"/>
      <c r="O15" s="55"/>
      <c r="P15" s="22"/>
      <c r="Q15" s="21"/>
      <c r="R15" s="55"/>
      <c r="S15" s="55"/>
      <c r="T15" s="55"/>
      <c r="U15" s="72">
        <v>2</v>
      </c>
      <c r="V15" s="55"/>
      <c r="W15" s="22"/>
      <c r="X15" s="21"/>
      <c r="Y15" s="55"/>
      <c r="Z15" s="55"/>
      <c r="AA15" s="55"/>
      <c r="AB15" s="55"/>
      <c r="AC15" s="55"/>
      <c r="AD15" s="22"/>
      <c r="AE15" s="21"/>
      <c r="AF15" s="72">
        <v>2</v>
      </c>
      <c r="AG15" s="61">
        <f t="shared" si="0"/>
        <v>1</v>
      </c>
      <c r="AH15" s="64">
        <f>Январь!AH35+Февраль!AE35+Март!AH35+Апрель!AG35+Май!AH35+AG15</f>
        <v>7</v>
      </c>
      <c r="AI15" s="64">
        <f t="shared" si="1"/>
        <v>3</v>
      </c>
      <c r="AJ15" s="64">
        <f>Январь!AJ35+Февраль!AG35+Март!AJ35+Апрель!AI35+AI15</f>
        <v>4</v>
      </c>
      <c r="AK15" s="66" t="s">
        <v>94</v>
      </c>
    </row>
    <row r="16" spans="1:37" ht="14.4" customHeight="1" x14ac:dyDescent="0.3">
      <c r="A16" s="2">
        <v>14</v>
      </c>
      <c r="B16" s="15" t="s">
        <v>105</v>
      </c>
      <c r="C16" s="21"/>
      <c r="D16" s="55"/>
      <c r="E16" s="55"/>
      <c r="F16" s="55"/>
      <c r="G16" s="55"/>
      <c r="H16" s="55"/>
      <c r="I16" s="22"/>
      <c r="J16" s="53">
        <v>1</v>
      </c>
      <c r="K16" s="55"/>
      <c r="L16" s="55"/>
      <c r="M16" s="55"/>
      <c r="N16" s="55"/>
      <c r="O16" s="55"/>
      <c r="P16" s="22"/>
      <c r="Q16" s="21"/>
      <c r="R16" s="55"/>
      <c r="S16" s="55"/>
      <c r="T16" s="55"/>
      <c r="U16" s="73"/>
      <c r="V16" s="55"/>
      <c r="W16" s="22"/>
      <c r="X16" s="21"/>
      <c r="Y16" s="55"/>
      <c r="Z16" s="55"/>
      <c r="AA16" s="55"/>
      <c r="AB16" s="55"/>
      <c r="AC16" s="55"/>
      <c r="AD16" s="22"/>
      <c r="AE16" s="21"/>
      <c r="AF16" s="55"/>
      <c r="AG16" s="61">
        <f t="shared" si="0"/>
        <v>1</v>
      </c>
      <c r="AH16" s="64">
        <f>Январь!AH37+Февраль!AE37+Март!AH37+Апрель!AG37+Май!AH37+AG16</f>
        <v>7</v>
      </c>
      <c r="AI16" s="64">
        <f t="shared" si="1"/>
        <v>0</v>
      </c>
      <c r="AJ16" s="64">
        <f>Январь!AJ37+Февраль!AG37+Март!AJ37+Апрель!AI37+AI16</f>
        <v>5</v>
      </c>
      <c r="AK16" s="66" t="s">
        <v>94</v>
      </c>
    </row>
    <row r="17" spans="1:37" ht="15.75" customHeight="1" x14ac:dyDescent="0.3">
      <c r="A17" s="11">
        <v>15</v>
      </c>
      <c r="B17" s="15" t="s">
        <v>60</v>
      </c>
      <c r="C17" s="21"/>
      <c r="D17" s="53">
        <v>1</v>
      </c>
      <c r="E17" s="55"/>
      <c r="F17" s="62">
        <v>2</v>
      </c>
      <c r="G17" s="55"/>
      <c r="H17" s="55"/>
      <c r="I17" s="22"/>
      <c r="J17" s="21"/>
      <c r="K17" s="55"/>
      <c r="L17" s="55"/>
      <c r="M17" s="53">
        <v>1</v>
      </c>
      <c r="N17" s="55"/>
      <c r="O17" s="73"/>
      <c r="P17" s="22"/>
      <c r="Q17" s="21"/>
      <c r="R17" s="143" t="s">
        <v>87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61">
        <f t="shared" si="0"/>
        <v>2</v>
      </c>
      <c r="AH17" s="64">
        <f>Январь!AH50+Февраль!AE50+Март!AH50+Апрель!AG50+AG17+Май!AH50</f>
        <v>7</v>
      </c>
      <c r="AI17" s="64">
        <f t="shared" si="1"/>
        <v>1</v>
      </c>
      <c r="AJ17" s="64">
        <f>Январь!AJ50+Февраль!AG50+Март!AJ50+Апрель!AI50+AI17</f>
        <v>3</v>
      </c>
      <c r="AK17" s="66" t="s">
        <v>94</v>
      </c>
    </row>
    <row r="18" spans="1:37" ht="14.4" customHeight="1" x14ac:dyDescent="0.3">
      <c r="A18" s="11">
        <v>16</v>
      </c>
      <c r="B18" s="15" t="s">
        <v>65</v>
      </c>
      <c r="C18" s="21"/>
      <c r="D18" s="55"/>
      <c r="E18" s="55"/>
      <c r="F18" s="55"/>
      <c r="G18" s="55"/>
      <c r="H18" s="55"/>
      <c r="I18" s="22"/>
      <c r="J18" s="21"/>
      <c r="K18" s="55"/>
      <c r="L18" s="55"/>
      <c r="M18" s="55"/>
      <c r="N18" s="55"/>
      <c r="O18" s="55"/>
      <c r="P18" s="22"/>
      <c r="Q18" s="21"/>
      <c r="R18" s="55"/>
      <c r="S18" s="55"/>
      <c r="T18" s="62">
        <v>2</v>
      </c>
      <c r="U18" s="55"/>
      <c r="V18" s="53">
        <v>1</v>
      </c>
      <c r="W18" s="22"/>
      <c r="X18" s="21"/>
      <c r="Y18" s="55"/>
      <c r="Z18" s="55"/>
      <c r="AA18" s="55"/>
      <c r="AB18" s="55"/>
      <c r="AC18" s="55"/>
      <c r="AD18" s="22"/>
      <c r="AE18" s="21"/>
      <c r="AF18" s="54" t="s">
        <v>89</v>
      </c>
      <c r="AG18" s="61">
        <f t="shared" si="0"/>
        <v>1</v>
      </c>
      <c r="AH18" s="64">
        <f>Январь!AH4+Февраль!AE4+Март!AH4+Апрель!AG4+Май!AH4+AG18</f>
        <v>7</v>
      </c>
      <c r="AI18" s="64">
        <f t="shared" si="1"/>
        <v>1</v>
      </c>
      <c r="AJ18" s="64">
        <f>Январь!AJ4+Февраль!AG4+Март!AJ4+Апрель!AI4+AI18</f>
        <v>4</v>
      </c>
      <c r="AK18" s="66" t="s">
        <v>95</v>
      </c>
    </row>
    <row r="19" spans="1:37" ht="14.9" customHeight="1" x14ac:dyDescent="0.3">
      <c r="A19" s="2">
        <v>17</v>
      </c>
      <c r="B19" s="15" t="s">
        <v>67</v>
      </c>
      <c r="C19" s="147" t="s">
        <v>87</v>
      </c>
      <c r="D19" s="148"/>
      <c r="E19" s="148"/>
      <c r="F19" s="148"/>
      <c r="G19" s="148"/>
      <c r="H19" s="149"/>
      <c r="I19" s="22"/>
      <c r="J19" s="21"/>
      <c r="K19" s="55"/>
      <c r="L19" s="55"/>
      <c r="M19" s="55"/>
      <c r="N19" s="55"/>
      <c r="O19" s="72">
        <v>2</v>
      </c>
      <c r="P19" s="22"/>
      <c r="Q19" s="21"/>
      <c r="R19" s="55"/>
      <c r="S19" s="55"/>
      <c r="T19" s="55"/>
      <c r="U19" s="55"/>
      <c r="V19" s="55"/>
      <c r="W19" s="22"/>
      <c r="X19" s="21"/>
      <c r="Y19" s="55"/>
      <c r="Z19" s="53">
        <v>1</v>
      </c>
      <c r="AA19" s="55"/>
      <c r="AB19" s="55"/>
      <c r="AC19" s="55"/>
      <c r="AD19" s="22"/>
      <c r="AE19" s="21"/>
      <c r="AF19" s="53">
        <v>1</v>
      </c>
      <c r="AG19" s="61">
        <f t="shared" si="0"/>
        <v>2</v>
      </c>
      <c r="AH19" s="64">
        <f>Январь!AH6+Февраль!AE6+Март!AH6+Апрель!AG6+Май!AH6+AG19</f>
        <v>8</v>
      </c>
      <c r="AI19" s="64">
        <f t="shared" si="1"/>
        <v>1</v>
      </c>
      <c r="AJ19" s="64">
        <f>Январь!AJ6+Февраль!AG6+Март!AJ6+Апрель!AI6+AI19</f>
        <v>4</v>
      </c>
      <c r="AK19" s="66" t="s">
        <v>95</v>
      </c>
    </row>
    <row r="20" spans="1:37" ht="15.75" customHeight="1" x14ac:dyDescent="0.3">
      <c r="A20" s="11">
        <v>18</v>
      </c>
      <c r="B20" s="15" t="s">
        <v>106</v>
      </c>
      <c r="C20" s="21"/>
      <c r="D20" s="55"/>
      <c r="E20" s="55"/>
      <c r="F20" s="55"/>
      <c r="G20" s="55"/>
      <c r="H20" s="55"/>
      <c r="I20" s="22"/>
      <c r="J20" s="21"/>
      <c r="K20" s="55"/>
      <c r="L20" s="55"/>
      <c r="M20" s="55"/>
      <c r="N20" s="53">
        <v>1</v>
      </c>
      <c r="O20" s="55"/>
      <c r="P20" s="22"/>
      <c r="Q20" s="21"/>
      <c r="R20" s="55"/>
      <c r="S20" s="55"/>
      <c r="T20" s="55"/>
      <c r="U20" s="55"/>
      <c r="V20" s="55"/>
      <c r="W20" s="22"/>
      <c r="X20" s="21"/>
      <c r="Y20" s="55"/>
      <c r="Z20" s="55"/>
      <c r="AA20" s="55"/>
      <c r="AB20" s="62">
        <v>2</v>
      </c>
      <c r="AC20" s="55"/>
      <c r="AD20" s="22"/>
      <c r="AE20" s="21"/>
      <c r="AF20" s="55"/>
      <c r="AG20" s="61">
        <f t="shared" si="0"/>
        <v>1</v>
      </c>
      <c r="AH20" s="64">
        <f>Январь!AH23+Февраль!AE23+Март!AH23+Апрель!AG23+Май!AH23+AG20</f>
        <v>6</v>
      </c>
      <c r="AI20" s="64">
        <f>COUNTIF(C20:AF20,2)</f>
        <v>1</v>
      </c>
      <c r="AJ20" s="64">
        <f>Январь!AJ23+Февраль!AG23+Март!AJ23+Апрель!AI23+AI20</f>
        <v>4</v>
      </c>
      <c r="AK20" s="66" t="s">
        <v>95</v>
      </c>
    </row>
    <row r="21" spans="1:37" ht="15.75" customHeight="1" x14ac:dyDescent="0.3">
      <c r="A21" s="11">
        <v>19</v>
      </c>
      <c r="B21" s="15" t="s">
        <v>74</v>
      </c>
      <c r="C21" s="147" t="s">
        <v>87</v>
      </c>
      <c r="D21" s="148"/>
      <c r="E21" s="148"/>
      <c r="F21" s="148"/>
      <c r="G21" s="148"/>
      <c r="H21" s="148"/>
      <c r="I21" s="148"/>
      <c r="J21" s="148"/>
      <c r="K21" s="149"/>
      <c r="L21" s="55"/>
      <c r="M21" s="55"/>
      <c r="N21" s="55"/>
      <c r="O21" s="55"/>
      <c r="P21" s="22"/>
      <c r="Q21" s="21"/>
      <c r="R21" s="53">
        <v>1</v>
      </c>
      <c r="S21" s="55"/>
      <c r="T21" s="55"/>
      <c r="U21" s="55"/>
      <c r="V21" s="55"/>
      <c r="W21" s="22"/>
      <c r="X21" s="21"/>
      <c r="Y21" s="55"/>
      <c r="Z21" s="55"/>
      <c r="AA21" s="55"/>
      <c r="AB21" s="67"/>
      <c r="AC21" s="67"/>
      <c r="AD21" s="68"/>
      <c r="AE21" s="63"/>
      <c r="AF21" s="67"/>
      <c r="AG21" s="61">
        <f t="shared" si="0"/>
        <v>1</v>
      </c>
      <c r="AH21" s="64">
        <f>Январь!AH19+Февраль!AE19+Март!AH19+Апрель!AG19+Май!AH19+AG21</f>
        <v>6</v>
      </c>
      <c r="AI21" s="64">
        <f t="shared" ref="AI21:AI50" si="2">COUNTIF(D21:AF21,2)</f>
        <v>0</v>
      </c>
      <c r="AJ21" s="64">
        <f>Январь!AJ19+Февраль!AG19+Март!AJ19+Апрель!AI19+AI21</f>
        <v>4</v>
      </c>
      <c r="AK21" s="66" t="s">
        <v>96</v>
      </c>
    </row>
    <row r="22" spans="1:37" ht="15.75" customHeight="1" x14ac:dyDescent="0.3">
      <c r="A22" s="2">
        <v>20</v>
      </c>
      <c r="B22" s="15" t="s">
        <v>52</v>
      </c>
      <c r="C22" s="21"/>
      <c r="D22" s="55"/>
      <c r="E22" s="55"/>
      <c r="F22" s="55"/>
      <c r="G22" s="55"/>
      <c r="H22" s="55"/>
      <c r="I22" s="22"/>
      <c r="J22" s="21"/>
      <c r="K22" s="55"/>
      <c r="L22" s="55"/>
      <c r="M22" s="55"/>
      <c r="N22" s="55"/>
      <c r="O22" s="53">
        <v>1</v>
      </c>
      <c r="P22" s="22"/>
      <c r="Q22" s="21"/>
      <c r="R22" s="55"/>
      <c r="S22" s="55"/>
      <c r="T22" s="55"/>
      <c r="U22" s="55"/>
      <c r="V22" s="55"/>
      <c r="W22" s="22"/>
      <c r="X22" s="21"/>
      <c r="Y22" s="55"/>
      <c r="Z22" s="55"/>
      <c r="AA22" s="55"/>
      <c r="AB22" s="55"/>
      <c r="AC22" s="55"/>
      <c r="AD22" s="22"/>
      <c r="AE22" s="21"/>
      <c r="AF22" s="55"/>
      <c r="AG22" s="61">
        <f t="shared" si="0"/>
        <v>1</v>
      </c>
      <c r="AH22" s="64">
        <f>Январь!AH20+Февраль!AE20+Март!AH20+Апрель!AG20+Май!AH20+AG22</f>
        <v>7</v>
      </c>
      <c r="AI22" s="64">
        <f t="shared" si="2"/>
        <v>0</v>
      </c>
      <c r="AJ22" s="64">
        <f>Январь!AJ20+Февраль!AG20+Март!AJ20+Апрель!AI20+AI22</f>
        <v>4</v>
      </c>
      <c r="AK22" s="66" t="s">
        <v>96</v>
      </c>
    </row>
    <row r="23" spans="1:37" ht="15.75" customHeight="1" x14ac:dyDescent="0.3">
      <c r="A23" s="11">
        <v>21</v>
      </c>
      <c r="B23" s="15" t="s">
        <v>11</v>
      </c>
      <c r="C23" s="21"/>
      <c r="D23" s="55"/>
      <c r="E23" s="62">
        <v>2</v>
      </c>
      <c r="F23" s="55"/>
      <c r="G23" s="55"/>
      <c r="H23" s="55"/>
      <c r="I23" s="22"/>
      <c r="J23" s="21"/>
      <c r="K23" s="55"/>
      <c r="L23" s="55"/>
      <c r="M23" s="55"/>
      <c r="N23" s="55"/>
      <c r="O23" s="55"/>
      <c r="P23" s="22"/>
      <c r="Q23" s="21"/>
      <c r="R23" s="55"/>
      <c r="S23" s="55"/>
      <c r="T23" s="55"/>
      <c r="U23" s="53">
        <v>1</v>
      </c>
      <c r="V23" s="55"/>
      <c r="W23" s="22"/>
      <c r="X23" s="21"/>
      <c r="Y23" s="55"/>
      <c r="Z23" s="55"/>
      <c r="AA23" s="55"/>
      <c r="AB23" s="55"/>
      <c r="AC23" s="55"/>
      <c r="AD23" s="22"/>
      <c r="AE23" s="21"/>
      <c r="AF23" s="55"/>
      <c r="AG23" s="61">
        <f t="shared" si="0"/>
        <v>1</v>
      </c>
      <c r="AH23" s="64">
        <f>Январь!AH21+Февраль!AE21+Март!AH21+Апрель!AG21+Май!AH21+AG23</f>
        <v>7</v>
      </c>
      <c r="AI23" s="64">
        <f t="shared" si="2"/>
        <v>1</v>
      </c>
      <c r="AJ23" s="64">
        <f>Январь!AJ21+Февраль!AG21+Март!AJ21+Апрель!AI21+AI23</f>
        <v>4</v>
      </c>
      <c r="AK23" s="66" t="s">
        <v>96</v>
      </c>
    </row>
    <row r="24" spans="1:37" ht="15.75" customHeight="1" x14ac:dyDescent="0.3">
      <c r="A24" s="11">
        <v>22</v>
      </c>
      <c r="B24" s="15" t="s">
        <v>53</v>
      </c>
      <c r="C24" s="21"/>
      <c r="D24" s="55"/>
      <c r="E24" s="55"/>
      <c r="F24" s="55"/>
      <c r="G24" s="55"/>
      <c r="H24" s="55"/>
      <c r="I24" s="22"/>
      <c r="J24" s="21"/>
      <c r="K24" s="53">
        <v>1</v>
      </c>
      <c r="L24" s="55"/>
      <c r="M24" s="73"/>
      <c r="N24" s="55"/>
      <c r="O24" s="55"/>
      <c r="P24" s="22"/>
      <c r="Q24" s="53">
        <v>1</v>
      </c>
      <c r="R24" s="55"/>
      <c r="S24" s="55"/>
      <c r="T24" s="55"/>
      <c r="U24" s="55"/>
      <c r="V24" s="55"/>
      <c r="W24" s="22"/>
      <c r="X24" s="21"/>
      <c r="Y24" s="55"/>
      <c r="Z24" s="55"/>
      <c r="AA24" s="62">
        <v>2</v>
      </c>
      <c r="AB24" s="55"/>
      <c r="AC24" s="55"/>
      <c r="AD24" s="22"/>
      <c r="AE24" s="21"/>
      <c r="AF24" s="74"/>
      <c r="AG24" s="61">
        <f t="shared" si="0"/>
        <v>2</v>
      </c>
      <c r="AH24" s="64">
        <f>Январь!AH29+Февраль!AE29+Март!AH29+Апрель!AG29+Май!AH29+AG24</f>
        <v>7</v>
      </c>
      <c r="AI24" s="64">
        <f t="shared" si="2"/>
        <v>1</v>
      </c>
      <c r="AJ24" s="64">
        <f>Январь!AJ29+Февраль!AG29+Март!AJ29+Апрель!AI29+AI24</f>
        <v>2</v>
      </c>
      <c r="AK24" s="66" t="s">
        <v>97</v>
      </c>
    </row>
    <row r="25" spans="1:37" ht="15.75" customHeight="1" x14ac:dyDescent="0.3">
      <c r="A25" s="2">
        <v>23</v>
      </c>
      <c r="B25" s="15" t="s">
        <v>54</v>
      </c>
      <c r="C25" s="21"/>
      <c r="D25" s="143" t="s">
        <v>87</v>
      </c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55"/>
      <c r="T25" s="53">
        <v>1</v>
      </c>
      <c r="U25" s="55"/>
      <c r="V25" s="55"/>
      <c r="W25" s="22"/>
      <c r="X25" s="21"/>
      <c r="Y25" s="62">
        <v>2</v>
      </c>
      <c r="Z25" s="55"/>
      <c r="AA25" s="55"/>
      <c r="AB25" s="55"/>
      <c r="AC25" s="55"/>
      <c r="AD25" s="22"/>
      <c r="AE25" s="21"/>
      <c r="AF25" s="55"/>
      <c r="AG25" s="61">
        <f t="shared" si="0"/>
        <v>1</v>
      </c>
      <c r="AH25" s="64">
        <f>Январь!AH32+Февраль!AE32+Март!AH32+Апрель!AG32+Май!AH32+AG25</f>
        <v>6</v>
      </c>
      <c r="AI25" s="64">
        <f t="shared" si="2"/>
        <v>1</v>
      </c>
      <c r="AJ25" s="64">
        <f>Январь!AJ32+Февраль!AG32+Март!AJ32+Апрель!AI32+AI25</f>
        <v>3</v>
      </c>
      <c r="AK25" s="66" t="s">
        <v>97</v>
      </c>
    </row>
    <row r="26" spans="1:37" x14ac:dyDescent="0.3">
      <c r="A26" s="11">
        <v>24</v>
      </c>
      <c r="B26" s="15" t="s">
        <v>80</v>
      </c>
      <c r="C26" s="21"/>
      <c r="D26" s="72">
        <v>2</v>
      </c>
      <c r="E26" s="55"/>
      <c r="F26" s="55"/>
      <c r="G26" s="53">
        <v>1</v>
      </c>
      <c r="H26" s="55"/>
      <c r="I26" s="22"/>
      <c r="J26" s="21"/>
      <c r="K26" s="55"/>
      <c r="L26" s="55"/>
      <c r="M26" s="55"/>
      <c r="N26" s="55"/>
      <c r="O26" s="55"/>
      <c r="P26" s="22"/>
      <c r="Q26" s="21"/>
      <c r="R26" s="55"/>
      <c r="S26" s="55"/>
      <c r="T26" s="55"/>
      <c r="U26" s="55"/>
      <c r="V26" s="55"/>
      <c r="W26" s="22"/>
      <c r="X26" s="21"/>
      <c r="Y26" s="55"/>
      <c r="Z26" s="55"/>
      <c r="AA26" s="55"/>
      <c r="AB26" s="55"/>
      <c r="AC26" s="55"/>
      <c r="AD26" s="22"/>
      <c r="AE26" s="21"/>
      <c r="AF26" s="55"/>
      <c r="AG26" s="61">
        <f t="shared" si="0"/>
        <v>1</v>
      </c>
      <c r="AH26" s="64">
        <f>Январь!AH34+Февраль!AE34+Март!AH34+Апрель!AG34+Май!AH34+AG26</f>
        <v>7</v>
      </c>
      <c r="AI26" s="64">
        <f t="shared" si="2"/>
        <v>1</v>
      </c>
      <c r="AJ26" s="64">
        <f>Январь!AJ34+Февраль!AG34+Март!AJ34+Апрель!AI34+AI26</f>
        <v>3</v>
      </c>
      <c r="AK26" s="66" t="s">
        <v>97</v>
      </c>
    </row>
    <row r="27" spans="1:37" ht="15.75" customHeight="1" x14ac:dyDescent="0.3">
      <c r="A27" s="11">
        <v>25</v>
      </c>
      <c r="B27" s="15" t="s">
        <v>51</v>
      </c>
      <c r="C27" s="21"/>
      <c r="D27" s="55"/>
      <c r="E27" s="53">
        <v>1</v>
      </c>
      <c r="F27" s="55"/>
      <c r="G27" s="55"/>
      <c r="H27" s="55"/>
      <c r="I27" s="22"/>
      <c r="J27" s="21"/>
      <c r="K27" s="55"/>
      <c r="L27" s="55"/>
      <c r="M27" s="55"/>
      <c r="N27" s="62">
        <v>2</v>
      </c>
      <c r="O27" s="55"/>
      <c r="P27" s="22"/>
      <c r="Q27" s="21"/>
      <c r="R27" s="55"/>
      <c r="S27" s="55"/>
      <c r="T27" s="55"/>
      <c r="U27" s="55"/>
      <c r="V27" s="55"/>
      <c r="W27" s="22"/>
      <c r="X27" s="21"/>
      <c r="Y27" s="55"/>
      <c r="Z27" s="55"/>
      <c r="AA27" s="55"/>
      <c r="AB27" s="55"/>
      <c r="AC27" s="55"/>
      <c r="AD27" s="22"/>
      <c r="AE27" s="53">
        <v>1</v>
      </c>
      <c r="AF27" s="55"/>
      <c r="AG27" s="61">
        <f t="shared" si="0"/>
        <v>2</v>
      </c>
      <c r="AH27" s="64">
        <f>Январь!AH42+Февраль!AE42+Март!AH42+Апрель!AG42+AG27+Май!AH42</f>
        <v>7</v>
      </c>
      <c r="AI27" s="64">
        <f t="shared" si="2"/>
        <v>1</v>
      </c>
      <c r="AJ27" s="64">
        <f>Январь!AJ42+Февраль!AG42+Март!AJ42+Апрель!AI42+AI27</f>
        <v>3</v>
      </c>
      <c r="AK27" s="66" t="s">
        <v>97</v>
      </c>
    </row>
    <row r="28" spans="1:37" ht="15.75" customHeight="1" x14ac:dyDescent="0.3">
      <c r="A28" s="2">
        <v>26</v>
      </c>
      <c r="B28" s="15" t="s">
        <v>107</v>
      </c>
      <c r="C28" s="142" t="s">
        <v>86</v>
      </c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61">
        <f t="shared" si="0"/>
        <v>0</v>
      </c>
      <c r="AH28" s="64">
        <f>Январь!AI3+Февраль!AF3+Март!AI3+Апрель!AH3+AG28</f>
        <v>0</v>
      </c>
      <c r="AI28" s="64">
        <f t="shared" si="2"/>
        <v>0</v>
      </c>
      <c r="AJ28" s="64">
        <f>Январь!AJ3+Февраль!AG3+Март!AJ3+Апрель!AI3+AI28</f>
        <v>0</v>
      </c>
      <c r="AK28" s="66" t="s">
        <v>98</v>
      </c>
    </row>
    <row r="29" spans="1:37" x14ac:dyDescent="0.3">
      <c r="A29" s="11">
        <v>27</v>
      </c>
      <c r="B29" s="15" t="s">
        <v>66</v>
      </c>
      <c r="C29" s="142" t="s">
        <v>86</v>
      </c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61">
        <f t="shared" si="0"/>
        <v>0</v>
      </c>
      <c r="AH29" s="64">
        <f>Январь!AH5+Февраль!AE5+Март!AH5+Апрель!AG5+Май!AH5+AG29</f>
        <v>0</v>
      </c>
      <c r="AI29" s="64">
        <f t="shared" si="2"/>
        <v>0</v>
      </c>
      <c r="AJ29" s="64">
        <f>Январь!AJ5+Февраль!AG5+Март!AJ5+Апрель!AI5+AI29</f>
        <v>0</v>
      </c>
      <c r="AK29" s="66" t="s">
        <v>98</v>
      </c>
    </row>
    <row r="30" spans="1:37" x14ac:dyDescent="0.3">
      <c r="A30" s="11">
        <v>28</v>
      </c>
      <c r="B30" s="15" t="s">
        <v>69</v>
      </c>
      <c r="C30" s="142" t="s">
        <v>86</v>
      </c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61">
        <f t="shared" si="0"/>
        <v>0</v>
      </c>
      <c r="AH30" s="64">
        <f>Январь!AH8+Февраль!AE8+Март!AH8+Апрель!AG8+Май!AH8+AG30</f>
        <v>0</v>
      </c>
      <c r="AI30" s="64">
        <f t="shared" si="2"/>
        <v>0</v>
      </c>
      <c r="AJ30" s="64">
        <f>Январь!AJ8+Февраль!AG8+Март!AJ8+Апрель!AI8+AI30</f>
        <v>0</v>
      </c>
      <c r="AK30" s="66" t="s">
        <v>98</v>
      </c>
    </row>
    <row r="31" spans="1:37" x14ac:dyDescent="0.3">
      <c r="A31" s="2">
        <v>29</v>
      </c>
      <c r="B31" s="15" t="s">
        <v>91</v>
      </c>
      <c r="C31" s="142" t="s">
        <v>86</v>
      </c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61">
        <f t="shared" si="0"/>
        <v>0</v>
      </c>
      <c r="AH31" s="64">
        <f>Январь!AH9+Февраль!AE9+Март!AH9+Апрель!AG9+Май!AH9+AG31</f>
        <v>0</v>
      </c>
      <c r="AI31" s="64">
        <f t="shared" si="2"/>
        <v>0</v>
      </c>
      <c r="AJ31" s="64">
        <f>Январь!AJ9+Февраль!AG9+Март!AJ9+Апрель!AI9+AI31</f>
        <v>0</v>
      </c>
      <c r="AK31" s="66" t="s">
        <v>98</v>
      </c>
    </row>
    <row r="32" spans="1:37" x14ac:dyDescent="0.3">
      <c r="A32" s="11">
        <v>30</v>
      </c>
      <c r="B32" s="15" t="s">
        <v>70</v>
      </c>
      <c r="C32" s="142" t="s">
        <v>86</v>
      </c>
      <c r="D32" s="142"/>
      <c r="E32" s="142"/>
      <c r="F32" s="142"/>
      <c r="G32" s="142"/>
      <c r="H32" s="142"/>
      <c r="I32" s="142"/>
      <c r="J32" s="142"/>
      <c r="K32" s="143" t="s">
        <v>87</v>
      </c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2" t="s">
        <v>86</v>
      </c>
      <c r="AA32" s="142"/>
      <c r="AB32" s="142"/>
      <c r="AC32" s="142"/>
      <c r="AD32" s="142"/>
      <c r="AE32" s="142"/>
      <c r="AF32" s="142"/>
      <c r="AG32" s="61">
        <f t="shared" si="0"/>
        <v>0</v>
      </c>
      <c r="AH32" s="64">
        <f>Январь!AH10+Февраль!AE10+Март!AH10+Апрель!AG10+Май!AH10+AG32</f>
        <v>0</v>
      </c>
      <c r="AI32" s="64">
        <f t="shared" si="2"/>
        <v>0</v>
      </c>
      <c r="AJ32" s="64">
        <f>Январь!AJ10+Февраль!AG10+Март!AJ10+Апрель!AI10+AI32</f>
        <v>0</v>
      </c>
      <c r="AK32" s="66" t="s">
        <v>98</v>
      </c>
    </row>
    <row r="33" spans="1:37" x14ac:dyDescent="0.3">
      <c r="A33" s="11">
        <v>31</v>
      </c>
      <c r="B33" s="15" t="s">
        <v>71</v>
      </c>
      <c r="C33" s="55" t="s">
        <v>88</v>
      </c>
      <c r="D33" s="143" t="s">
        <v>87</v>
      </c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2" t="s">
        <v>86</v>
      </c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61">
        <f t="shared" si="0"/>
        <v>0</v>
      </c>
      <c r="AH33" s="64">
        <f>Январь!AH12+Февраль!AE12+Март!AH12+Апрель!AG12+Май!AH12+AG33</f>
        <v>0</v>
      </c>
      <c r="AI33" s="64">
        <f t="shared" si="2"/>
        <v>0</v>
      </c>
      <c r="AJ33" s="64">
        <f>Январь!AJ12+Февраль!AG12+Март!AJ12+Апрель!AI12+AI33</f>
        <v>0</v>
      </c>
      <c r="AK33" s="66" t="s">
        <v>98</v>
      </c>
    </row>
    <row r="34" spans="1:37" x14ac:dyDescent="0.3">
      <c r="A34" s="2">
        <v>32</v>
      </c>
      <c r="B34" s="15" t="s">
        <v>108</v>
      </c>
      <c r="C34" s="142" t="s">
        <v>86</v>
      </c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61">
        <f t="shared" si="0"/>
        <v>0</v>
      </c>
      <c r="AH34" s="64">
        <f>Январь!AH13+Февраль!AE13+Март!AH13+Апрель!AG13+Май!AH13+AG34</f>
        <v>1</v>
      </c>
      <c r="AI34" s="64">
        <f t="shared" si="2"/>
        <v>0</v>
      </c>
      <c r="AJ34" s="64">
        <f>Январь!AJ13+Февраль!AG13+Март!AJ13+Апрель!AI13+AI34</f>
        <v>0</v>
      </c>
      <c r="AK34" s="66" t="s">
        <v>98</v>
      </c>
    </row>
    <row r="35" spans="1:37" x14ac:dyDescent="0.3">
      <c r="A35" s="11">
        <v>33</v>
      </c>
      <c r="B35" s="15" t="s">
        <v>109</v>
      </c>
      <c r="C35" s="142" t="s">
        <v>86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61">
        <f t="shared" si="0"/>
        <v>0</v>
      </c>
      <c r="AH35" s="64">
        <f>Январь!AH15+Февраль!AE15+Март!AH15+Апрель!AG15+Май!AH15+AG35</f>
        <v>0</v>
      </c>
      <c r="AI35" s="64">
        <f t="shared" si="2"/>
        <v>0</v>
      </c>
      <c r="AJ35" s="64">
        <f>Январь!AJ15+Февраль!AG15+Март!AJ15+Апрель!AI15+AI35</f>
        <v>0</v>
      </c>
      <c r="AK35" s="66" t="s">
        <v>98</v>
      </c>
    </row>
    <row r="36" spans="1:37" x14ac:dyDescent="0.3">
      <c r="A36" s="11">
        <v>34</v>
      </c>
      <c r="B36" s="15" t="s">
        <v>73</v>
      </c>
      <c r="C36" s="142" t="s">
        <v>86</v>
      </c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3" t="s">
        <v>87</v>
      </c>
      <c r="Z36" s="143"/>
      <c r="AA36" s="143"/>
      <c r="AB36" s="143"/>
      <c r="AC36" s="143"/>
      <c r="AD36" s="143"/>
      <c r="AE36" s="143"/>
      <c r="AF36" s="143"/>
      <c r="AG36" s="61">
        <f t="shared" si="0"/>
        <v>0</v>
      </c>
      <c r="AH36" s="64">
        <f>Январь!AH18+Февраль!AE18+Март!AH18+Апрель!AG18+Май!AH18+AG36</f>
        <v>0</v>
      </c>
      <c r="AI36" s="64">
        <f t="shared" si="2"/>
        <v>0</v>
      </c>
      <c r="AJ36" s="64">
        <f>Январь!AJ18+Февраль!AG18+Март!AJ18+Апрель!AI18+AI36</f>
        <v>0</v>
      </c>
      <c r="AK36" s="66" t="s">
        <v>98</v>
      </c>
    </row>
    <row r="37" spans="1:37" x14ac:dyDescent="0.3">
      <c r="A37" s="2">
        <v>35</v>
      </c>
      <c r="B37" s="15" t="s">
        <v>22</v>
      </c>
      <c r="C37" s="142" t="s">
        <v>86</v>
      </c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61">
        <f t="shared" si="0"/>
        <v>0</v>
      </c>
      <c r="AH37" s="64">
        <f>Январь!AH22+Февраль!AE22+Март!AH22+Апрель!AG22+Май!AH22+AG37</f>
        <v>5</v>
      </c>
      <c r="AI37" s="64">
        <f t="shared" si="2"/>
        <v>0</v>
      </c>
      <c r="AJ37" s="64">
        <f>Январь!AJ22+Февраль!AG22+Март!AJ22+Апрель!AI22+AI37</f>
        <v>2</v>
      </c>
      <c r="AK37" s="66" t="s">
        <v>98</v>
      </c>
    </row>
    <row r="38" spans="1:37" x14ac:dyDescent="0.3">
      <c r="A38" s="11">
        <v>36</v>
      </c>
      <c r="B38" s="15" t="s">
        <v>75</v>
      </c>
      <c r="C38" s="142" t="s">
        <v>86</v>
      </c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3" t="s">
        <v>87</v>
      </c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61">
        <f t="shared" si="0"/>
        <v>0</v>
      </c>
      <c r="AH38" s="64">
        <f>Январь!AH24+Февраль!AE24+Март!AH24+Апрель!AG24+Май!AH24+AG38</f>
        <v>0</v>
      </c>
      <c r="AI38" s="64">
        <f t="shared" si="2"/>
        <v>0</v>
      </c>
      <c r="AJ38" s="64">
        <f>Январь!AJ24+Февраль!AG24+Март!AJ24+Апрель!AI24+AI38</f>
        <v>0</v>
      </c>
      <c r="AK38" s="66" t="s">
        <v>98</v>
      </c>
    </row>
    <row r="39" spans="1:37" x14ac:dyDescent="0.3">
      <c r="A39" s="11">
        <v>37</v>
      </c>
      <c r="B39" s="15" t="s">
        <v>76</v>
      </c>
      <c r="C39" s="142" t="s">
        <v>86</v>
      </c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61">
        <f t="shared" si="0"/>
        <v>0</v>
      </c>
      <c r="AH39" s="64">
        <f>Январь!AH25+Февраль!AE25+Март!AH25+Апрель!AG25+Май!AH25+AG39</f>
        <v>0</v>
      </c>
      <c r="AI39" s="64">
        <f t="shared" si="2"/>
        <v>0</v>
      </c>
      <c r="AJ39" s="64">
        <f>Январь!AJ25+Февраль!AG25+Март!AJ25+Апрель!AI25+AI39</f>
        <v>0</v>
      </c>
      <c r="AK39" s="66" t="s">
        <v>98</v>
      </c>
    </row>
    <row r="40" spans="1:37" x14ac:dyDescent="0.3">
      <c r="A40" s="2">
        <v>38</v>
      </c>
      <c r="B40" s="15" t="s">
        <v>77</v>
      </c>
      <c r="C40" s="142" t="s">
        <v>86</v>
      </c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3" t="s">
        <v>87</v>
      </c>
      <c r="Z40" s="143"/>
      <c r="AA40" s="143"/>
      <c r="AB40" s="143"/>
      <c r="AC40" s="143"/>
      <c r="AD40" s="143"/>
      <c r="AE40" s="143"/>
      <c r="AF40" s="143"/>
      <c r="AG40" s="61">
        <f t="shared" si="0"/>
        <v>0</v>
      </c>
      <c r="AH40" s="64">
        <f>Январь!AH26+Февраль!AE26+Март!AH26+Апрель!AG26+Май!AH26+AG40</f>
        <v>3</v>
      </c>
      <c r="AI40" s="64">
        <f t="shared" si="2"/>
        <v>0</v>
      </c>
      <c r="AJ40" s="64">
        <f>Январь!AJ26+Февраль!AG26+Март!AJ26+Апрель!AI26+AI40</f>
        <v>0</v>
      </c>
      <c r="AK40" s="66" t="s">
        <v>98</v>
      </c>
    </row>
    <row r="41" spans="1:37" x14ac:dyDescent="0.3">
      <c r="A41" s="11">
        <v>39</v>
      </c>
      <c r="B41" s="15" t="s">
        <v>78</v>
      </c>
      <c r="C41" s="142" t="s">
        <v>86</v>
      </c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61">
        <f t="shared" si="0"/>
        <v>0</v>
      </c>
      <c r="AH41" s="64">
        <f>Январь!AH27+Февраль!AE27+Март!AH27+Апрель!AG27+Май!AH27+AG41</f>
        <v>0</v>
      </c>
      <c r="AI41" s="64">
        <f t="shared" si="2"/>
        <v>0</v>
      </c>
      <c r="AJ41" s="64">
        <f>Январь!AJ27+Февраль!AG27+Март!AJ27+Апрель!AI27+AI41</f>
        <v>0</v>
      </c>
      <c r="AK41" s="66" t="s">
        <v>98</v>
      </c>
    </row>
    <row r="42" spans="1:37" x14ac:dyDescent="0.3">
      <c r="A42" s="11">
        <v>40</v>
      </c>
      <c r="B42" s="15" t="s">
        <v>110</v>
      </c>
      <c r="C42" s="143" t="s">
        <v>87</v>
      </c>
      <c r="D42" s="143"/>
      <c r="E42" s="142" t="s">
        <v>86</v>
      </c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61">
        <f t="shared" si="0"/>
        <v>0</v>
      </c>
      <c r="AH42" s="64">
        <f>Январь!AH28+Февраль!AE28+Март!AH28+Апрель!AG28+Май!AH28+AG42</f>
        <v>1</v>
      </c>
      <c r="AI42" s="64">
        <f t="shared" si="2"/>
        <v>0</v>
      </c>
      <c r="AJ42" s="64">
        <f>Январь!AJ28+Февраль!AG28+Март!AJ28+Апрель!AI28+AI42</f>
        <v>2</v>
      </c>
      <c r="AK42" s="66" t="s">
        <v>98</v>
      </c>
    </row>
    <row r="43" spans="1:37" x14ac:dyDescent="0.3">
      <c r="A43" s="2">
        <v>41</v>
      </c>
      <c r="B43" s="15" t="s">
        <v>111</v>
      </c>
      <c r="C43" s="142" t="s">
        <v>86</v>
      </c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61">
        <f t="shared" si="0"/>
        <v>0</v>
      </c>
      <c r="AH43" s="64">
        <f>Январь!AH31+Февраль!AE31+Март!AH31+Апрель!AG31+Май!AH31+AG43</f>
        <v>0</v>
      </c>
      <c r="AI43" s="64">
        <f t="shared" si="2"/>
        <v>0</v>
      </c>
      <c r="AJ43" s="64">
        <f>Январь!AJ31+Февраль!AG31+Март!AJ31+Апрель!AI31+AI43</f>
        <v>0</v>
      </c>
      <c r="AK43" s="66" t="s">
        <v>98</v>
      </c>
    </row>
    <row r="44" spans="1:37" x14ac:dyDescent="0.3">
      <c r="A44" s="11">
        <v>42</v>
      </c>
      <c r="B44" s="15" t="s">
        <v>55</v>
      </c>
      <c r="C44" s="142" t="s">
        <v>86</v>
      </c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61">
        <f t="shared" si="0"/>
        <v>0</v>
      </c>
      <c r="AH44" s="64">
        <f>Январь!AH33+Февраль!AE33+Март!AH33+Апрель!AG33+Май!AH33+AG44</f>
        <v>0</v>
      </c>
      <c r="AI44" s="64">
        <f t="shared" si="2"/>
        <v>0</v>
      </c>
      <c r="AJ44" s="64">
        <f>Январь!AJ33+Февраль!AG33+Март!AJ33+Апрель!AI33+AI44</f>
        <v>0</v>
      </c>
      <c r="AK44" s="66" t="s">
        <v>98</v>
      </c>
    </row>
    <row r="45" spans="1:37" x14ac:dyDescent="0.3">
      <c r="A45" s="11">
        <v>43</v>
      </c>
      <c r="B45" s="15" t="s">
        <v>43</v>
      </c>
      <c r="C45" s="142" t="s">
        <v>86</v>
      </c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61">
        <f t="shared" si="0"/>
        <v>0</v>
      </c>
      <c r="AH45" s="64">
        <f>Январь!AH36+Февраль!AE36+Март!AH36+Апрель!AG36+Май!AH36+AG45</f>
        <v>0</v>
      </c>
      <c r="AI45" s="64">
        <f t="shared" si="2"/>
        <v>0</v>
      </c>
      <c r="AJ45" s="64">
        <f>Январь!AJ36+Февраль!AG36+Март!AJ36+Апрель!AI36+AI45</f>
        <v>0</v>
      </c>
      <c r="AK45" s="66" t="s">
        <v>98</v>
      </c>
    </row>
    <row r="46" spans="1:37" x14ac:dyDescent="0.3">
      <c r="A46" s="2">
        <v>44</v>
      </c>
      <c r="B46" s="15" t="s">
        <v>49</v>
      </c>
      <c r="C46" s="142" t="s">
        <v>86</v>
      </c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61">
        <f t="shared" si="0"/>
        <v>0</v>
      </c>
      <c r="AH46" s="64">
        <f>Январь!AH38+Февраль!AE38+Март!AH38+Апрель!AG38+Май!AH38+AG46</f>
        <v>4</v>
      </c>
      <c r="AI46" s="64">
        <f t="shared" si="2"/>
        <v>0</v>
      </c>
      <c r="AJ46" s="64">
        <f>Январь!AJ38+Февраль!AG38+Март!AJ38+Апрель!AI38+AI46</f>
        <v>3</v>
      </c>
      <c r="AK46" s="66" t="s">
        <v>98</v>
      </c>
    </row>
    <row r="47" spans="1:37" x14ac:dyDescent="0.3">
      <c r="A47" s="11">
        <v>45</v>
      </c>
      <c r="B47" s="15" t="s">
        <v>81</v>
      </c>
      <c r="C47" s="142" t="s">
        <v>86</v>
      </c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54" t="s">
        <v>89</v>
      </c>
      <c r="AG47" s="61">
        <f t="shared" si="0"/>
        <v>0</v>
      </c>
      <c r="AH47" s="64">
        <f>Январь!AH40+Февраль!AE40+Март!AH40+Апрель!AG40+AG47+Май!AH40</f>
        <v>0</v>
      </c>
      <c r="AI47" s="64">
        <f t="shared" si="2"/>
        <v>0</v>
      </c>
      <c r="AJ47" s="64">
        <f>Январь!AJ40+Февраль!AG40+Март!AJ40+Апрель!AI40+AI48</f>
        <v>0</v>
      </c>
      <c r="AK47" s="66" t="s">
        <v>98</v>
      </c>
    </row>
    <row r="48" spans="1:37" x14ac:dyDescent="0.3">
      <c r="A48" s="11">
        <v>46</v>
      </c>
      <c r="B48" s="15" t="s">
        <v>57</v>
      </c>
      <c r="C48" s="142" t="s">
        <v>86</v>
      </c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61">
        <f t="shared" si="0"/>
        <v>0</v>
      </c>
      <c r="AH48" s="64">
        <f>Январь!AH41+Февраль!AE41+Март!AH41+Апрель!AG41+AG48+Май!AH41</f>
        <v>0</v>
      </c>
      <c r="AI48" s="64">
        <f t="shared" si="2"/>
        <v>0</v>
      </c>
      <c r="AJ48" s="64">
        <f>Январь!AJ41+Февраль!AG41+Март!AJ41+Апрель!AI41+AI49</f>
        <v>0</v>
      </c>
      <c r="AK48" s="66" t="s">
        <v>98</v>
      </c>
    </row>
    <row r="49" spans="1:37" x14ac:dyDescent="0.3">
      <c r="A49" s="2">
        <v>47</v>
      </c>
      <c r="B49" s="15" t="s">
        <v>82</v>
      </c>
      <c r="C49" s="142" t="s">
        <v>86</v>
      </c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61">
        <f t="shared" si="0"/>
        <v>0</v>
      </c>
      <c r="AH49" s="64">
        <f>Январь!AH43+Февраль!AE43+Март!AH43+Апрель!AG43+AG49+Май!AH43</f>
        <v>0</v>
      </c>
      <c r="AI49" s="64">
        <f t="shared" si="2"/>
        <v>0</v>
      </c>
      <c r="AJ49" s="64">
        <f>Январь!AJ43+Февраль!AG43+Март!AJ43+Апрель!AI43+AI50</f>
        <v>0</v>
      </c>
      <c r="AK49" s="66" t="s">
        <v>98</v>
      </c>
    </row>
    <row r="50" spans="1:37" x14ac:dyDescent="0.3">
      <c r="A50" s="11">
        <v>48</v>
      </c>
      <c r="B50" s="15" t="s">
        <v>102</v>
      </c>
      <c r="C50" s="142" t="s">
        <v>86</v>
      </c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61">
        <f t="shared" si="0"/>
        <v>0</v>
      </c>
      <c r="AH50" s="64">
        <f>Январь!AH51+Февраль!AE51+Март!AH51+Апрель!AG51+AG50+Май!AH51</f>
        <v>0</v>
      </c>
      <c r="AI50" s="64">
        <f t="shared" si="2"/>
        <v>0</v>
      </c>
      <c r="AJ50" s="64">
        <f>Январь!AJ51+Февраль!AG51+Март!AJ51+Апрель!AI51+AI51</f>
        <v>0</v>
      </c>
      <c r="AK50" s="66" t="s">
        <v>98</v>
      </c>
    </row>
    <row r="51" spans="1:37" x14ac:dyDescent="0.3">
      <c r="A51" s="57"/>
      <c r="B51" s="56" t="s">
        <v>90</v>
      </c>
      <c r="C51" s="147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9"/>
      <c r="AG51" s="57"/>
      <c r="AH51" s="65"/>
      <c r="AI51" s="65"/>
      <c r="AJ51" s="65"/>
      <c r="AK51" s="66"/>
    </row>
    <row r="52" spans="1:37" ht="15.75" customHeight="1" x14ac:dyDescent="0.3">
      <c r="A52" s="6"/>
      <c r="B52" s="6"/>
      <c r="E52" s="6"/>
      <c r="F52" s="6"/>
      <c r="G52" s="6"/>
      <c r="L52" s="6"/>
      <c r="M52" s="6"/>
      <c r="N52" s="6"/>
      <c r="O52" s="6"/>
      <c r="P52" s="7"/>
      <c r="Q52" s="7"/>
      <c r="R52" s="7"/>
      <c r="S52" s="7"/>
      <c r="T52" s="7"/>
      <c r="U52" s="7"/>
      <c r="V52" s="7"/>
      <c r="W52" s="41"/>
      <c r="Y52" s="34"/>
      <c r="Z52" s="6"/>
      <c r="AA52" s="34"/>
      <c r="AB52" s="6"/>
      <c r="AC52" s="34"/>
      <c r="AD52" s="6"/>
      <c r="AE52" s="34"/>
      <c r="AF52" s="34"/>
      <c r="AG52" s="6"/>
      <c r="AH52" s="6"/>
    </row>
    <row r="53" spans="1:37" x14ac:dyDescent="0.3">
      <c r="A53" s="6"/>
      <c r="B53" s="6"/>
      <c r="E53" s="6"/>
      <c r="F53" s="6"/>
      <c r="G53" s="6"/>
      <c r="L53" s="6"/>
      <c r="M53" s="6"/>
      <c r="N53" s="6"/>
      <c r="O53" s="6"/>
      <c r="P53" s="7"/>
      <c r="Q53" s="7"/>
      <c r="R53" s="7"/>
      <c r="S53" s="7"/>
      <c r="T53" s="7"/>
      <c r="U53" s="7"/>
      <c r="V53" s="7"/>
      <c r="W53" s="7"/>
      <c r="Y53" s="34"/>
      <c r="Z53" s="6"/>
      <c r="AA53" s="6"/>
      <c r="AB53" s="6"/>
      <c r="AC53" s="6"/>
      <c r="AD53" s="6"/>
      <c r="AE53" s="6"/>
      <c r="AF53" s="6"/>
      <c r="AG53" s="6"/>
      <c r="AH53" s="6"/>
    </row>
    <row r="54" spans="1:37" x14ac:dyDescent="0.3">
      <c r="A54" s="6"/>
      <c r="B54" s="6"/>
      <c r="E54" s="6"/>
      <c r="F54" s="6"/>
      <c r="G54" s="6"/>
      <c r="L54" s="6"/>
      <c r="M54" s="6"/>
      <c r="N54" s="6"/>
      <c r="O54" s="6"/>
      <c r="P54" s="7"/>
      <c r="Q54" s="7"/>
      <c r="R54" s="7"/>
      <c r="S54" s="6"/>
      <c r="T54" s="7"/>
      <c r="U54" s="7"/>
      <c r="V54" s="7"/>
      <c r="W54" s="7"/>
      <c r="Z54" s="6"/>
      <c r="AA54" s="6"/>
      <c r="AB54" s="6"/>
      <c r="AC54" s="6"/>
      <c r="AD54" s="6"/>
      <c r="AE54" s="6"/>
      <c r="AF54" s="6"/>
      <c r="AG54" s="6"/>
      <c r="AH54" s="6"/>
    </row>
    <row r="55" spans="1:37" x14ac:dyDescent="0.3">
      <c r="A55" s="6"/>
      <c r="B55" s="6"/>
      <c r="E55" s="6"/>
      <c r="F55" s="6"/>
      <c r="G55" s="6"/>
      <c r="L55" s="6"/>
      <c r="M55" s="6"/>
      <c r="N55" s="6"/>
      <c r="O55" s="6"/>
      <c r="P55" s="6"/>
      <c r="S55" s="6"/>
      <c r="T55" s="6"/>
      <c r="U55" s="6"/>
      <c r="V55" s="6"/>
      <c r="W55" s="6"/>
      <c r="Z55" s="6"/>
      <c r="AA55" s="6"/>
      <c r="AB55" s="6"/>
      <c r="AC55" s="6"/>
      <c r="AD55" s="6"/>
      <c r="AE55" s="6"/>
      <c r="AF55" s="6"/>
      <c r="AG55" s="6"/>
      <c r="AH55" s="6"/>
    </row>
    <row r="56" spans="1:37" x14ac:dyDescent="0.3">
      <c r="A56" s="6"/>
      <c r="B56" s="6"/>
      <c r="E56" s="6"/>
      <c r="F56" s="6"/>
      <c r="G56" s="6"/>
      <c r="L56" s="6"/>
      <c r="M56" s="6"/>
      <c r="N56" s="6"/>
      <c r="O56" s="6"/>
      <c r="P56" s="6"/>
      <c r="S56" s="8"/>
      <c r="T56" s="6"/>
      <c r="U56" s="6"/>
      <c r="V56" s="6"/>
      <c r="W56" s="6"/>
      <c r="Z56" s="6"/>
      <c r="AA56" s="6"/>
      <c r="AB56" s="6"/>
      <c r="AC56" s="6"/>
      <c r="AD56" s="6"/>
      <c r="AE56" s="6"/>
      <c r="AF56" s="6"/>
      <c r="AG56" s="6"/>
      <c r="AH56" s="6"/>
    </row>
    <row r="57" spans="1:37" x14ac:dyDescent="0.3">
      <c r="A57" s="6"/>
      <c r="B57" s="6"/>
      <c r="E57" s="6"/>
      <c r="F57" s="6"/>
      <c r="G57" s="6"/>
      <c r="L57" s="6"/>
      <c r="M57" s="6"/>
      <c r="N57" s="6"/>
      <c r="O57" s="6"/>
      <c r="P57" s="6"/>
      <c r="S57" s="8"/>
      <c r="T57" s="6"/>
      <c r="U57" s="6"/>
      <c r="V57" s="6"/>
      <c r="W57" s="6"/>
      <c r="Z57" s="6"/>
      <c r="AA57" s="6"/>
      <c r="AB57" s="6"/>
      <c r="AC57" s="6"/>
      <c r="AD57" s="6"/>
      <c r="AE57" s="6"/>
      <c r="AF57" s="6"/>
      <c r="AG57" s="6"/>
      <c r="AH57" s="6"/>
    </row>
    <row r="58" spans="1:37" x14ac:dyDescent="0.3">
      <c r="A58" s="6"/>
      <c r="B58" s="6"/>
      <c r="E58" s="6"/>
      <c r="F58" s="6"/>
      <c r="G58" s="6"/>
      <c r="L58" s="6"/>
      <c r="M58" s="6"/>
      <c r="N58" s="6"/>
      <c r="O58" s="6"/>
      <c r="P58" s="6"/>
      <c r="S58" s="6"/>
      <c r="T58" s="6"/>
      <c r="U58" s="6"/>
      <c r="V58" s="6"/>
      <c r="W58" s="6"/>
      <c r="Z58" s="6"/>
      <c r="AA58" s="6"/>
      <c r="AB58" s="6"/>
      <c r="AC58" s="6"/>
      <c r="AD58" s="6"/>
      <c r="AE58" s="6"/>
      <c r="AF58" s="6"/>
      <c r="AG58" s="6"/>
      <c r="AH58" s="6"/>
    </row>
    <row r="59" spans="1:37" x14ac:dyDescent="0.3">
      <c r="A59" s="6"/>
      <c r="B59" s="6"/>
      <c r="E59" s="6"/>
      <c r="F59" s="6"/>
      <c r="G59" s="6"/>
      <c r="L59" s="6"/>
      <c r="M59" s="6"/>
      <c r="N59" s="6"/>
      <c r="O59" s="6"/>
      <c r="P59" s="6"/>
      <c r="S59" s="6"/>
      <c r="T59" s="6"/>
      <c r="U59" s="6"/>
      <c r="V59" s="6"/>
      <c r="W59" s="6"/>
      <c r="Z59" s="6"/>
      <c r="AA59" s="6"/>
      <c r="AB59" s="6"/>
      <c r="AC59" s="6"/>
      <c r="AD59" s="6"/>
      <c r="AE59" s="6"/>
      <c r="AF59" s="6"/>
      <c r="AG59" s="6"/>
      <c r="AH59" s="6"/>
    </row>
    <row r="60" spans="1:37" x14ac:dyDescent="0.3">
      <c r="A60" s="6"/>
      <c r="B60" s="6"/>
      <c r="E60" s="6"/>
      <c r="F60" s="6"/>
      <c r="G60" s="6"/>
      <c r="L60" s="6"/>
      <c r="M60" s="6"/>
      <c r="N60" s="6"/>
      <c r="O60" s="6"/>
      <c r="P60" s="6"/>
      <c r="S60" s="6"/>
      <c r="T60" s="6"/>
      <c r="U60" s="6"/>
      <c r="V60" s="6"/>
      <c r="W60" s="6"/>
      <c r="Z60" s="6"/>
      <c r="AA60" s="6"/>
      <c r="AB60" s="6"/>
      <c r="AC60" s="6"/>
      <c r="AD60" s="6"/>
      <c r="AE60" s="6"/>
      <c r="AF60" s="6"/>
      <c r="AG60" s="6"/>
      <c r="AH60" s="6"/>
    </row>
    <row r="61" spans="1:37" x14ac:dyDescent="0.3">
      <c r="A61" s="6"/>
      <c r="B61" s="6"/>
      <c r="E61" s="6"/>
      <c r="F61" s="6"/>
      <c r="G61" s="6"/>
      <c r="L61" s="6"/>
      <c r="M61" s="6"/>
      <c r="N61" s="6"/>
      <c r="O61" s="6"/>
      <c r="P61" s="6"/>
      <c r="S61" s="6"/>
      <c r="T61" s="6"/>
      <c r="U61" s="6"/>
      <c r="V61" s="6"/>
      <c r="W61" s="6"/>
      <c r="Z61" s="6"/>
      <c r="AA61" s="6"/>
      <c r="AB61" s="6"/>
      <c r="AC61" s="6"/>
      <c r="AD61" s="6"/>
      <c r="AE61" s="6"/>
      <c r="AF61" s="6"/>
      <c r="AG61" s="6"/>
      <c r="AH61" s="6"/>
    </row>
    <row r="62" spans="1:37" x14ac:dyDescent="0.3">
      <c r="A62" s="6"/>
      <c r="B62" s="6"/>
      <c r="E62" s="6"/>
      <c r="F62" s="6"/>
      <c r="G62" s="6"/>
      <c r="L62" s="6"/>
      <c r="M62" s="6"/>
      <c r="N62" s="6"/>
      <c r="O62" s="6"/>
      <c r="P62" s="6"/>
      <c r="S62" s="6"/>
      <c r="T62" s="6"/>
      <c r="U62" s="6"/>
      <c r="V62" s="6"/>
      <c r="W62" s="6"/>
      <c r="Z62" s="6"/>
      <c r="AA62" s="6"/>
      <c r="AB62" s="6"/>
      <c r="AC62" s="6"/>
      <c r="AD62" s="6"/>
      <c r="AE62" s="6"/>
      <c r="AF62" s="6"/>
      <c r="AG62" s="6"/>
      <c r="AH62" s="6"/>
    </row>
    <row r="63" spans="1:37" x14ac:dyDescent="0.3">
      <c r="A63" s="6"/>
      <c r="B63" s="6"/>
      <c r="E63" s="6"/>
      <c r="F63" s="6"/>
      <c r="G63" s="6"/>
      <c r="L63" s="6"/>
      <c r="M63" s="6"/>
      <c r="N63" s="6"/>
      <c r="O63" s="6"/>
      <c r="P63" s="6"/>
      <c r="S63" s="6"/>
      <c r="T63" s="6"/>
      <c r="U63" s="6"/>
      <c r="V63" s="6"/>
      <c r="W63" s="6"/>
      <c r="Z63" s="6"/>
      <c r="AA63" s="6"/>
      <c r="AB63" s="6"/>
      <c r="AC63" s="6"/>
      <c r="AD63" s="6"/>
      <c r="AE63" s="6"/>
      <c r="AF63" s="6"/>
      <c r="AG63" s="6"/>
      <c r="AH63" s="6"/>
    </row>
    <row r="64" spans="1:37" x14ac:dyDescent="0.3">
      <c r="A64" s="6"/>
      <c r="B64" s="6"/>
      <c r="E64" s="6"/>
      <c r="F64" s="6"/>
      <c r="G64" s="6"/>
      <c r="L64" s="6"/>
      <c r="M64" s="6"/>
      <c r="N64" s="6"/>
      <c r="O64" s="6"/>
      <c r="P64" s="6"/>
      <c r="S64" s="6"/>
      <c r="T64" s="6"/>
      <c r="U64" s="6"/>
      <c r="V64" s="6"/>
      <c r="W64" s="6"/>
      <c r="Z64" s="6"/>
      <c r="AA64" s="6"/>
      <c r="AB64" s="6"/>
      <c r="AC64" s="6"/>
      <c r="AD64" s="6"/>
      <c r="AE64" s="6"/>
      <c r="AF64" s="6"/>
      <c r="AG64" s="6"/>
      <c r="AH64" s="6"/>
    </row>
    <row r="65" spans="1:34" x14ac:dyDescent="0.3">
      <c r="A65" s="6"/>
      <c r="B65" s="6"/>
      <c r="E65" s="6"/>
      <c r="F65" s="6"/>
      <c r="G65" s="6"/>
      <c r="L65" s="6"/>
      <c r="M65" s="6"/>
      <c r="N65" s="6"/>
      <c r="O65" s="6"/>
      <c r="P65" s="6"/>
      <c r="S65" s="6"/>
      <c r="T65" s="6"/>
      <c r="U65" s="6"/>
      <c r="V65" s="6"/>
      <c r="W65" s="6"/>
      <c r="Z65" s="6"/>
      <c r="AA65" s="6"/>
      <c r="AB65" s="6"/>
      <c r="AC65" s="6"/>
      <c r="AD65" s="6"/>
      <c r="AE65" s="6"/>
      <c r="AF65" s="6"/>
      <c r="AG65" s="6"/>
      <c r="AH65" s="6"/>
    </row>
    <row r="66" spans="1:34" x14ac:dyDescent="0.3">
      <c r="A66" s="6"/>
      <c r="B66" s="6"/>
      <c r="E66" s="6"/>
      <c r="F66" s="6"/>
      <c r="G66" s="6"/>
      <c r="L66" s="6"/>
      <c r="M66" s="6"/>
      <c r="N66" s="6"/>
      <c r="O66" s="6"/>
      <c r="P66" s="6"/>
      <c r="S66" s="6"/>
      <c r="T66" s="6"/>
      <c r="U66" s="6"/>
      <c r="V66" s="6"/>
      <c r="W66" s="6"/>
      <c r="Z66" s="6"/>
      <c r="AA66" s="6"/>
      <c r="AB66" s="6"/>
      <c r="AC66" s="6"/>
      <c r="AD66" s="6"/>
      <c r="AE66" s="6"/>
      <c r="AF66" s="6"/>
      <c r="AG66" s="6"/>
      <c r="AH66" s="6"/>
    </row>
    <row r="67" spans="1:34" x14ac:dyDescent="0.3">
      <c r="A67" s="6"/>
      <c r="B67" s="6"/>
      <c r="E67" s="6"/>
      <c r="F67" s="6"/>
      <c r="G67" s="6"/>
      <c r="L67" s="6"/>
      <c r="M67" s="6"/>
      <c r="N67" s="6"/>
      <c r="O67" s="6"/>
      <c r="P67" s="6"/>
      <c r="S67" s="6"/>
      <c r="T67" s="6"/>
      <c r="U67" s="6"/>
      <c r="V67" s="6"/>
      <c r="W67" s="6"/>
      <c r="Z67" s="6"/>
      <c r="AA67" s="6"/>
      <c r="AB67" s="6"/>
      <c r="AC67" s="6"/>
      <c r="AD67" s="6"/>
      <c r="AE67" s="6"/>
      <c r="AF67" s="6"/>
      <c r="AG67" s="6"/>
      <c r="AH67" s="6"/>
    </row>
    <row r="68" spans="1:34" x14ac:dyDescent="0.3">
      <c r="A68" s="6"/>
      <c r="B68" s="6"/>
      <c r="E68" s="6"/>
      <c r="F68" s="6"/>
      <c r="G68" s="6"/>
      <c r="L68" s="6"/>
      <c r="M68" s="6"/>
      <c r="N68" s="6"/>
      <c r="O68" s="6"/>
      <c r="P68" s="6"/>
      <c r="S68" s="6"/>
      <c r="T68" s="6"/>
      <c r="U68" s="6"/>
      <c r="V68" s="6"/>
      <c r="W68" s="6"/>
      <c r="Z68" s="6"/>
      <c r="AA68" s="6"/>
      <c r="AB68" s="6"/>
      <c r="AC68" s="6"/>
      <c r="AD68" s="6"/>
      <c r="AE68" s="6"/>
      <c r="AF68" s="6"/>
      <c r="AG68" s="6"/>
      <c r="AH68" s="6"/>
    </row>
    <row r="69" spans="1:34" x14ac:dyDescent="0.3">
      <c r="A69" s="6"/>
      <c r="B69" s="6"/>
      <c r="E69" s="6"/>
      <c r="F69" s="6"/>
      <c r="G69" s="6"/>
      <c r="L69" s="6"/>
      <c r="M69" s="6"/>
      <c r="N69" s="6"/>
      <c r="O69" s="6"/>
      <c r="P69" s="6"/>
      <c r="S69" s="6"/>
      <c r="T69" s="6"/>
      <c r="U69" s="6"/>
      <c r="V69" s="6"/>
      <c r="W69" s="6"/>
      <c r="Z69" s="6"/>
      <c r="AA69" s="6"/>
      <c r="AB69" s="6"/>
      <c r="AC69" s="6"/>
      <c r="AD69" s="6"/>
      <c r="AE69" s="6"/>
      <c r="AF69" s="6"/>
      <c r="AG69" s="6"/>
      <c r="AH69" s="6"/>
    </row>
    <row r="70" spans="1:34" x14ac:dyDescent="0.3">
      <c r="A70" s="6"/>
      <c r="B70" s="6"/>
      <c r="E70" s="6"/>
      <c r="F70" s="6"/>
      <c r="G70" s="6"/>
      <c r="L70" s="6"/>
      <c r="M70" s="6"/>
      <c r="N70" s="6"/>
      <c r="O70" s="6"/>
      <c r="P70" s="6"/>
      <c r="S70" s="6"/>
      <c r="T70" s="6"/>
      <c r="U70" s="6"/>
      <c r="V70" s="6"/>
      <c r="W70" s="6"/>
      <c r="Z70" s="6"/>
      <c r="AA70" s="6"/>
      <c r="AB70" s="6"/>
      <c r="AC70" s="6"/>
      <c r="AD70" s="6"/>
      <c r="AE70" s="6"/>
      <c r="AF70" s="6"/>
      <c r="AG70" s="6"/>
      <c r="AH70" s="6"/>
    </row>
    <row r="71" spans="1:34" x14ac:dyDescent="0.3">
      <c r="A71" s="6"/>
      <c r="B71" s="6"/>
      <c r="E71" s="6"/>
      <c r="F71" s="6"/>
      <c r="G71" s="6"/>
      <c r="L71" s="6"/>
      <c r="M71" s="6"/>
      <c r="N71" s="6"/>
      <c r="O71" s="6"/>
      <c r="P71" s="6"/>
      <c r="S71" s="6"/>
      <c r="T71" s="6"/>
      <c r="U71" s="6"/>
      <c r="V71" s="6"/>
      <c r="W71" s="6"/>
      <c r="Z71" s="6"/>
      <c r="AA71" s="6"/>
      <c r="AB71" s="6"/>
      <c r="AC71" s="6"/>
      <c r="AD71" s="6"/>
      <c r="AE71" s="6"/>
      <c r="AF71" s="6"/>
      <c r="AG71" s="6"/>
      <c r="AH71" s="6"/>
    </row>
    <row r="72" spans="1:34" x14ac:dyDescent="0.3">
      <c r="A72" s="6"/>
      <c r="B72" s="6"/>
      <c r="E72" s="6"/>
      <c r="F72" s="6"/>
      <c r="G72" s="6"/>
      <c r="L72" s="6"/>
      <c r="M72" s="6"/>
      <c r="N72" s="6"/>
      <c r="O72" s="6"/>
      <c r="P72" s="6"/>
      <c r="S72" s="6"/>
      <c r="T72" s="6"/>
      <c r="U72" s="6"/>
      <c r="V72" s="6"/>
      <c r="W72" s="6"/>
      <c r="Z72" s="6"/>
      <c r="AA72" s="6"/>
      <c r="AB72" s="6"/>
      <c r="AC72" s="6"/>
      <c r="AD72" s="6"/>
      <c r="AE72" s="6"/>
      <c r="AF72" s="6"/>
      <c r="AG72" s="6"/>
      <c r="AH72" s="6"/>
    </row>
    <row r="73" spans="1:34" x14ac:dyDescent="0.3">
      <c r="A73" s="6"/>
      <c r="B73" s="6"/>
      <c r="E73" s="6"/>
      <c r="F73" s="6"/>
      <c r="G73" s="6"/>
      <c r="L73" s="6"/>
      <c r="M73" s="6"/>
      <c r="N73" s="6"/>
      <c r="O73" s="6"/>
      <c r="P73" s="6"/>
      <c r="S73" s="6"/>
      <c r="T73" s="6"/>
      <c r="U73" s="6"/>
      <c r="V73" s="6"/>
      <c r="W73" s="6"/>
      <c r="Z73" s="6"/>
      <c r="AA73" s="6"/>
      <c r="AB73" s="6"/>
      <c r="AC73" s="6"/>
      <c r="AD73" s="6"/>
      <c r="AE73" s="6"/>
      <c r="AF73" s="6"/>
      <c r="AG73" s="6"/>
      <c r="AH73" s="6"/>
    </row>
    <row r="74" spans="1:34" x14ac:dyDescent="0.3">
      <c r="A74" s="6"/>
      <c r="B74" s="6"/>
      <c r="E74" s="6"/>
      <c r="F74" s="6"/>
      <c r="G74" s="6"/>
      <c r="L74" s="6"/>
      <c r="M74" s="6"/>
      <c r="N74" s="6"/>
      <c r="O74" s="6"/>
      <c r="P74" s="6"/>
      <c r="S74" s="6"/>
      <c r="T74" s="6"/>
      <c r="U74" s="6"/>
      <c r="V74" s="6"/>
      <c r="W74" s="6"/>
      <c r="Z74" s="6"/>
      <c r="AA74" s="6"/>
      <c r="AB74" s="6"/>
      <c r="AC74" s="6"/>
      <c r="AD74" s="6"/>
      <c r="AE74" s="6"/>
      <c r="AF74" s="6"/>
      <c r="AG74" s="6"/>
      <c r="AH74" s="6"/>
    </row>
    <row r="75" spans="1:34" x14ac:dyDescent="0.3">
      <c r="A75" s="6"/>
      <c r="B75" s="6"/>
      <c r="E75" s="6"/>
      <c r="F75" s="6"/>
      <c r="G75" s="6"/>
      <c r="L75" s="6"/>
      <c r="M75" s="6"/>
      <c r="N75" s="6"/>
      <c r="O75" s="6"/>
      <c r="P75" s="6"/>
      <c r="S75" s="6"/>
      <c r="T75" s="6"/>
      <c r="U75" s="6"/>
      <c r="V75" s="6"/>
      <c r="W75" s="6"/>
      <c r="Z75" s="6"/>
      <c r="AA75" s="6"/>
      <c r="AB75" s="6"/>
      <c r="AC75" s="6"/>
      <c r="AD75" s="6"/>
      <c r="AE75" s="6"/>
      <c r="AF75" s="6"/>
      <c r="AG75" s="6"/>
      <c r="AH75" s="6"/>
    </row>
    <row r="76" spans="1:34" x14ac:dyDescent="0.3">
      <c r="A76" s="6"/>
      <c r="B76" s="6"/>
      <c r="E76" s="6"/>
      <c r="F76" s="6"/>
      <c r="G76" s="6"/>
      <c r="L76" s="6"/>
      <c r="M76" s="6"/>
      <c r="N76" s="6"/>
      <c r="O76" s="6"/>
      <c r="P76" s="6"/>
      <c r="S76" s="6"/>
      <c r="T76" s="6"/>
      <c r="U76" s="6"/>
      <c r="V76" s="6"/>
      <c r="W76" s="6"/>
      <c r="Z76" s="6"/>
      <c r="AA76" s="6"/>
      <c r="AB76" s="6"/>
      <c r="AC76" s="6"/>
      <c r="AD76" s="6"/>
      <c r="AE76" s="6"/>
      <c r="AF76" s="6"/>
      <c r="AG76" s="6"/>
      <c r="AH76" s="6"/>
    </row>
    <row r="77" spans="1:34" x14ac:dyDescent="0.3">
      <c r="A77" s="6"/>
      <c r="B77" s="6"/>
      <c r="E77" s="6"/>
      <c r="F77" s="6"/>
      <c r="G77" s="6"/>
      <c r="L77" s="6"/>
      <c r="M77" s="6"/>
      <c r="N77" s="6"/>
      <c r="O77" s="6"/>
      <c r="P77" s="6"/>
      <c r="S77" s="6"/>
      <c r="T77" s="6"/>
      <c r="U77" s="6"/>
      <c r="V77" s="6"/>
      <c r="W77" s="6"/>
      <c r="Z77" s="6"/>
      <c r="AA77" s="6"/>
      <c r="AB77" s="6"/>
      <c r="AC77" s="6"/>
      <c r="AD77" s="6"/>
      <c r="AE77" s="6"/>
      <c r="AF77" s="6"/>
      <c r="AG77" s="6"/>
      <c r="AH77" s="6"/>
    </row>
  </sheetData>
  <mergeCells count="44">
    <mergeCell ref="C51:AF51"/>
    <mergeCell ref="C47:AE47"/>
    <mergeCell ref="C48:AF48"/>
    <mergeCell ref="C49:AF49"/>
    <mergeCell ref="C50:AF50"/>
    <mergeCell ref="C42:D42"/>
    <mergeCell ref="E42:AF42"/>
    <mergeCell ref="C44:AF44"/>
    <mergeCell ref="C45:AF45"/>
    <mergeCell ref="C46:AF46"/>
    <mergeCell ref="C43:AF43"/>
    <mergeCell ref="AH1:AH2"/>
    <mergeCell ref="AI1:AI2"/>
    <mergeCell ref="AJ1:AJ2"/>
    <mergeCell ref="C30:AF30"/>
    <mergeCell ref="C21:K21"/>
    <mergeCell ref="C19:H19"/>
    <mergeCell ref="C14:R14"/>
    <mergeCell ref="Y40:AF40"/>
    <mergeCell ref="C40:X40"/>
    <mergeCell ref="AG1:AG2"/>
    <mergeCell ref="C31:AF31"/>
    <mergeCell ref="C34:AF34"/>
    <mergeCell ref="C35:AF35"/>
    <mergeCell ref="C36:X36"/>
    <mergeCell ref="Y36:AF36"/>
    <mergeCell ref="C37:AF37"/>
    <mergeCell ref="C28:AF28"/>
    <mergeCell ref="A1:A2"/>
    <mergeCell ref="C29:AF29"/>
    <mergeCell ref="C41:AF41"/>
    <mergeCell ref="D25:R25"/>
    <mergeCell ref="C10:K10"/>
    <mergeCell ref="R17:AF17"/>
    <mergeCell ref="Y13:AF13"/>
    <mergeCell ref="B1:B2"/>
    <mergeCell ref="C32:J32"/>
    <mergeCell ref="K32:Y32"/>
    <mergeCell ref="Z32:AF32"/>
    <mergeCell ref="D33:R33"/>
    <mergeCell ref="S33:AF33"/>
    <mergeCell ref="C38:Q38"/>
    <mergeCell ref="R38:AF38"/>
    <mergeCell ref="C39:AF39"/>
  </mergeCells>
  <conditionalFormatting sqref="I5 I9 P9:Q9 W14 AD12:AF12 Y14">
    <cfRule type="cellIs" dxfId="235" priority="221" operator="equal">
      <formula>2</formula>
    </cfRule>
    <cfRule type="cellIs" dxfId="234" priority="222" operator="equal">
      <formula>1</formula>
    </cfRule>
  </conditionalFormatting>
  <conditionalFormatting sqref="C6">
    <cfRule type="cellIs" dxfId="233" priority="171" operator="equal">
      <formula>2</formula>
    </cfRule>
    <cfRule type="cellIs" dxfId="232" priority="172" operator="equal">
      <formula>1</formula>
    </cfRule>
  </conditionalFormatting>
  <conditionalFormatting sqref="C7">
    <cfRule type="cellIs" dxfId="231" priority="169" operator="equal">
      <formula>2</formula>
    </cfRule>
    <cfRule type="cellIs" dxfId="230" priority="170" operator="equal">
      <formula>1</formula>
    </cfRule>
  </conditionalFormatting>
  <conditionalFormatting sqref="C8">
    <cfRule type="cellIs" dxfId="229" priority="167" operator="equal">
      <formula>2</formula>
    </cfRule>
    <cfRule type="cellIs" dxfId="228" priority="168" operator="equal">
      <formula>1</formula>
    </cfRule>
  </conditionalFormatting>
  <conditionalFormatting sqref="C10">
    <cfRule type="cellIs" dxfId="227" priority="165" operator="equal">
      <formula>2</formula>
    </cfRule>
    <cfRule type="cellIs" dxfId="226" priority="166" operator="equal">
      <formula>1</formula>
    </cfRule>
  </conditionalFormatting>
  <conditionalFormatting sqref="C11">
    <cfRule type="cellIs" dxfId="225" priority="163" operator="equal">
      <formula>2</formula>
    </cfRule>
    <cfRule type="cellIs" dxfId="224" priority="164" operator="equal">
      <formula>1</formula>
    </cfRule>
  </conditionalFormatting>
  <conditionalFormatting sqref="C13">
    <cfRule type="cellIs" dxfId="223" priority="161" operator="equal">
      <formula>2</formula>
    </cfRule>
    <cfRule type="cellIs" dxfId="222" priority="162" operator="equal">
      <formula>1</formula>
    </cfRule>
  </conditionalFormatting>
  <conditionalFormatting sqref="N9">
    <cfRule type="cellIs" dxfId="221" priority="111" operator="equal">
      <formula>2</formula>
    </cfRule>
    <cfRule type="cellIs" dxfId="220" priority="112" operator="equal">
      <formula>1</formula>
    </cfRule>
  </conditionalFormatting>
  <conditionalFormatting sqref="C3">
    <cfRule type="cellIs" dxfId="219" priority="67" operator="equal">
      <formula>2</formula>
    </cfRule>
    <cfRule type="cellIs" dxfId="218" priority="68" operator="equal">
      <formula>1</formula>
    </cfRule>
  </conditionalFormatting>
  <conditionalFormatting sqref="AA24">
    <cfRule type="cellIs" dxfId="217" priority="15" operator="equal">
      <formula>2</formula>
    </cfRule>
    <cfRule type="cellIs" dxfId="216" priority="16" operator="equal">
      <formula>1</formula>
    </cfRule>
  </conditionalFormatting>
  <conditionalFormatting sqref="E23">
    <cfRule type="cellIs" dxfId="215" priority="61" operator="equal">
      <formula>2</formula>
    </cfRule>
    <cfRule type="cellIs" dxfId="214" priority="62" operator="equal">
      <formula>1</formula>
    </cfRule>
  </conditionalFormatting>
  <conditionalFormatting sqref="F17">
    <cfRule type="cellIs" dxfId="213" priority="59" operator="equal">
      <formula>2</formula>
    </cfRule>
    <cfRule type="cellIs" dxfId="212" priority="60" operator="equal">
      <formula>1</formula>
    </cfRule>
  </conditionalFormatting>
  <conditionalFormatting sqref="Y25">
    <cfRule type="cellIs" dxfId="211" priority="13" operator="equal">
      <formula>2</formula>
    </cfRule>
    <cfRule type="cellIs" dxfId="210" priority="14" operator="equal">
      <formula>1</formula>
    </cfRule>
  </conditionalFormatting>
  <conditionalFormatting sqref="G11">
    <cfRule type="cellIs" dxfId="209" priority="57" operator="equal">
      <formula>2</formula>
    </cfRule>
    <cfRule type="cellIs" dxfId="208" priority="58" operator="equal">
      <formula>1</formula>
    </cfRule>
  </conditionalFormatting>
  <conditionalFormatting sqref="H5">
    <cfRule type="cellIs" dxfId="207" priority="55" operator="equal">
      <formula>2</formula>
    </cfRule>
    <cfRule type="cellIs" dxfId="206" priority="56" operator="equal">
      <formula>1</formula>
    </cfRule>
  </conditionalFormatting>
  <conditionalFormatting sqref="K15">
    <cfRule type="cellIs" dxfId="205" priority="51" operator="equal">
      <formula>2</formula>
    </cfRule>
    <cfRule type="cellIs" dxfId="204" priority="52" operator="equal">
      <formula>1</formula>
    </cfRule>
  </conditionalFormatting>
  <conditionalFormatting sqref="L12">
    <cfRule type="cellIs" dxfId="203" priority="49" operator="equal">
      <formula>2</formula>
    </cfRule>
    <cfRule type="cellIs" dxfId="202" priority="50" operator="equal">
      <formula>1</formula>
    </cfRule>
  </conditionalFormatting>
  <conditionalFormatting sqref="N27">
    <cfRule type="cellIs" dxfId="201" priority="45" operator="equal">
      <formula>2</formula>
    </cfRule>
    <cfRule type="cellIs" dxfId="200" priority="46" operator="equal">
      <formula>1</formula>
    </cfRule>
  </conditionalFormatting>
  <conditionalFormatting sqref="R9">
    <cfRule type="cellIs" dxfId="199" priority="41" operator="equal">
      <formula>2</formula>
    </cfRule>
    <cfRule type="cellIs" dxfId="198" priority="42" operator="equal">
      <formula>1</formula>
    </cfRule>
  </conditionalFormatting>
  <conditionalFormatting sqref="S14">
    <cfRule type="cellIs" dxfId="197" priority="39" operator="equal">
      <formula>2</formula>
    </cfRule>
    <cfRule type="cellIs" dxfId="196" priority="40" operator="equal">
      <formula>1</formula>
    </cfRule>
  </conditionalFormatting>
  <conditionalFormatting sqref="T18">
    <cfRule type="cellIs" dxfId="195" priority="37" operator="equal">
      <formula>2</formula>
    </cfRule>
    <cfRule type="cellIs" dxfId="194" priority="38" operator="equal">
      <formula>1</formula>
    </cfRule>
  </conditionalFormatting>
  <conditionalFormatting sqref="Z6">
    <cfRule type="cellIs" dxfId="193" priority="29" operator="equal">
      <formula>2</formula>
    </cfRule>
    <cfRule type="cellIs" dxfId="192" priority="30" operator="equal">
      <formula>1</formula>
    </cfRule>
  </conditionalFormatting>
  <conditionalFormatting sqref="AB20">
    <cfRule type="cellIs" dxfId="191" priority="25" operator="equal">
      <formula>2</formula>
    </cfRule>
    <cfRule type="cellIs" dxfId="190" priority="26" operator="equal">
      <formula>1</formula>
    </cfRule>
  </conditionalFormatting>
  <conditionalFormatting sqref="AC5">
    <cfRule type="cellIs" dxfId="189" priority="19" operator="equal">
      <formula>2</formula>
    </cfRule>
    <cfRule type="cellIs" dxfId="188" priority="20" operator="equal">
      <formula>1</formula>
    </cfRule>
  </conditionalFormatting>
  <conditionalFormatting sqref="V8">
    <cfRule type="cellIs" dxfId="187" priority="17" operator="equal">
      <formula>2</formula>
    </cfRule>
    <cfRule type="cellIs" dxfId="186" priority="18" operator="equal">
      <formula>1</formula>
    </cfRule>
  </conditionalFormatting>
  <conditionalFormatting sqref="D26">
    <cfRule type="cellIs" dxfId="185" priority="11" operator="equal">
      <formula>2</formula>
    </cfRule>
    <cfRule type="cellIs" dxfId="184" priority="12" operator="equal">
      <formula>1</formula>
    </cfRule>
  </conditionalFormatting>
  <conditionalFormatting sqref="O19">
    <cfRule type="cellIs" dxfId="183" priority="9" operator="equal">
      <formula>2</formula>
    </cfRule>
    <cfRule type="cellIs" dxfId="182" priority="10" operator="equal">
      <formula>1</formula>
    </cfRule>
  </conditionalFormatting>
  <conditionalFormatting sqref="M13">
    <cfRule type="cellIs" dxfId="181" priority="5" operator="equal">
      <formula>2</formula>
    </cfRule>
    <cfRule type="cellIs" dxfId="180" priority="6" operator="equal">
      <formula>1</formula>
    </cfRule>
  </conditionalFormatting>
  <conditionalFormatting sqref="U15">
    <cfRule type="cellIs" dxfId="179" priority="3" operator="equal">
      <formula>2</formula>
    </cfRule>
    <cfRule type="cellIs" dxfId="178" priority="4" operator="equal">
      <formula>1</formula>
    </cfRule>
  </conditionalFormatting>
  <conditionalFormatting sqref="AF15">
    <cfRule type="cellIs" dxfId="177" priority="1" operator="equal">
      <formula>2</formula>
    </cfRule>
    <cfRule type="cellIs" dxfId="176" priority="2" operator="equal">
      <formula>1</formula>
    </cfRule>
  </conditionalFormatting>
  <pageMargins left="0.31496062992125984" right="0.31496062992125984" top="0.55118110236220474" bottom="0.55118110236220474" header="0.31496062992125984" footer="0.31496062992125984"/>
  <pageSetup paperSize="9" scale="61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F3350-234A-4D4A-8552-54480A527A05}">
  <sheetPr codeName="Лист20">
    <pageSetUpPr fitToPage="1"/>
  </sheetPr>
  <dimension ref="A1:AP78"/>
  <sheetViews>
    <sheetView zoomScale="85" zoomScaleNormal="85" workbookViewId="0">
      <pane ySplit="1" topLeftCell="A23" activePane="bottomLeft" state="frozen"/>
      <selection pane="bottomLeft" activeCell="AM3" sqref="AM3"/>
    </sheetView>
  </sheetViews>
  <sheetFormatPr defaultColWidth="33.6640625" defaultRowHeight="15.05" x14ac:dyDescent="0.3"/>
  <cols>
    <col min="1" max="1" width="3" style="4" bestFit="1" customWidth="1"/>
    <col min="2" max="2" width="22.6640625" style="4" bestFit="1" customWidth="1"/>
    <col min="3" max="3" width="2.33203125" style="6" bestFit="1" customWidth="1"/>
    <col min="4" max="4" width="2.33203125" style="6" customWidth="1"/>
    <col min="5" max="5" width="2.44140625" style="9" bestFit="1" customWidth="1"/>
    <col min="6" max="6" width="2.44140625" style="10" bestFit="1" customWidth="1"/>
    <col min="7" max="7" width="2.33203125" style="4" customWidth="1"/>
    <col min="8" max="8" width="2.33203125" style="6" customWidth="1"/>
    <col min="9" max="9" width="2.44140625" style="6" customWidth="1"/>
    <col min="10" max="10" width="2.33203125" style="6" bestFit="1" customWidth="1"/>
    <col min="11" max="11" width="2.44140625" style="6" customWidth="1"/>
    <col min="12" max="12" width="2.44140625" style="9" bestFit="1" customWidth="1"/>
    <col min="13" max="13" width="2.44140625" style="10" bestFit="1" customWidth="1"/>
    <col min="14" max="14" width="2.44140625" style="4" customWidth="1"/>
    <col min="15" max="15" width="2.33203125" style="4" customWidth="1"/>
    <col min="16" max="16" width="2.44140625" style="4" customWidth="1"/>
    <col min="17" max="17" width="2.33203125" style="6" bestFit="1" customWidth="1"/>
    <col min="18" max="18" width="2.44140625" style="6" customWidth="1"/>
    <col min="19" max="19" width="2.44140625" style="9" bestFit="1" customWidth="1"/>
    <col min="20" max="20" width="2.44140625" style="10" bestFit="1" customWidth="1"/>
    <col min="21" max="22" width="2.33203125" style="4" customWidth="1"/>
    <col min="23" max="23" width="2.77734375" style="4" customWidth="1"/>
    <col min="24" max="24" width="2.33203125" style="6" bestFit="1" customWidth="1"/>
    <col min="25" max="25" width="2.6640625" style="6" customWidth="1"/>
    <col min="26" max="26" width="2.44140625" style="9" bestFit="1" customWidth="1"/>
    <col min="27" max="27" width="2.44140625" style="10" bestFit="1" customWidth="1"/>
    <col min="28" max="28" width="2.33203125" style="4" customWidth="1"/>
    <col min="29" max="29" width="2.6640625" style="4" bestFit="1" customWidth="1"/>
    <col min="30" max="30" width="2.44140625" style="4" customWidth="1"/>
    <col min="31" max="31" width="2.33203125" style="4" bestFit="1" customWidth="1"/>
    <col min="32" max="33" width="2.44140625" style="4" customWidth="1"/>
    <col min="34" max="34" width="9" style="4" customWidth="1"/>
    <col min="35" max="35" width="6.88671875" style="4" customWidth="1"/>
    <col min="36" max="36" width="11.21875" style="4" customWidth="1"/>
    <col min="37" max="37" width="8.109375" style="4" customWidth="1"/>
    <col min="38" max="38" width="22.21875" style="34" customWidth="1"/>
    <col min="39" max="39" width="7" style="34" bestFit="1" customWidth="1"/>
    <col min="40" max="40" width="7" style="34" customWidth="1"/>
    <col min="41" max="41" width="9.44140625" style="34" bestFit="1" customWidth="1"/>
    <col min="42" max="42" width="10.33203125" style="34" customWidth="1"/>
    <col min="43" max="16384" width="33.6640625" style="34"/>
  </cols>
  <sheetData>
    <row r="1" spans="1:42" ht="14.25" customHeight="1" x14ac:dyDescent="0.3">
      <c r="A1" s="119" t="s">
        <v>19</v>
      </c>
      <c r="B1" s="120" t="s">
        <v>0</v>
      </c>
      <c r="C1" s="76">
        <v>1</v>
      </c>
      <c r="D1" s="76">
        <v>2</v>
      </c>
      <c r="E1" s="76">
        <v>3</v>
      </c>
      <c r="F1" s="76">
        <v>4</v>
      </c>
      <c r="G1" s="22">
        <v>5</v>
      </c>
      <c r="H1" s="21">
        <v>6</v>
      </c>
      <c r="I1" s="76">
        <v>7</v>
      </c>
      <c r="J1" s="76">
        <v>8</v>
      </c>
      <c r="K1" s="76">
        <v>9</v>
      </c>
      <c r="L1" s="23">
        <v>10</v>
      </c>
      <c r="M1" s="76">
        <v>11</v>
      </c>
      <c r="N1" s="22">
        <v>12</v>
      </c>
      <c r="O1" s="21">
        <v>13</v>
      </c>
      <c r="P1" s="76">
        <v>14</v>
      </c>
      <c r="Q1" s="76">
        <v>15</v>
      </c>
      <c r="R1" s="76">
        <v>16</v>
      </c>
      <c r="S1" s="23">
        <v>17</v>
      </c>
      <c r="T1" s="76">
        <v>18</v>
      </c>
      <c r="U1" s="22">
        <v>19</v>
      </c>
      <c r="V1" s="21">
        <v>20</v>
      </c>
      <c r="W1" s="76">
        <v>21</v>
      </c>
      <c r="X1" s="76">
        <v>22</v>
      </c>
      <c r="Y1" s="76">
        <v>23</v>
      </c>
      <c r="Z1" s="23">
        <v>24</v>
      </c>
      <c r="AA1" s="76">
        <v>25</v>
      </c>
      <c r="AB1" s="22">
        <v>26</v>
      </c>
      <c r="AC1" s="48">
        <v>27</v>
      </c>
      <c r="AD1" s="76">
        <v>28</v>
      </c>
      <c r="AE1" s="76">
        <v>29</v>
      </c>
      <c r="AF1" s="76">
        <v>30</v>
      </c>
      <c r="AG1" s="23">
        <v>31</v>
      </c>
      <c r="AH1" s="144" t="s">
        <v>9</v>
      </c>
      <c r="AI1" s="144" t="s">
        <v>1</v>
      </c>
      <c r="AJ1" s="144" t="s">
        <v>20</v>
      </c>
      <c r="AK1" s="145" t="s">
        <v>21</v>
      </c>
      <c r="AL1" s="66" t="s">
        <v>99</v>
      </c>
      <c r="AM1" s="153" t="s">
        <v>132</v>
      </c>
      <c r="AN1" s="144" t="s">
        <v>134</v>
      </c>
      <c r="AO1" s="153" t="s">
        <v>133</v>
      </c>
      <c r="AP1" s="144" t="s">
        <v>135</v>
      </c>
    </row>
    <row r="2" spans="1:42" ht="43.55" customHeight="1" x14ac:dyDescent="0.3">
      <c r="A2" s="119"/>
      <c r="B2" s="120"/>
      <c r="C2" s="55" t="s">
        <v>5</v>
      </c>
      <c r="D2" s="55" t="s">
        <v>6</v>
      </c>
      <c r="E2" s="55" t="s">
        <v>7</v>
      </c>
      <c r="F2" s="55" t="s">
        <v>8</v>
      </c>
      <c r="G2" s="22" t="s">
        <v>2</v>
      </c>
      <c r="H2" s="21" t="s">
        <v>3</v>
      </c>
      <c r="I2" s="55" t="s">
        <v>4</v>
      </c>
      <c r="J2" s="55" t="s">
        <v>5</v>
      </c>
      <c r="K2" s="55" t="s">
        <v>6</v>
      </c>
      <c r="L2" s="23" t="s">
        <v>7</v>
      </c>
      <c r="M2" s="55" t="s">
        <v>8</v>
      </c>
      <c r="N2" s="22" t="s">
        <v>2</v>
      </c>
      <c r="O2" s="21" t="s">
        <v>3</v>
      </c>
      <c r="P2" s="55" t="s">
        <v>4</v>
      </c>
      <c r="Q2" s="55" t="s">
        <v>5</v>
      </c>
      <c r="R2" s="55" t="s">
        <v>6</v>
      </c>
      <c r="S2" s="23" t="s">
        <v>7</v>
      </c>
      <c r="T2" s="55" t="s">
        <v>8</v>
      </c>
      <c r="U2" s="22" t="s">
        <v>2</v>
      </c>
      <c r="V2" s="21" t="s">
        <v>3</v>
      </c>
      <c r="W2" s="55" t="s">
        <v>4</v>
      </c>
      <c r="X2" s="55" t="s">
        <v>5</v>
      </c>
      <c r="Y2" s="55" t="s">
        <v>6</v>
      </c>
      <c r="Z2" s="23" t="s">
        <v>7</v>
      </c>
      <c r="AA2" s="55" t="s">
        <v>8</v>
      </c>
      <c r="AB2" s="22" t="s">
        <v>2</v>
      </c>
      <c r="AC2" s="48" t="s">
        <v>3</v>
      </c>
      <c r="AD2" s="55" t="s">
        <v>4</v>
      </c>
      <c r="AE2" s="55" t="s">
        <v>5</v>
      </c>
      <c r="AF2" s="55" t="s">
        <v>6</v>
      </c>
      <c r="AG2" s="23" t="s">
        <v>7</v>
      </c>
      <c r="AH2" s="144"/>
      <c r="AI2" s="144"/>
      <c r="AJ2" s="144"/>
      <c r="AK2" s="146"/>
      <c r="AL2" s="66"/>
      <c r="AM2" s="153"/>
      <c r="AN2" s="144"/>
      <c r="AO2" s="153"/>
      <c r="AP2" s="144"/>
    </row>
    <row r="3" spans="1:42" ht="15.75" customHeight="1" x14ac:dyDescent="0.3">
      <c r="A3" s="11">
        <v>1</v>
      </c>
      <c r="B3" s="15" t="s">
        <v>38</v>
      </c>
      <c r="C3" s="55"/>
      <c r="D3" s="75">
        <v>2</v>
      </c>
      <c r="E3" s="55"/>
      <c r="F3" s="55"/>
      <c r="G3" s="22"/>
      <c r="H3" s="21"/>
      <c r="I3" s="55"/>
      <c r="J3" s="76"/>
      <c r="K3" s="55"/>
      <c r="L3" s="55"/>
      <c r="M3" s="55"/>
      <c r="N3" s="53">
        <v>1</v>
      </c>
      <c r="O3" s="21"/>
      <c r="P3" s="55"/>
      <c r="Q3" s="55"/>
      <c r="R3" s="55"/>
      <c r="S3" s="55"/>
      <c r="T3" s="80">
        <v>2</v>
      </c>
      <c r="U3" s="22"/>
      <c r="V3" s="21"/>
      <c r="W3" s="55"/>
      <c r="X3" s="55"/>
      <c r="Y3" s="55"/>
      <c r="Z3" s="55"/>
      <c r="AA3" s="75"/>
      <c r="AB3" s="22"/>
      <c r="AC3" s="48"/>
      <c r="AD3" s="147" t="s">
        <v>62</v>
      </c>
      <c r="AE3" s="148"/>
      <c r="AF3" s="148"/>
      <c r="AG3" s="149"/>
      <c r="AH3" s="61">
        <f>COUNTIF(C3:AG3,1)</f>
        <v>1</v>
      </c>
      <c r="AI3" s="64">
        <f>Январь!AH46+Февраль!AE46+Март!AH46+Апрель!AG46+AH3+Май!AH46+Июнь!AG3</f>
        <v>8</v>
      </c>
      <c r="AJ3" s="64">
        <f>COUNTIF(D3:AG3,2)</f>
        <v>2</v>
      </c>
      <c r="AK3" s="64">
        <f>Январь!AJ46+Февраль!AG46+Март!AJ46+Апрель!AI46+AJ3+Июнь!AI3+Июнь!AI3</f>
        <v>6</v>
      </c>
      <c r="AL3" s="66" t="s">
        <v>92</v>
      </c>
      <c r="AM3" s="66">
        <f>J3+Q3+X3+AE3</f>
        <v>0</v>
      </c>
      <c r="AN3" s="66"/>
      <c r="AO3" s="66">
        <f>E3+L3+S3+Z3+AG3</f>
        <v>0</v>
      </c>
      <c r="AP3" s="111"/>
    </row>
    <row r="4" spans="1:42" ht="15.75" customHeight="1" x14ac:dyDescent="0.3">
      <c r="A4" s="2">
        <v>2</v>
      </c>
      <c r="B4" s="15" t="s">
        <v>83</v>
      </c>
      <c r="C4" s="55"/>
      <c r="D4" s="55"/>
      <c r="E4" s="55"/>
      <c r="F4" s="55"/>
      <c r="G4" s="53">
        <v>1</v>
      </c>
      <c r="H4" s="21"/>
      <c r="I4" s="55"/>
      <c r="J4" s="55"/>
      <c r="K4" s="55"/>
      <c r="L4" s="55"/>
      <c r="M4" s="55"/>
      <c r="N4" s="22"/>
      <c r="O4" s="21"/>
      <c r="P4" s="55"/>
      <c r="Q4" s="55"/>
      <c r="R4" s="75">
        <v>2</v>
      </c>
      <c r="S4" s="55"/>
      <c r="T4" s="55"/>
      <c r="U4" s="53">
        <v>1</v>
      </c>
      <c r="V4" s="21"/>
      <c r="W4" s="55"/>
      <c r="X4" s="55"/>
      <c r="Y4" s="55"/>
      <c r="Z4" s="75">
        <v>2</v>
      </c>
      <c r="AA4" s="55"/>
      <c r="AB4" s="22"/>
      <c r="AC4" s="48"/>
      <c r="AD4" s="55"/>
      <c r="AE4" s="55"/>
      <c r="AF4" s="55"/>
      <c r="AG4" s="55"/>
      <c r="AH4" s="61">
        <f t="shared" ref="AH4:AH51" si="0">COUNTIF(C4:AG4,1)</f>
        <v>2</v>
      </c>
      <c r="AI4" s="64">
        <f>Январь!AH47+Февраль!AE47+Март!AH47+Апрель!AG47+AH4+Май!AH47+Июнь!AG4</f>
        <v>8</v>
      </c>
      <c r="AJ4" s="64">
        <f t="shared" ref="AJ4:AJ19" si="1">COUNTIF(D4:AF4,2)</f>
        <v>2</v>
      </c>
      <c r="AK4" s="64">
        <f>Январь!AJ47+Февраль!AG47+Март!AJ47+Апрель!AI47+AJ4+Июнь!AI4+Июнь!AI4</f>
        <v>6</v>
      </c>
      <c r="AL4" s="66" t="s">
        <v>92</v>
      </c>
      <c r="AM4" s="66">
        <f t="shared" ref="AM4:AM49" si="2">J4+Q4+X4+AE4</f>
        <v>0</v>
      </c>
      <c r="AN4" s="66"/>
      <c r="AO4" s="66">
        <f t="shared" ref="AO4:AO49" si="3">E4+L4+S4+Z4+AG4</f>
        <v>2</v>
      </c>
      <c r="AP4" s="111"/>
    </row>
    <row r="5" spans="1:42" x14ac:dyDescent="0.3">
      <c r="A5" s="11">
        <v>3</v>
      </c>
      <c r="B5" s="15" t="s">
        <v>84</v>
      </c>
      <c r="C5" s="55"/>
      <c r="D5" s="55"/>
      <c r="E5" s="55"/>
      <c r="F5" s="75">
        <v>2</v>
      </c>
      <c r="G5" s="22"/>
      <c r="H5" s="70"/>
      <c r="I5" s="147" t="s">
        <v>62</v>
      </c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9"/>
      <c r="Z5" s="55"/>
      <c r="AA5" s="55"/>
      <c r="AB5" s="53">
        <v>1</v>
      </c>
      <c r="AC5" s="48"/>
      <c r="AD5" s="55"/>
      <c r="AE5" s="76"/>
      <c r="AF5" s="55"/>
      <c r="AG5" s="55"/>
      <c r="AH5" s="61">
        <f t="shared" si="0"/>
        <v>1</v>
      </c>
      <c r="AI5" s="64">
        <f>Январь!AH48+Февраль!AE48+Март!AH48+Апрель!AG48+AH5+Май!AH48+Июнь!AG5</f>
        <v>8</v>
      </c>
      <c r="AJ5" s="64">
        <f t="shared" si="1"/>
        <v>1</v>
      </c>
      <c r="AK5" s="64">
        <f>Январь!AJ48+Февраль!AG48+Март!AJ48+Апрель!AI48+AJ5+Июнь!AI5</f>
        <v>5</v>
      </c>
      <c r="AL5" s="66" t="s">
        <v>92</v>
      </c>
      <c r="AM5" s="66">
        <f t="shared" si="2"/>
        <v>0</v>
      </c>
      <c r="AN5" s="66"/>
      <c r="AO5" s="66">
        <f t="shared" si="3"/>
        <v>0</v>
      </c>
      <c r="AP5" s="111"/>
    </row>
    <row r="6" spans="1:42" ht="15.75" customHeight="1" x14ac:dyDescent="0.3">
      <c r="A6" s="11">
        <v>4</v>
      </c>
      <c r="B6" s="15" t="s">
        <v>100</v>
      </c>
      <c r="C6" s="55"/>
      <c r="D6" s="55"/>
      <c r="E6" s="55"/>
      <c r="F6" s="55"/>
      <c r="G6" s="22"/>
      <c r="H6" s="21"/>
      <c r="I6" s="55"/>
      <c r="J6" s="55"/>
      <c r="K6" s="55"/>
      <c r="L6" s="55"/>
      <c r="M6" s="55"/>
      <c r="N6" s="53">
        <v>1</v>
      </c>
      <c r="O6" s="21"/>
      <c r="P6" s="55"/>
      <c r="Q6" s="55"/>
      <c r="R6" s="55"/>
      <c r="S6" s="55"/>
      <c r="T6" s="75"/>
      <c r="U6" s="22"/>
      <c r="V6" s="21"/>
      <c r="W6" s="55"/>
      <c r="X6" s="55"/>
      <c r="Y6" s="55"/>
      <c r="Z6" s="62"/>
      <c r="AA6" s="55"/>
      <c r="AB6" s="22"/>
      <c r="AC6" s="48"/>
      <c r="AD6" s="147" t="s">
        <v>62</v>
      </c>
      <c r="AE6" s="148"/>
      <c r="AF6" s="148"/>
      <c r="AG6" s="149"/>
      <c r="AH6" s="61">
        <f t="shared" si="0"/>
        <v>1</v>
      </c>
      <c r="AI6" s="64">
        <f>Январь!AH49+Февраль!AE49+Март!AH49+Апрель!AG49+AH6+Май!AH49+Июнь!AG6</f>
        <v>7</v>
      </c>
      <c r="AJ6" s="64">
        <f t="shared" si="1"/>
        <v>0</v>
      </c>
      <c r="AK6" s="64">
        <f>Январь!AJ49+Февраль!AG49+Март!AJ49+Апрель!AI49+AJ6+Июнь!AI6+Июнь!AI6</f>
        <v>6</v>
      </c>
      <c r="AL6" s="66" t="s">
        <v>92</v>
      </c>
      <c r="AM6" s="66">
        <f t="shared" si="2"/>
        <v>0</v>
      </c>
      <c r="AN6" s="66"/>
      <c r="AO6" s="66">
        <f t="shared" si="3"/>
        <v>0</v>
      </c>
      <c r="AP6" s="111"/>
    </row>
    <row r="7" spans="1:42" ht="14.4" customHeight="1" x14ac:dyDescent="0.3">
      <c r="A7" s="2">
        <v>5</v>
      </c>
      <c r="B7" s="15" t="s">
        <v>68</v>
      </c>
      <c r="C7" s="55">
        <v>2</v>
      </c>
      <c r="D7" s="55"/>
      <c r="E7" s="55"/>
      <c r="F7" s="55"/>
      <c r="G7" s="22"/>
      <c r="H7" s="21"/>
      <c r="I7" s="147" t="s">
        <v>62</v>
      </c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9"/>
      <c r="Z7" s="55"/>
      <c r="AA7" s="55"/>
      <c r="AB7" s="22"/>
      <c r="AC7" s="48"/>
      <c r="AD7" s="55"/>
      <c r="AE7" s="55"/>
      <c r="AF7" s="55"/>
      <c r="AG7" s="55"/>
      <c r="AH7" s="61">
        <f t="shared" si="0"/>
        <v>0</v>
      </c>
      <c r="AI7" s="64">
        <f>Январь!AH50+Февраль!AE50+Март!AH50+Апрель!AG50+AH7+Май!AH50+Июнь!AG7</f>
        <v>6</v>
      </c>
      <c r="AJ7" s="64">
        <f t="shared" si="1"/>
        <v>0</v>
      </c>
      <c r="AK7" s="64">
        <f>Январь!AJ50+Февраль!AG50+Март!AJ50+Апрель!AI50+AJ7+Июнь!AI7+Июнь!AI7</f>
        <v>2</v>
      </c>
      <c r="AL7" s="66" t="s">
        <v>93</v>
      </c>
      <c r="AM7" s="66">
        <f t="shared" si="2"/>
        <v>0</v>
      </c>
      <c r="AN7" s="66"/>
      <c r="AO7" s="66">
        <f t="shared" si="3"/>
        <v>0</v>
      </c>
      <c r="AP7" s="112"/>
    </row>
    <row r="8" spans="1:42" ht="15.75" customHeight="1" x14ac:dyDescent="0.3">
      <c r="A8" s="11">
        <v>6</v>
      </c>
      <c r="B8" s="15" t="s">
        <v>85</v>
      </c>
      <c r="C8" s="55"/>
      <c r="D8" s="55"/>
      <c r="E8" s="55"/>
      <c r="F8" s="55"/>
      <c r="G8" s="22"/>
      <c r="H8" s="21"/>
      <c r="I8" s="55"/>
      <c r="J8" s="53">
        <v>1</v>
      </c>
      <c r="K8" s="55"/>
      <c r="L8" s="55"/>
      <c r="M8" s="55"/>
      <c r="N8" s="22"/>
      <c r="O8" s="21"/>
      <c r="P8" s="55"/>
      <c r="Q8" s="55"/>
      <c r="R8" s="55"/>
      <c r="S8" s="55"/>
      <c r="T8" s="79"/>
      <c r="U8" s="22"/>
      <c r="V8" s="21"/>
      <c r="W8" s="55"/>
      <c r="X8" s="75">
        <v>2</v>
      </c>
      <c r="Y8" s="55"/>
      <c r="Z8" s="55"/>
      <c r="AA8" s="80">
        <v>2</v>
      </c>
      <c r="AB8" s="22"/>
      <c r="AC8" s="48"/>
      <c r="AD8" s="55"/>
      <c r="AE8" s="55"/>
      <c r="AF8" s="55"/>
      <c r="AG8" s="55"/>
      <c r="AH8" s="61">
        <f t="shared" si="0"/>
        <v>1</v>
      </c>
      <c r="AI8" s="64">
        <f>Январь!AH51+Февраль!AE51+Март!AH51+Апрель!AG51+AH8+Май!AH51+Июнь!AH8</f>
        <v>8</v>
      </c>
      <c r="AJ8" s="64">
        <f t="shared" si="1"/>
        <v>2</v>
      </c>
      <c r="AK8" s="64">
        <f>Январь!AJ51+Февраль!AG51+Март!AJ51+Апрель!AI51+AJ8+Июнь!AI8+Июнь!AI8</f>
        <v>4</v>
      </c>
      <c r="AL8" s="66" t="s">
        <v>93</v>
      </c>
      <c r="AM8" s="66">
        <f t="shared" si="2"/>
        <v>3</v>
      </c>
      <c r="AN8" s="66"/>
      <c r="AO8" s="66">
        <f t="shared" si="3"/>
        <v>0</v>
      </c>
      <c r="AP8" s="111"/>
    </row>
    <row r="9" spans="1:42" x14ac:dyDescent="0.3">
      <c r="A9" s="11">
        <v>7</v>
      </c>
      <c r="B9" s="15" t="s">
        <v>103</v>
      </c>
      <c r="C9" s="53">
        <v>1</v>
      </c>
      <c r="D9" s="62"/>
      <c r="E9" s="55"/>
      <c r="F9" s="55"/>
      <c r="G9" s="22"/>
      <c r="H9" s="21"/>
      <c r="I9" s="147" t="s">
        <v>62</v>
      </c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9"/>
      <c r="X9" s="55"/>
      <c r="Y9" s="55"/>
      <c r="Z9" s="53">
        <v>1</v>
      </c>
      <c r="AA9" s="55"/>
      <c r="AB9" s="22"/>
      <c r="AC9" s="48"/>
      <c r="AD9" s="55"/>
      <c r="AE9" s="55"/>
      <c r="AF9" s="55"/>
      <c r="AG9" s="55"/>
      <c r="AH9" s="61">
        <f t="shared" si="0"/>
        <v>2</v>
      </c>
      <c r="AI9" s="64">
        <f>Январь!AH52+Февраль!AE52+Март!AH52+Апрель!AG52+AH9+Май!AH52+Июнь!AH9</f>
        <v>8</v>
      </c>
      <c r="AJ9" s="64">
        <f t="shared" si="1"/>
        <v>0</v>
      </c>
      <c r="AK9" s="64">
        <f>Январь!AJ52+Февраль!AG52+Март!AJ52+Апрель!AI52+AJ9+Июнь!AI9+Июнь!AI9</f>
        <v>2</v>
      </c>
      <c r="AL9" s="66" t="s">
        <v>93</v>
      </c>
      <c r="AM9" s="66">
        <f t="shared" si="2"/>
        <v>0</v>
      </c>
      <c r="AN9" s="66"/>
      <c r="AO9" s="66">
        <f t="shared" si="3"/>
        <v>1</v>
      </c>
      <c r="AP9" s="111"/>
    </row>
    <row r="10" spans="1:42" ht="15.75" customHeight="1" x14ac:dyDescent="0.3">
      <c r="A10" s="2">
        <v>8</v>
      </c>
      <c r="B10" s="15" t="s">
        <v>72</v>
      </c>
      <c r="C10" s="67"/>
      <c r="D10" s="67"/>
      <c r="E10" s="67"/>
      <c r="F10" s="67"/>
      <c r="G10" s="68"/>
      <c r="H10" s="63"/>
      <c r="I10" s="67"/>
      <c r="J10" s="75">
        <v>2</v>
      </c>
      <c r="K10" s="67"/>
      <c r="L10" s="55"/>
      <c r="M10" s="55"/>
      <c r="N10" s="22"/>
      <c r="O10" s="21"/>
      <c r="P10" s="55"/>
      <c r="Q10" s="55"/>
      <c r="R10" s="53">
        <v>1</v>
      </c>
      <c r="S10" s="55"/>
      <c r="T10" s="55"/>
      <c r="U10" s="22"/>
      <c r="V10" s="21"/>
      <c r="W10" s="55"/>
      <c r="X10" s="76"/>
      <c r="Y10" s="53">
        <v>1</v>
      </c>
      <c r="Z10" s="55"/>
      <c r="AA10" s="55"/>
      <c r="AB10" s="22"/>
      <c r="AC10" s="48"/>
      <c r="AD10" s="55"/>
      <c r="AE10" s="55"/>
      <c r="AF10" s="55"/>
      <c r="AG10" s="55"/>
      <c r="AH10" s="61">
        <f t="shared" si="0"/>
        <v>2</v>
      </c>
      <c r="AI10" s="64">
        <f>Январь!AH53+Февраль!AE53+Март!AH53+Апрель!AG53+AH10+Май!AH53+Июнь!AH10</f>
        <v>9</v>
      </c>
      <c r="AJ10" s="64">
        <f t="shared" si="1"/>
        <v>1</v>
      </c>
      <c r="AK10" s="64">
        <f>Январь!AJ53+Февраль!AG53+Март!AJ53+Апрель!AI53+AJ10+Июнь!AI10+Июнь!AJ10</f>
        <v>5</v>
      </c>
      <c r="AL10" s="66" t="s">
        <v>93</v>
      </c>
      <c r="AM10" s="66">
        <f t="shared" si="2"/>
        <v>2</v>
      </c>
      <c r="AN10" s="66"/>
      <c r="AO10" s="66">
        <f t="shared" si="3"/>
        <v>0</v>
      </c>
      <c r="AP10" s="111"/>
    </row>
    <row r="11" spans="1:42" ht="15.75" customHeight="1" x14ac:dyDescent="0.3">
      <c r="A11" s="11">
        <v>9</v>
      </c>
      <c r="B11" s="15" t="s">
        <v>31</v>
      </c>
      <c r="C11" s="55"/>
      <c r="D11" s="55"/>
      <c r="E11" s="55"/>
      <c r="F11" s="55"/>
      <c r="G11" s="69"/>
      <c r="H11" s="21"/>
      <c r="I11" s="55"/>
      <c r="J11" s="76"/>
      <c r="K11" s="55"/>
      <c r="L11" s="55"/>
      <c r="M11" s="55"/>
      <c r="N11" s="22"/>
      <c r="O11" s="53">
        <v>1</v>
      </c>
      <c r="P11" s="55"/>
      <c r="Q11" s="55"/>
      <c r="R11" s="55"/>
      <c r="S11" s="55"/>
      <c r="T11" s="55"/>
      <c r="U11" s="22"/>
      <c r="V11" s="21"/>
      <c r="W11" s="55"/>
      <c r="X11" s="55"/>
      <c r="Y11" s="55"/>
      <c r="Z11" s="55"/>
      <c r="AA11" s="55"/>
      <c r="AB11" s="22"/>
      <c r="AC11" s="48"/>
      <c r="AD11" s="55"/>
      <c r="AE11" s="53">
        <v>1</v>
      </c>
      <c r="AF11" s="55"/>
      <c r="AG11" s="55"/>
      <c r="AH11" s="61">
        <f t="shared" si="0"/>
        <v>2</v>
      </c>
      <c r="AI11" s="64">
        <f>Январь!AH54+Февраль!AE54+Март!AH54+Апрель!AG54+AH11+Май!AH54+Июнь!AH11</f>
        <v>8</v>
      </c>
      <c r="AJ11" s="64">
        <f t="shared" si="1"/>
        <v>0</v>
      </c>
      <c r="AK11" s="64">
        <f>Январь!AJ54+Февраль!AG54+Март!AJ54+Апрель!AI54+AJ11+Июнь!AI11+Июнь!AJ11</f>
        <v>4</v>
      </c>
      <c r="AL11" s="66" t="s">
        <v>93</v>
      </c>
      <c r="AM11" s="66">
        <f t="shared" si="2"/>
        <v>1</v>
      </c>
      <c r="AN11" s="66"/>
      <c r="AO11" s="66">
        <f t="shared" si="3"/>
        <v>0</v>
      </c>
      <c r="AP11" s="111"/>
    </row>
    <row r="12" spans="1:42" ht="14.4" customHeight="1" x14ac:dyDescent="0.3">
      <c r="A12" s="11">
        <v>10</v>
      </c>
      <c r="B12" s="15" t="s">
        <v>37</v>
      </c>
      <c r="C12" s="55"/>
      <c r="D12" s="53">
        <v>1</v>
      </c>
      <c r="E12" s="55"/>
      <c r="F12" s="55"/>
      <c r="G12" s="22"/>
      <c r="H12" s="21"/>
      <c r="I12" s="55"/>
      <c r="J12" s="55"/>
      <c r="K12" s="55"/>
      <c r="L12" s="62">
        <v>2</v>
      </c>
      <c r="M12" s="55"/>
      <c r="N12" s="22"/>
      <c r="O12" s="21"/>
      <c r="P12" s="143" t="s">
        <v>62</v>
      </c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55"/>
      <c r="AH12" s="61">
        <f t="shared" si="0"/>
        <v>1</v>
      </c>
      <c r="AI12" s="64">
        <f>Январь!AH55+Февраль!AE55+Март!AH55+Апрель!AG55+AH12+Май!AH55+Июнь!AH12</f>
        <v>7</v>
      </c>
      <c r="AJ12" s="64">
        <f t="shared" si="1"/>
        <v>1</v>
      </c>
      <c r="AK12" s="64">
        <f>Январь!AJ55+Февраль!AG55+Март!AJ55+Апрель!AI55+AJ12+Июнь!AI12+Июнь!AJ12</f>
        <v>5</v>
      </c>
      <c r="AL12" s="66" t="s">
        <v>93</v>
      </c>
      <c r="AM12" s="66">
        <f t="shared" si="2"/>
        <v>0</v>
      </c>
      <c r="AN12" s="66"/>
      <c r="AO12" s="66">
        <f t="shared" si="3"/>
        <v>2</v>
      </c>
      <c r="AP12" s="111"/>
    </row>
    <row r="13" spans="1:42" ht="15.75" customHeight="1" x14ac:dyDescent="0.3">
      <c r="A13" s="2">
        <v>11</v>
      </c>
      <c r="B13" s="15" t="s">
        <v>56</v>
      </c>
      <c r="C13" s="147" t="s">
        <v>62</v>
      </c>
      <c r="D13" s="148"/>
      <c r="E13" s="148"/>
      <c r="F13" s="148"/>
      <c r="G13" s="148"/>
      <c r="H13" s="148"/>
      <c r="I13" s="149"/>
      <c r="J13" s="55"/>
      <c r="K13" s="55"/>
      <c r="L13" s="55"/>
      <c r="M13" s="55"/>
      <c r="N13" s="22"/>
      <c r="O13" s="21"/>
      <c r="P13" s="55"/>
      <c r="Q13" s="67"/>
      <c r="R13" s="55"/>
      <c r="S13" s="55"/>
      <c r="T13" s="55"/>
      <c r="U13" s="22"/>
      <c r="V13" s="53">
        <v>1</v>
      </c>
      <c r="W13" s="55"/>
      <c r="X13" s="67"/>
      <c r="Y13" s="67"/>
      <c r="Z13" s="67"/>
      <c r="AA13" s="67"/>
      <c r="AB13" s="22"/>
      <c r="AC13" s="48"/>
      <c r="AD13" s="67"/>
      <c r="AE13" s="67"/>
      <c r="AF13" s="67"/>
      <c r="AG13" s="75">
        <v>2</v>
      </c>
      <c r="AH13" s="61">
        <f t="shared" si="0"/>
        <v>1</v>
      </c>
      <c r="AI13" s="64">
        <f>Январь!AH56+Февраль!AE56+Март!AH56+Апрель!AG56+AH13+Май!AH56+Июнь!AH13</f>
        <v>8</v>
      </c>
      <c r="AJ13" s="64">
        <f t="shared" si="1"/>
        <v>0</v>
      </c>
      <c r="AK13" s="64">
        <f>Январь!AJ56+Февраль!AG56+Март!AJ56+Апрель!AI56+AJ13+Июнь!AI13+Июнь!AJ13</f>
        <v>5</v>
      </c>
      <c r="AL13" s="66" t="s">
        <v>93</v>
      </c>
      <c r="AM13" s="66">
        <f t="shared" si="2"/>
        <v>0</v>
      </c>
      <c r="AN13" s="66"/>
      <c r="AO13" s="66">
        <f t="shared" si="3"/>
        <v>2</v>
      </c>
      <c r="AP13" s="111"/>
    </row>
    <row r="14" spans="1:42" ht="14.4" customHeight="1" x14ac:dyDescent="0.3">
      <c r="A14" s="11">
        <v>12</v>
      </c>
      <c r="B14" s="15" t="s">
        <v>79</v>
      </c>
      <c r="C14" s="55"/>
      <c r="D14" s="55"/>
      <c r="E14" s="55"/>
      <c r="F14" s="55"/>
      <c r="G14" s="22"/>
      <c r="H14" s="21"/>
      <c r="I14" s="75">
        <v>2</v>
      </c>
      <c r="J14" s="55"/>
      <c r="K14" s="55"/>
      <c r="L14" s="55"/>
      <c r="M14" s="55"/>
      <c r="N14" s="22"/>
      <c r="O14" s="21"/>
      <c r="P14" s="75">
        <v>2</v>
      </c>
      <c r="Q14" s="55"/>
      <c r="R14" s="55"/>
      <c r="S14" s="62"/>
      <c r="T14" s="76"/>
      <c r="U14" s="22"/>
      <c r="V14" s="21"/>
      <c r="W14" s="55"/>
      <c r="X14" s="55"/>
      <c r="Y14" s="55"/>
      <c r="Z14" s="55"/>
      <c r="AA14" s="55"/>
      <c r="AB14" s="22"/>
      <c r="AC14" s="48"/>
      <c r="AD14" s="53">
        <v>1</v>
      </c>
      <c r="AE14" s="55"/>
      <c r="AF14" s="55"/>
      <c r="AG14" s="55"/>
      <c r="AH14" s="61">
        <f t="shared" si="0"/>
        <v>1</v>
      </c>
      <c r="AI14" s="64">
        <f>Январь!AH57+Февраль!AE57+Март!AH57+Апрель!AG57+AH14+Май!AH57+Июнь!AH14</f>
        <v>8</v>
      </c>
      <c r="AJ14" s="64">
        <f t="shared" si="1"/>
        <v>2</v>
      </c>
      <c r="AK14" s="64">
        <f>Январь!AJ57+Февраль!AG57+Март!AJ57+Апрель!AI57+AJ14+Июнь!AI14+Июнь!AJ14</f>
        <v>7</v>
      </c>
      <c r="AL14" s="66" t="s">
        <v>94</v>
      </c>
      <c r="AM14" s="66">
        <f t="shared" si="2"/>
        <v>0</v>
      </c>
      <c r="AN14" s="66"/>
      <c r="AO14" s="66">
        <f t="shared" si="3"/>
        <v>0</v>
      </c>
      <c r="AP14" s="111"/>
    </row>
    <row r="15" spans="1:42" ht="15.75" customHeight="1" x14ac:dyDescent="0.3">
      <c r="A15" s="11">
        <v>13</v>
      </c>
      <c r="B15" s="15" t="s">
        <v>104</v>
      </c>
      <c r="C15" s="55"/>
      <c r="D15" s="55"/>
      <c r="E15" s="55"/>
      <c r="F15" s="55"/>
      <c r="G15" s="22"/>
      <c r="H15" s="21"/>
      <c r="I15" s="55"/>
      <c r="J15" s="55"/>
      <c r="K15" s="62"/>
      <c r="L15" s="53">
        <v>1</v>
      </c>
      <c r="M15" s="55"/>
      <c r="N15" s="22"/>
      <c r="O15" s="21"/>
      <c r="P15" s="143" t="s">
        <v>62</v>
      </c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55"/>
      <c r="AH15" s="61">
        <f t="shared" si="0"/>
        <v>1</v>
      </c>
      <c r="AI15" s="64">
        <f>Январь!AH58+Февраль!AE58+Март!AH58+Апрель!AG58+AH15+Май!AH58+Июнь!AH15</f>
        <v>8</v>
      </c>
      <c r="AJ15" s="64">
        <f t="shared" si="1"/>
        <v>0</v>
      </c>
      <c r="AK15" s="64">
        <f>Январь!AJ58+Февраль!AG58+Март!AJ58+Апрель!AI58+AJ15+Июнь!AI15+Июнь!AJ15</f>
        <v>7</v>
      </c>
      <c r="AL15" s="66" t="s">
        <v>94</v>
      </c>
      <c r="AM15" s="66">
        <f t="shared" si="2"/>
        <v>0</v>
      </c>
      <c r="AN15" s="66"/>
      <c r="AO15" s="66">
        <f t="shared" si="3"/>
        <v>1</v>
      </c>
      <c r="AP15" s="111"/>
    </row>
    <row r="16" spans="1:42" ht="14.4" customHeight="1" x14ac:dyDescent="0.3">
      <c r="A16" s="2">
        <v>14</v>
      </c>
      <c r="B16" s="15" t="s">
        <v>105</v>
      </c>
      <c r="C16" s="55"/>
      <c r="D16" s="55"/>
      <c r="E16" s="55"/>
      <c r="F16" s="55"/>
      <c r="G16" s="22"/>
      <c r="H16" s="21"/>
      <c r="I16" s="55"/>
      <c r="J16" s="55"/>
      <c r="K16" s="55"/>
      <c r="L16" s="55"/>
      <c r="M16" s="55"/>
      <c r="N16" s="22"/>
      <c r="O16" s="21"/>
      <c r="P16" s="55"/>
      <c r="Q16" s="55"/>
      <c r="R16" s="55"/>
      <c r="S16" s="75">
        <v>2</v>
      </c>
      <c r="T16" s="55"/>
      <c r="U16" s="22"/>
      <c r="V16" s="21"/>
      <c r="W16" s="53">
        <v>1</v>
      </c>
      <c r="X16" s="55"/>
      <c r="Y16" s="55"/>
      <c r="Z16" s="55"/>
      <c r="AA16" s="55"/>
      <c r="AB16" s="22"/>
      <c r="AC16" s="48"/>
      <c r="AD16" s="55"/>
      <c r="AE16" s="55"/>
      <c r="AF16" s="55"/>
      <c r="AG16" s="55"/>
      <c r="AH16" s="61">
        <f t="shared" si="0"/>
        <v>1</v>
      </c>
      <c r="AI16" s="64">
        <f>Январь!AH59+Февраль!AE59+Март!AH59+Апрель!AG59+AH16+Май!AH59+Июнь!AH16</f>
        <v>8</v>
      </c>
      <c r="AJ16" s="64">
        <f t="shared" si="1"/>
        <v>1</v>
      </c>
      <c r="AK16" s="64">
        <f>Январь!AJ59+Февраль!AG59+Март!AJ59+Апрель!AI59+AJ16+Июнь!AI16+Июнь!AJ16</f>
        <v>6</v>
      </c>
      <c r="AL16" s="66" t="s">
        <v>94</v>
      </c>
      <c r="AM16" s="66">
        <f t="shared" si="2"/>
        <v>0</v>
      </c>
      <c r="AN16" s="66"/>
      <c r="AO16" s="66">
        <f t="shared" si="3"/>
        <v>2</v>
      </c>
      <c r="AP16" s="111"/>
    </row>
    <row r="17" spans="1:42" ht="15.75" customHeight="1" x14ac:dyDescent="0.3">
      <c r="A17" s="11">
        <v>15</v>
      </c>
      <c r="B17" s="15" t="s">
        <v>60</v>
      </c>
      <c r="C17" s="147" t="s">
        <v>62</v>
      </c>
      <c r="D17" s="148"/>
      <c r="E17" s="148"/>
      <c r="F17" s="148"/>
      <c r="G17" s="148"/>
      <c r="H17" s="148"/>
      <c r="I17" s="149"/>
      <c r="J17" s="55"/>
      <c r="K17" s="55"/>
      <c r="L17" s="55"/>
      <c r="M17" s="55"/>
      <c r="N17" s="22"/>
      <c r="O17" s="21"/>
      <c r="P17" s="55"/>
      <c r="Q17" s="53">
        <v>1</v>
      </c>
      <c r="R17" s="67"/>
      <c r="S17" s="67"/>
      <c r="T17" s="67"/>
      <c r="U17" s="22"/>
      <c r="V17" s="21"/>
      <c r="W17" s="150" t="s">
        <v>63</v>
      </c>
      <c r="X17" s="151"/>
      <c r="Y17" s="151"/>
      <c r="Z17" s="151"/>
      <c r="AA17" s="151"/>
      <c r="AB17" s="151"/>
      <c r="AC17" s="151"/>
      <c r="AD17" s="151"/>
      <c r="AE17" s="151"/>
      <c r="AF17" s="151"/>
      <c r="AG17" s="152"/>
      <c r="AH17" s="61">
        <f t="shared" si="0"/>
        <v>1</v>
      </c>
      <c r="AI17" s="64">
        <f>Январь!AH60+Февраль!AE60+Март!AH60+Апрель!AG60+AH17+Май!AH60+Июнь!AH17</f>
        <v>8</v>
      </c>
      <c r="AJ17" s="64">
        <f t="shared" si="1"/>
        <v>0</v>
      </c>
      <c r="AK17" s="64">
        <f>Январь!AJ60+Февраль!AG60+Март!AJ60+Апрель!AI60+AJ17+Июнь!AI17+Июнь!AJ17</f>
        <v>4</v>
      </c>
      <c r="AL17" s="66" t="s">
        <v>94</v>
      </c>
      <c r="AM17" s="66">
        <f t="shared" si="2"/>
        <v>1</v>
      </c>
      <c r="AN17" s="66"/>
      <c r="AO17" s="66">
        <f t="shared" si="3"/>
        <v>0</v>
      </c>
      <c r="AP17" s="111"/>
    </row>
    <row r="18" spans="1:42" ht="14.4" customHeight="1" x14ac:dyDescent="0.3">
      <c r="A18" s="11">
        <v>16</v>
      </c>
      <c r="B18" s="15" t="s">
        <v>113</v>
      </c>
      <c r="C18" s="147" t="s">
        <v>62</v>
      </c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9"/>
      <c r="U18" s="22"/>
      <c r="V18" s="21"/>
      <c r="W18" s="55"/>
      <c r="X18" s="53">
        <v>1</v>
      </c>
      <c r="Y18" s="55"/>
      <c r="Z18" s="55"/>
      <c r="AA18" s="55"/>
      <c r="AB18" s="22"/>
      <c r="AC18" s="53">
        <v>1</v>
      </c>
      <c r="AD18" s="55"/>
      <c r="AE18" s="55"/>
      <c r="AF18" s="55"/>
      <c r="AG18" s="55"/>
      <c r="AH18" s="61">
        <f t="shared" si="0"/>
        <v>2</v>
      </c>
      <c r="AI18" s="64">
        <f>Январь!AH61+Февраль!AE61+Март!AH61+Апрель!AG61+AH18+Май!AH61+Июнь!AH18</f>
        <v>9</v>
      </c>
      <c r="AJ18" s="64">
        <f t="shared" si="1"/>
        <v>0</v>
      </c>
      <c r="AK18" s="64">
        <f>Январь!AJ61+Февраль!AG61+Март!AJ61+Апрель!AI61+AJ18+Июнь!AI18+Июнь!AJ18</f>
        <v>5</v>
      </c>
      <c r="AL18" s="66" t="s">
        <v>95</v>
      </c>
      <c r="AM18" s="66">
        <f>J18+Q18+X18+AE18</f>
        <v>1</v>
      </c>
      <c r="AN18" s="66"/>
      <c r="AO18" s="66">
        <f t="shared" si="3"/>
        <v>0</v>
      </c>
      <c r="AP18" s="111"/>
    </row>
    <row r="19" spans="1:42" ht="14.9" customHeight="1" x14ac:dyDescent="0.3">
      <c r="A19" s="2">
        <v>17</v>
      </c>
      <c r="B19" s="15" t="s">
        <v>67</v>
      </c>
      <c r="C19" s="55"/>
      <c r="D19" s="55"/>
      <c r="E19" s="55"/>
      <c r="F19" s="55"/>
      <c r="G19" s="22"/>
      <c r="H19" s="21"/>
      <c r="I19" s="55"/>
      <c r="J19" s="55"/>
      <c r="K19" s="55"/>
      <c r="L19" s="55"/>
      <c r="M19" s="75">
        <v>1</v>
      </c>
      <c r="N19" s="22"/>
      <c r="O19" s="21"/>
      <c r="P19" s="55"/>
      <c r="Q19" s="143" t="s">
        <v>62</v>
      </c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61">
        <f t="shared" si="0"/>
        <v>1</v>
      </c>
      <c r="AI19" s="64">
        <f>Январь!AH62+Февраль!AE62+Март!AH62+Апрель!AG62+AH19+Май!AH62+Июнь!AH19</f>
        <v>9</v>
      </c>
      <c r="AJ19" s="64">
        <f t="shared" si="1"/>
        <v>0</v>
      </c>
      <c r="AK19" s="64">
        <f>Январь!AJ62+Февраль!AG62+Март!AJ62+Апрель!AI62+AJ19+Июнь!AI19+Июнь!AJ19</f>
        <v>5</v>
      </c>
      <c r="AL19" s="66" t="s">
        <v>95</v>
      </c>
      <c r="AM19" s="66" t="e">
        <f t="shared" si="2"/>
        <v>#VALUE!</v>
      </c>
      <c r="AN19" s="66"/>
      <c r="AO19" s="66">
        <f t="shared" si="3"/>
        <v>0</v>
      </c>
      <c r="AP19" s="111"/>
    </row>
    <row r="20" spans="1:42" ht="15.75" customHeight="1" x14ac:dyDescent="0.3">
      <c r="A20" s="11">
        <v>18</v>
      </c>
      <c r="B20" s="15" t="s">
        <v>106</v>
      </c>
      <c r="C20" s="55"/>
      <c r="D20" s="55"/>
      <c r="E20" s="55"/>
      <c r="F20" s="55"/>
      <c r="G20" s="22"/>
      <c r="H20" s="21"/>
      <c r="I20" s="55"/>
      <c r="J20" s="55"/>
      <c r="K20" s="55"/>
      <c r="L20" s="55"/>
      <c r="M20" s="55"/>
      <c r="N20" s="22"/>
      <c r="O20" s="21"/>
      <c r="P20" s="75">
        <v>1</v>
      </c>
      <c r="Q20" s="55"/>
      <c r="R20" s="55"/>
      <c r="S20" s="55"/>
      <c r="T20" s="55"/>
      <c r="U20" s="22"/>
      <c r="V20" s="21"/>
      <c r="W20" s="55"/>
      <c r="X20" s="55"/>
      <c r="Y20" s="55"/>
      <c r="Z20" s="55"/>
      <c r="AA20" s="55"/>
      <c r="AB20" s="22"/>
      <c r="AC20" s="48"/>
      <c r="AD20" s="55"/>
      <c r="AE20" s="55"/>
      <c r="AF20" s="55"/>
      <c r="AG20" s="53">
        <v>1</v>
      </c>
      <c r="AH20" s="61">
        <f t="shared" si="0"/>
        <v>2</v>
      </c>
      <c r="AI20" s="64">
        <f>Январь!AH63+Февраль!AE63+Март!AH63+Апрель!AG63+AH20+Май!AH63+Июнь!AH20</f>
        <v>8</v>
      </c>
      <c r="AJ20" s="64">
        <f>COUNTIF(C20:AF20,2)</f>
        <v>0</v>
      </c>
      <c r="AK20" s="64">
        <f>Январь!AJ63+Февраль!AG63+Март!AJ63+Апрель!AI63+AJ20+Июнь!AI20+Июнь!AJ20</f>
        <v>5</v>
      </c>
      <c r="AL20" s="66" t="s">
        <v>95</v>
      </c>
      <c r="AM20" s="66">
        <f t="shared" si="2"/>
        <v>0</v>
      </c>
      <c r="AN20" s="66"/>
      <c r="AO20" s="66">
        <f t="shared" si="3"/>
        <v>1</v>
      </c>
      <c r="AP20" s="111"/>
    </row>
    <row r="21" spans="1:42" ht="15.75" customHeight="1" x14ac:dyDescent="0.3">
      <c r="A21" s="11">
        <v>19</v>
      </c>
      <c r="B21" s="15" t="s">
        <v>74</v>
      </c>
      <c r="C21" s="55"/>
      <c r="D21" s="55"/>
      <c r="E21" s="55"/>
      <c r="F21" s="55"/>
      <c r="G21" s="22"/>
      <c r="H21" s="21"/>
      <c r="I21" s="55"/>
      <c r="J21" s="55"/>
      <c r="K21" s="75">
        <v>2</v>
      </c>
      <c r="L21" s="55"/>
      <c r="M21" s="55"/>
      <c r="N21" s="22"/>
      <c r="O21" s="21"/>
      <c r="P21" s="55"/>
      <c r="Q21" s="55"/>
      <c r="R21" s="55"/>
      <c r="S21" s="55"/>
      <c r="T21" s="55"/>
      <c r="U21" s="22"/>
      <c r="V21" s="21"/>
      <c r="W21" s="55"/>
      <c r="X21" s="55"/>
      <c r="Y21" s="55"/>
      <c r="Z21" s="55"/>
      <c r="AA21" s="75">
        <v>1</v>
      </c>
      <c r="AB21" s="22"/>
      <c r="AC21" s="48"/>
      <c r="AD21" s="67"/>
      <c r="AE21" s="67"/>
      <c r="AF21" s="67"/>
      <c r="AG21" s="55"/>
      <c r="AH21" s="61">
        <f t="shared" si="0"/>
        <v>1</v>
      </c>
      <c r="AI21" s="64">
        <f>Январь!AH64+Февраль!AE64+Март!AH64+Апрель!AG64+AH21+Май!AH64+Июнь!AH21</f>
        <v>7</v>
      </c>
      <c r="AJ21" s="64">
        <f t="shared" ref="AJ21:AJ51" si="4">COUNTIF(D21:AF21,2)</f>
        <v>1</v>
      </c>
      <c r="AK21" s="64">
        <f>Январь!AJ64+Февраль!AG64+Март!AJ64+Апрель!AI64+AJ21+Июнь!AI21+Июнь!AJ21</f>
        <v>5</v>
      </c>
      <c r="AL21" s="66" t="s">
        <v>96</v>
      </c>
      <c r="AM21" s="66">
        <f t="shared" si="2"/>
        <v>0</v>
      </c>
      <c r="AN21" s="66"/>
      <c r="AO21" s="66">
        <f t="shared" si="3"/>
        <v>0</v>
      </c>
      <c r="AP21" s="111"/>
    </row>
    <row r="22" spans="1:42" ht="15.75" customHeight="1" x14ac:dyDescent="0.3">
      <c r="A22" s="2">
        <v>20</v>
      </c>
      <c r="B22" s="15" t="s">
        <v>52</v>
      </c>
      <c r="C22" s="55"/>
      <c r="D22" s="55"/>
      <c r="E22" s="55"/>
      <c r="F22" s="55"/>
      <c r="G22" s="22"/>
      <c r="H22" s="53">
        <v>1</v>
      </c>
      <c r="I22" s="55"/>
      <c r="J22" s="55"/>
      <c r="K22" s="55"/>
      <c r="L22" s="55"/>
      <c r="M22" s="55"/>
      <c r="N22" s="22"/>
      <c r="O22" s="21"/>
      <c r="P22" s="147" t="s">
        <v>62</v>
      </c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9"/>
      <c r="AG22" s="55"/>
      <c r="AH22" s="61">
        <f t="shared" si="0"/>
        <v>1</v>
      </c>
      <c r="AI22" s="64">
        <f>Январь!AH65+Февраль!AE65+Март!AH65+Апрель!AG65+AH22+Май!AH65+Июнь!AH22</f>
        <v>8</v>
      </c>
      <c r="AJ22" s="64">
        <f t="shared" si="4"/>
        <v>0</v>
      </c>
      <c r="AK22" s="64">
        <f>Январь!AJ65+Февраль!AG65+Март!AJ65+Апрель!AI65+AJ22+Июнь!AI22+Июнь!AJ22</f>
        <v>4</v>
      </c>
      <c r="AL22" s="66" t="s">
        <v>96</v>
      </c>
      <c r="AM22" s="66">
        <f t="shared" si="2"/>
        <v>0</v>
      </c>
      <c r="AN22" s="66"/>
      <c r="AO22" s="66">
        <f t="shared" si="3"/>
        <v>0</v>
      </c>
      <c r="AP22" s="111"/>
    </row>
    <row r="23" spans="1:42" ht="15.75" customHeight="1" x14ac:dyDescent="0.3">
      <c r="A23" s="11">
        <v>21</v>
      </c>
      <c r="B23" s="15" t="s">
        <v>11</v>
      </c>
      <c r="C23" s="55"/>
      <c r="D23" s="55"/>
      <c r="E23" s="62">
        <v>1</v>
      </c>
      <c r="F23" s="55"/>
      <c r="G23" s="22"/>
      <c r="H23" s="21"/>
      <c r="I23" s="147" t="s">
        <v>62</v>
      </c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9"/>
      <c r="AC23" s="48"/>
      <c r="AD23" s="55"/>
      <c r="AE23" s="75">
        <v>2</v>
      </c>
      <c r="AF23" s="55"/>
      <c r="AG23" s="55"/>
      <c r="AH23" s="61">
        <f t="shared" si="0"/>
        <v>1</v>
      </c>
      <c r="AI23" s="64">
        <f>Январь!AH66+Февраль!AE66+Март!AH66+Апрель!AG66+AH23+Май!AH66+Июнь!AH23</f>
        <v>8</v>
      </c>
      <c r="AJ23" s="64">
        <f t="shared" si="4"/>
        <v>1</v>
      </c>
      <c r="AK23" s="64">
        <f>Январь!AJ66+Февраль!AG66+Март!AJ66+Апрель!AI66+AJ23+Июнь!AI23+Июнь!AJ23</f>
        <v>6</v>
      </c>
      <c r="AL23" s="66" t="s">
        <v>96</v>
      </c>
      <c r="AM23" s="66">
        <f t="shared" si="2"/>
        <v>2</v>
      </c>
      <c r="AN23" s="66"/>
      <c r="AO23" s="66">
        <f t="shared" si="3"/>
        <v>1</v>
      </c>
      <c r="AP23" s="111"/>
    </row>
    <row r="24" spans="1:42" ht="15.75" customHeight="1" x14ac:dyDescent="0.3">
      <c r="A24" s="11">
        <v>22</v>
      </c>
      <c r="B24" s="15" t="s">
        <v>53</v>
      </c>
      <c r="C24" s="55"/>
      <c r="D24" s="55"/>
      <c r="E24" s="55"/>
      <c r="F24" s="55"/>
      <c r="G24" s="22"/>
      <c r="H24" s="21"/>
      <c r="I24" s="53">
        <v>1</v>
      </c>
      <c r="J24" s="55"/>
      <c r="K24" s="55"/>
      <c r="L24" s="55"/>
      <c r="M24" s="62"/>
      <c r="N24" s="22"/>
      <c r="O24" s="21"/>
      <c r="P24" s="55"/>
      <c r="Q24" s="55"/>
      <c r="R24" s="55"/>
      <c r="S24" s="55"/>
      <c r="T24" s="55"/>
      <c r="U24" s="22"/>
      <c r="V24" s="21"/>
      <c r="W24" s="75">
        <v>2</v>
      </c>
      <c r="X24" s="55"/>
      <c r="Y24" s="55"/>
      <c r="Z24" s="55"/>
      <c r="AA24" s="62"/>
      <c r="AB24" s="22"/>
      <c r="AC24" s="48"/>
      <c r="AD24" s="75">
        <v>2</v>
      </c>
      <c r="AE24" s="55"/>
      <c r="AF24" s="55"/>
      <c r="AG24" s="55"/>
      <c r="AH24" s="61">
        <f t="shared" si="0"/>
        <v>1</v>
      </c>
      <c r="AI24" s="64">
        <f>Январь!AH67+Февраль!AE67+Март!AH67+Апрель!AG67+AH24+Май!AH67+Июнь!AH24</f>
        <v>8</v>
      </c>
      <c r="AJ24" s="64">
        <f t="shared" si="4"/>
        <v>2</v>
      </c>
      <c r="AK24" s="64">
        <f>Январь!AJ67+Февраль!AG67+Март!AJ67+Апрель!AI67+AJ24+Июнь!AI24+Июнь!AJ24</f>
        <v>5</v>
      </c>
      <c r="AL24" s="66" t="s">
        <v>97</v>
      </c>
      <c r="AM24" s="66">
        <f t="shared" si="2"/>
        <v>0</v>
      </c>
      <c r="AN24" s="66"/>
      <c r="AO24" s="66">
        <f t="shared" si="3"/>
        <v>0</v>
      </c>
      <c r="AP24" s="111"/>
    </row>
    <row r="25" spans="1:42" ht="15.75" customHeight="1" x14ac:dyDescent="0.3">
      <c r="A25" s="2">
        <v>23</v>
      </c>
      <c r="B25" s="15" t="s">
        <v>54</v>
      </c>
      <c r="C25" s="55"/>
      <c r="D25" s="67"/>
      <c r="E25" s="67"/>
      <c r="F25" s="75">
        <v>1</v>
      </c>
      <c r="G25" s="68"/>
      <c r="H25" s="63"/>
      <c r="I25" s="67"/>
      <c r="J25" s="67"/>
      <c r="K25" s="67"/>
      <c r="L25" s="67"/>
      <c r="M25" s="67"/>
      <c r="N25" s="22"/>
      <c r="O25" s="21"/>
      <c r="P25" s="67"/>
      <c r="Q25" s="67"/>
      <c r="R25" s="67"/>
      <c r="S25" s="55"/>
      <c r="T25" s="55"/>
      <c r="U25" s="22"/>
      <c r="V25" s="21"/>
      <c r="W25" s="55"/>
      <c r="X25" s="55"/>
      <c r="Y25" s="62"/>
      <c r="Z25" s="55"/>
      <c r="AA25" s="55"/>
      <c r="AB25" s="22"/>
      <c r="AC25" s="48"/>
      <c r="AD25" s="55"/>
      <c r="AE25" s="55"/>
      <c r="AF25" s="55"/>
      <c r="AG25" s="55"/>
      <c r="AH25" s="61">
        <f t="shared" si="0"/>
        <v>1</v>
      </c>
      <c r="AI25" s="64">
        <f>Январь!AH68+Февраль!AE68+Март!AH68+Апрель!AG68+AH25+Май!AH68+Июнь!AH25</f>
        <v>7</v>
      </c>
      <c r="AJ25" s="64">
        <f t="shared" si="4"/>
        <v>0</v>
      </c>
      <c r="AK25" s="64">
        <f>Январь!AJ68+Февраль!AG68+Март!AJ68+Апрель!AI68+AJ25+Июнь!AI25+Июнь!AJ25</f>
        <v>4</v>
      </c>
      <c r="AL25" s="66" t="s">
        <v>97</v>
      </c>
      <c r="AM25" s="66">
        <f t="shared" si="2"/>
        <v>0</v>
      </c>
      <c r="AN25" s="66"/>
      <c r="AO25" s="66">
        <f t="shared" si="3"/>
        <v>0</v>
      </c>
      <c r="AP25" s="111"/>
    </row>
    <row r="26" spans="1:42" x14ac:dyDescent="0.3">
      <c r="A26" s="11">
        <v>24</v>
      </c>
      <c r="B26" s="15" t="s">
        <v>80</v>
      </c>
      <c r="C26" s="55"/>
      <c r="D26" s="55"/>
      <c r="E26" s="55"/>
      <c r="F26" s="55"/>
      <c r="G26" s="22"/>
      <c r="H26" s="21"/>
      <c r="I26" s="55"/>
      <c r="J26" s="55"/>
      <c r="K26" s="75">
        <v>1</v>
      </c>
      <c r="L26" s="55"/>
      <c r="M26" s="55"/>
      <c r="N26" s="22"/>
      <c r="O26" s="21"/>
      <c r="P26" s="55"/>
      <c r="Q26" s="55"/>
      <c r="R26" s="55"/>
      <c r="S26" s="75">
        <v>1</v>
      </c>
      <c r="T26" s="55"/>
      <c r="U26" s="22"/>
      <c r="V26" s="21"/>
      <c r="W26" s="55"/>
      <c r="X26" s="147" t="s">
        <v>62</v>
      </c>
      <c r="Y26" s="148"/>
      <c r="Z26" s="148"/>
      <c r="AA26" s="148"/>
      <c r="AB26" s="148"/>
      <c r="AC26" s="148"/>
      <c r="AD26" s="148"/>
      <c r="AE26" s="148"/>
      <c r="AF26" s="148"/>
      <c r="AG26" s="149"/>
      <c r="AH26" s="61">
        <f t="shared" si="0"/>
        <v>2</v>
      </c>
      <c r="AI26" s="64">
        <f>Январь!AH69+Февраль!AE69+Март!AH69+Апрель!AG69+AH26+Май!AH69+Июнь!AH26</f>
        <v>9</v>
      </c>
      <c r="AJ26" s="64">
        <f t="shared" si="4"/>
        <v>0</v>
      </c>
      <c r="AK26" s="64">
        <f>Январь!AJ69+Февраль!AG69+Март!AJ69+Апрель!AI69+AJ26+Июнь!AI26+Июнь!AJ26</f>
        <v>4</v>
      </c>
      <c r="AL26" s="66" t="s">
        <v>97</v>
      </c>
      <c r="AM26" s="66" t="e">
        <f t="shared" si="2"/>
        <v>#VALUE!</v>
      </c>
      <c r="AN26" s="66"/>
      <c r="AO26" s="66">
        <f t="shared" si="3"/>
        <v>1</v>
      </c>
      <c r="AP26" s="111"/>
    </row>
    <row r="27" spans="1:42" ht="15.75" customHeight="1" x14ac:dyDescent="0.3">
      <c r="A27" s="11">
        <v>25</v>
      </c>
      <c r="B27" s="15" t="s">
        <v>101</v>
      </c>
      <c r="C27" s="55"/>
      <c r="D27" s="55"/>
      <c r="E27" s="55"/>
      <c r="F27" s="55"/>
      <c r="G27" s="22"/>
      <c r="H27" s="21"/>
      <c r="I27" s="55"/>
      <c r="J27" s="55"/>
      <c r="K27" s="55"/>
      <c r="L27" s="55"/>
      <c r="M27" s="55"/>
      <c r="N27" s="22"/>
      <c r="O27" s="21"/>
      <c r="P27" s="55"/>
      <c r="Q27" s="75">
        <v>2</v>
      </c>
      <c r="R27" s="55"/>
      <c r="S27" s="55"/>
      <c r="T27" s="55"/>
      <c r="U27" s="22"/>
      <c r="V27" s="21"/>
      <c r="W27" s="55"/>
      <c r="X27" s="55"/>
      <c r="Y27" s="55"/>
      <c r="Z27" s="55"/>
      <c r="AA27" s="55"/>
      <c r="AB27" s="22"/>
      <c r="AC27" s="48"/>
      <c r="AD27" s="55"/>
      <c r="AE27" s="55"/>
      <c r="AF27" s="53">
        <v>1</v>
      </c>
      <c r="AG27" s="55"/>
      <c r="AH27" s="61">
        <f>COUNTIF(C27:AG27,1)</f>
        <v>1</v>
      </c>
      <c r="AI27" s="64">
        <f>Январь!AH70+Февраль!AE70+Март!AH70+Апрель!AG70+AH27+Май!AH70+Июнь!AH27</f>
        <v>8</v>
      </c>
      <c r="AJ27" s="64">
        <f>COUNTIF(D27:AF27,2)</f>
        <v>1</v>
      </c>
      <c r="AK27" s="64">
        <f>Январь!AJ70+Февраль!AG70+Март!AJ70+Апрель!AI70+AJ27+Июнь!AI27+Июнь!AJ27</f>
        <v>5</v>
      </c>
      <c r="AL27" s="66" t="s">
        <v>97</v>
      </c>
      <c r="AM27" s="66">
        <f t="shared" si="2"/>
        <v>2</v>
      </c>
      <c r="AN27" s="66"/>
      <c r="AO27" s="66">
        <f t="shared" si="3"/>
        <v>0</v>
      </c>
      <c r="AP27" s="111"/>
    </row>
    <row r="28" spans="1:42" ht="15.75" customHeight="1" x14ac:dyDescent="0.3">
      <c r="A28" s="11">
        <v>26</v>
      </c>
      <c r="B28" s="15" t="s">
        <v>112</v>
      </c>
      <c r="C28" s="76"/>
      <c r="D28" s="76"/>
      <c r="E28" s="75">
        <v>2</v>
      </c>
      <c r="F28" s="76"/>
      <c r="G28" s="22"/>
      <c r="H28" s="21"/>
      <c r="I28" s="76"/>
      <c r="J28" s="76"/>
      <c r="K28" s="76"/>
      <c r="L28" s="76"/>
      <c r="M28" s="75">
        <v>2</v>
      </c>
      <c r="N28" s="22"/>
      <c r="O28" s="21"/>
      <c r="P28" s="76"/>
      <c r="Q28" s="76"/>
      <c r="R28" s="76"/>
      <c r="S28" s="76"/>
      <c r="T28" s="75">
        <v>1</v>
      </c>
      <c r="U28" s="22"/>
      <c r="V28" s="21"/>
      <c r="W28" s="76"/>
      <c r="X28" s="76"/>
      <c r="Y28" s="76"/>
      <c r="Z28" s="76"/>
      <c r="AA28" s="76"/>
      <c r="AB28" s="22"/>
      <c r="AC28" s="48"/>
      <c r="AD28" s="76"/>
      <c r="AE28" s="76"/>
      <c r="AF28" s="76"/>
      <c r="AG28" s="76"/>
      <c r="AH28" s="77">
        <f>COUNTIF(C28:AG28,1)</f>
        <v>1</v>
      </c>
      <c r="AI28" s="64">
        <f>AH28</f>
        <v>1</v>
      </c>
      <c r="AJ28" s="64">
        <f>COUNTIF(D28:AF28,2)</f>
        <v>2</v>
      </c>
      <c r="AK28" s="64">
        <f>Январь!AJ71+Февраль!AG71+Март!AJ71+Апрель!AI71+AJ28+Июнь!AI28+Июнь!AJ28</f>
        <v>2</v>
      </c>
      <c r="AL28" s="66" t="s">
        <v>93</v>
      </c>
      <c r="AM28" s="66">
        <f t="shared" si="2"/>
        <v>0</v>
      </c>
      <c r="AN28" s="66"/>
      <c r="AO28" s="66">
        <f t="shared" si="3"/>
        <v>2</v>
      </c>
      <c r="AP28" s="111"/>
    </row>
    <row r="29" spans="1:42" ht="15.75" customHeight="1" x14ac:dyDescent="0.3">
      <c r="A29" s="11">
        <v>27</v>
      </c>
      <c r="B29" s="15" t="s">
        <v>107</v>
      </c>
      <c r="C29" s="147" t="s">
        <v>62</v>
      </c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2" t="s">
        <v>63</v>
      </c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61">
        <f t="shared" si="0"/>
        <v>0</v>
      </c>
      <c r="AI29" s="64">
        <f>Январь!AH71+Февраль!AE71+Март!AH71+Апрель!AG71+AH29+Май!AH71+Июнь!AH28</f>
        <v>0</v>
      </c>
      <c r="AJ29" s="64">
        <f t="shared" si="4"/>
        <v>0</v>
      </c>
      <c r="AK29" s="64">
        <f>Январь!AJ71+Февраль!AG71+Март!AJ71+Апрель!AI71+AJ29+Июнь!AI28+Июнь!AJ28</f>
        <v>0</v>
      </c>
      <c r="AL29" s="66" t="s">
        <v>98</v>
      </c>
      <c r="AM29" s="66">
        <f t="shared" si="2"/>
        <v>0</v>
      </c>
      <c r="AN29" s="66"/>
      <c r="AO29" s="66">
        <f t="shared" si="3"/>
        <v>0</v>
      </c>
      <c r="AP29" s="111"/>
    </row>
    <row r="30" spans="1:42" x14ac:dyDescent="0.3">
      <c r="A30" s="11">
        <v>28</v>
      </c>
      <c r="B30" s="15" t="s">
        <v>66</v>
      </c>
      <c r="C30" s="150" t="s">
        <v>63</v>
      </c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2"/>
      <c r="AH30" s="61">
        <f t="shared" si="0"/>
        <v>0</v>
      </c>
      <c r="AI30" s="64">
        <f>Январь!AH72+Февраль!AE72+Март!AH72+Апрель!AG72+AH30+Май!AH72+Июнь!AH29</f>
        <v>0</v>
      </c>
      <c r="AJ30" s="64">
        <f t="shared" si="4"/>
        <v>0</v>
      </c>
      <c r="AK30" s="64">
        <f>Январь!AJ72+Февраль!AG72+Март!AJ72+Апрель!AI72+AJ30+Июнь!AI29+Июнь!AJ29</f>
        <v>0</v>
      </c>
      <c r="AL30" s="66" t="s">
        <v>98</v>
      </c>
      <c r="AM30" s="66">
        <f t="shared" si="2"/>
        <v>0</v>
      </c>
      <c r="AN30" s="66"/>
      <c r="AO30" s="66">
        <f t="shared" si="3"/>
        <v>0</v>
      </c>
      <c r="AP30" s="111"/>
    </row>
    <row r="31" spans="1:42" x14ac:dyDescent="0.3">
      <c r="A31" s="11">
        <v>29</v>
      </c>
      <c r="B31" s="15" t="s">
        <v>69</v>
      </c>
      <c r="C31" s="150" t="s">
        <v>63</v>
      </c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2"/>
      <c r="AH31" s="61">
        <f t="shared" si="0"/>
        <v>0</v>
      </c>
      <c r="AI31" s="64">
        <f>Январь!AH73+Февраль!AE73+Март!AH73+Апрель!AG73+AH31+Май!AH73+Июнь!AH30</f>
        <v>0</v>
      </c>
      <c r="AJ31" s="64">
        <f t="shared" si="4"/>
        <v>0</v>
      </c>
      <c r="AK31" s="64">
        <f>Январь!AJ73+Февраль!AG73+Март!AJ73+Апрель!AI73+AJ31+Июнь!AI30+Июнь!AJ30</f>
        <v>0</v>
      </c>
      <c r="AL31" s="66" t="s">
        <v>98</v>
      </c>
      <c r="AM31" s="66">
        <f t="shared" si="2"/>
        <v>0</v>
      </c>
      <c r="AN31" s="66"/>
      <c r="AO31" s="66">
        <f t="shared" si="3"/>
        <v>0</v>
      </c>
      <c r="AP31" s="111"/>
    </row>
    <row r="32" spans="1:42" x14ac:dyDescent="0.3">
      <c r="A32" s="11">
        <v>30</v>
      </c>
      <c r="B32" s="15" t="s">
        <v>91</v>
      </c>
      <c r="C32" s="150" t="s">
        <v>63</v>
      </c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2"/>
      <c r="AH32" s="61">
        <f t="shared" si="0"/>
        <v>0</v>
      </c>
      <c r="AI32" s="64">
        <f>Январь!AH74+Февраль!AE74+Март!AH74+Апрель!AG74+AH32+Май!AH74+Июнь!AH31</f>
        <v>0</v>
      </c>
      <c r="AJ32" s="64">
        <f t="shared" si="4"/>
        <v>0</v>
      </c>
      <c r="AK32" s="64">
        <f>Январь!AJ74+Февраль!AG74+Март!AJ74+Апрель!AI74+AJ32+Июнь!AI31+Июнь!AJ31</f>
        <v>0</v>
      </c>
      <c r="AL32" s="66" t="s">
        <v>98</v>
      </c>
      <c r="AM32" s="66">
        <f t="shared" si="2"/>
        <v>0</v>
      </c>
      <c r="AN32" s="66"/>
      <c r="AO32" s="66">
        <f t="shared" si="3"/>
        <v>0</v>
      </c>
      <c r="AP32" s="111"/>
    </row>
    <row r="33" spans="1:42" x14ac:dyDescent="0.3">
      <c r="A33" s="11">
        <v>31</v>
      </c>
      <c r="B33" s="15" t="s">
        <v>70</v>
      </c>
      <c r="C33" s="150" t="s">
        <v>63</v>
      </c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2"/>
      <c r="AH33" s="61">
        <f t="shared" si="0"/>
        <v>0</v>
      </c>
      <c r="AI33" s="64">
        <f>Январь!AH75+Февраль!AE75+Март!AH75+Апрель!AG75+AH33+Май!AH75+Июнь!AH32</f>
        <v>0</v>
      </c>
      <c r="AJ33" s="64">
        <f t="shared" si="4"/>
        <v>0</v>
      </c>
      <c r="AK33" s="64">
        <f>Январь!AJ75+Февраль!AG75+Март!AJ75+Апрель!AI75+AJ33+Июнь!AI32+Июнь!AJ32</f>
        <v>0</v>
      </c>
      <c r="AL33" s="66" t="s">
        <v>98</v>
      </c>
      <c r="AM33" s="66">
        <f t="shared" si="2"/>
        <v>0</v>
      </c>
      <c r="AN33" s="66"/>
      <c r="AO33" s="66">
        <f t="shared" si="3"/>
        <v>0</v>
      </c>
      <c r="AP33" s="111"/>
    </row>
    <row r="34" spans="1:42" x14ac:dyDescent="0.3">
      <c r="A34" s="11">
        <v>32</v>
      </c>
      <c r="B34" s="15" t="s">
        <v>71</v>
      </c>
      <c r="C34" s="150" t="s">
        <v>63</v>
      </c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2"/>
      <c r="AH34" s="61">
        <f t="shared" si="0"/>
        <v>0</v>
      </c>
      <c r="AI34" s="64">
        <f>Январь!AH76+Февраль!AE76+Март!AH76+Апрель!AG76+AH34+Май!AH76+Июнь!AH33</f>
        <v>0</v>
      </c>
      <c r="AJ34" s="64">
        <f t="shared" si="4"/>
        <v>0</v>
      </c>
      <c r="AK34" s="64">
        <f>Январь!AJ76+Февраль!AG76+Март!AJ76+Апрель!AI76+AJ34+Июнь!AI33+Июнь!AJ33</f>
        <v>0</v>
      </c>
      <c r="AL34" s="66" t="s">
        <v>98</v>
      </c>
      <c r="AM34" s="66">
        <f t="shared" si="2"/>
        <v>0</v>
      </c>
      <c r="AN34" s="66"/>
      <c r="AO34" s="66">
        <f t="shared" si="3"/>
        <v>0</v>
      </c>
      <c r="AP34" s="111"/>
    </row>
    <row r="35" spans="1:42" ht="15.75" customHeight="1" x14ac:dyDescent="0.3">
      <c r="A35" s="11">
        <v>33</v>
      </c>
      <c r="B35" s="15" t="s">
        <v>114</v>
      </c>
      <c r="C35" s="143" t="s">
        <v>62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51" t="s">
        <v>63</v>
      </c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2"/>
      <c r="AH35" s="61">
        <f t="shared" si="0"/>
        <v>0</v>
      </c>
      <c r="AI35" s="64">
        <f>Январь!AH77+Февраль!AE77+Март!AH77+Апрель!AG77+AH35+Май!AH77+Июнь!AH34</f>
        <v>1</v>
      </c>
      <c r="AJ35" s="64">
        <f t="shared" si="4"/>
        <v>0</v>
      </c>
      <c r="AK35" s="64">
        <f>Январь!AJ77+Февраль!AG77+Март!AJ77+Апрель!AI77+AJ35+Июнь!AI34+Июнь!AJ34</f>
        <v>0</v>
      </c>
      <c r="AL35" s="66" t="s">
        <v>98</v>
      </c>
      <c r="AM35" s="66" t="e">
        <f t="shared" si="2"/>
        <v>#VALUE!</v>
      </c>
      <c r="AN35" s="66"/>
      <c r="AO35" s="66">
        <f t="shared" si="3"/>
        <v>0</v>
      </c>
      <c r="AP35" s="111"/>
    </row>
    <row r="36" spans="1:42" ht="15.75" customHeight="1" x14ac:dyDescent="0.3">
      <c r="A36" s="11">
        <v>34</v>
      </c>
      <c r="B36" s="15" t="s">
        <v>109</v>
      </c>
      <c r="C36" s="142" t="s">
        <v>63</v>
      </c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3" t="s">
        <v>62</v>
      </c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78"/>
      <c r="AH36" s="61">
        <f t="shared" si="0"/>
        <v>0</v>
      </c>
      <c r="AI36" s="64">
        <f>Январь!AH78+Февраль!AE78+Март!AH78+Апрель!AG78+AH36+Май!AH78+Июнь!AH35</f>
        <v>0</v>
      </c>
      <c r="AJ36" s="64">
        <f t="shared" si="4"/>
        <v>0</v>
      </c>
      <c r="AK36" s="64">
        <f>Январь!AJ78+Февраль!AG78+Март!AJ78+Апрель!AI78+AJ36+Июнь!AI35+Июнь!AJ35</f>
        <v>0</v>
      </c>
      <c r="AL36" s="66" t="s">
        <v>98</v>
      </c>
      <c r="AM36" s="66">
        <f t="shared" si="2"/>
        <v>0</v>
      </c>
      <c r="AN36" s="66"/>
      <c r="AO36" s="66">
        <f t="shared" si="3"/>
        <v>0</v>
      </c>
      <c r="AP36" s="111"/>
    </row>
    <row r="37" spans="1:42" x14ac:dyDescent="0.3">
      <c r="A37" s="11">
        <v>35</v>
      </c>
      <c r="B37" s="15" t="s">
        <v>73</v>
      </c>
      <c r="C37" s="150" t="s">
        <v>63</v>
      </c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2"/>
      <c r="AH37" s="61">
        <f t="shared" si="0"/>
        <v>0</v>
      </c>
      <c r="AI37" s="64">
        <f>Январь!AH79+Февраль!AE79+Март!AH79+Апрель!AG79+AH37+Май!AH79+Июнь!AH36</f>
        <v>0</v>
      </c>
      <c r="AJ37" s="64">
        <f t="shared" si="4"/>
        <v>0</v>
      </c>
      <c r="AK37" s="64">
        <f>Январь!AJ79+Февраль!AG79+Март!AJ79+Апрель!AI79+AJ37+Июнь!AI36+Июнь!AJ36</f>
        <v>0</v>
      </c>
      <c r="AL37" s="66" t="s">
        <v>98</v>
      </c>
      <c r="AM37" s="66">
        <f t="shared" si="2"/>
        <v>0</v>
      </c>
      <c r="AN37" s="66"/>
      <c r="AO37" s="66">
        <f t="shared" si="3"/>
        <v>0</v>
      </c>
      <c r="AP37" s="111"/>
    </row>
    <row r="38" spans="1:42" ht="15.75" customHeight="1" x14ac:dyDescent="0.3">
      <c r="A38" s="11">
        <v>36</v>
      </c>
      <c r="B38" s="15" t="s">
        <v>115</v>
      </c>
      <c r="C38" s="142" t="s">
        <v>63</v>
      </c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3" t="s">
        <v>62</v>
      </c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78"/>
      <c r="AH38" s="61">
        <f t="shared" si="0"/>
        <v>0</v>
      </c>
      <c r="AI38" s="64">
        <f>Январь!AH80+Февраль!AE80+Март!AH80+Апрель!AG80+AH38+Май!AH80+Июнь!AH37</f>
        <v>5</v>
      </c>
      <c r="AJ38" s="64">
        <f t="shared" si="4"/>
        <v>0</v>
      </c>
      <c r="AK38" s="64">
        <f>Январь!AJ80+Февраль!AG80+Март!AJ80+Апрель!AI80+AJ38+Июнь!AI37+Июнь!AJ37</f>
        <v>2</v>
      </c>
      <c r="AL38" s="66" t="s">
        <v>98</v>
      </c>
      <c r="AM38" s="66">
        <f t="shared" si="2"/>
        <v>0</v>
      </c>
      <c r="AN38" s="66"/>
      <c r="AO38" s="66">
        <f t="shared" si="3"/>
        <v>0</v>
      </c>
      <c r="AP38" s="111"/>
    </row>
    <row r="39" spans="1:42" x14ac:dyDescent="0.3">
      <c r="A39" s="11">
        <v>37</v>
      </c>
      <c r="B39" s="15" t="s">
        <v>75</v>
      </c>
      <c r="C39" s="150" t="s">
        <v>63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2"/>
      <c r="AH39" s="61">
        <f t="shared" si="0"/>
        <v>0</v>
      </c>
      <c r="AI39" s="64">
        <f>Январь!AH81+Февраль!AE81+Март!AH81+Апрель!AG81+AH39+Май!AH81+Июнь!AH38</f>
        <v>0</v>
      </c>
      <c r="AJ39" s="64">
        <f t="shared" si="4"/>
        <v>0</v>
      </c>
      <c r="AK39" s="64">
        <f>Январь!AJ81+Февраль!AG81+Март!AJ81+Апрель!AI81+AJ39+Июнь!AI38+Июнь!AJ38</f>
        <v>0</v>
      </c>
      <c r="AL39" s="66" t="s">
        <v>98</v>
      </c>
      <c r="AM39" s="66">
        <f t="shared" si="2"/>
        <v>0</v>
      </c>
      <c r="AN39" s="66"/>
      <c r="AO39" s="66">
        <f t="shared" si="3"/>
        <v>0</v>
      </c>
      <c r="AP39" s="111"/>
    </row>
    <row r="40" spans="1:42" x14ac:dyDescent="0.3">
      <c r="A40" s="11">
        <v>38</v>
      </c>
      <c r="B40" s="15" t="s">
        <v>76</v>
      </c>
      <c r="C40" s="150" t="s">
        <v>63</v>
      </c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2"/>
      <c r="AH40" s="61">
        <f t="shared" si="0"/>
        <v>0</v>
      </c>
      <c r="AI40" s="64">
        <f>Январь!AH82+Февраль!AE82+Март!AH82+Апрель!AG82+AH40+Май!AH82+Июнь!AH39</f>
        <v>0</v>
      </c>
      <c r="AJ40" s="64">
        <f t="shared" si="4"/>
        <v>0</v>
      </c>
      <c r="AK40" s="64">
        <f>Январь!AJ82+Февраль!AG82+Март!AJ82+Апрель!AI82+AJ40+Июнь!AI39+Июнь!AJ39</f>
        <v>0</v>
      </c>
      <c r="AL40" s="66" t="s">
        <v>98</v>
      </c>
      <c r="AM40" s="66">
        <f t="shared" si="2"/>
        <v>0</v>
      </c>
      <c r="AN40" s="66"/>
      <c r="AO40" s="66">
        <f t="shared" si="3"/>
        <v>0</v>
      </c>
      <c r="AP40" s="111"/>
    </row>
    <row r="41" spans="1:42" x14ac:dyDescent="0.3">
      <c r="A41" s="11">
        <v>39</v>
      </c>
      <c r="B41" s="15" t="s">
        <v>77</v>
      </c>
      <c r="C41" s="150" t="s">
        <v>63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2"/>
      <c r="AH41" s="61">
        <f t="shared" si="0"/>
        <v>0</v>
      </c>
      <c r="AI41" s="64">
        <f>Январь!AH83+Февраль!AE83+Март!AH83+Апрель!AG83+AH41+Май!AH83+Июнь!AH40</f>
        <v>3</v>
      </c>
      <c r="AJ41" s="64">
        <f t="shared" si="4"/>
        <v>0</v>
      </c>
      <c r="AK41" s="64">
        <f>Январь!AJ83+Февраль!AG83+Март!AJ83+Апрель!AI83+AJ41+Июнь!AI40+Июнь!AJ40</f>
        <v>0</v>
      </c>
      <c r="AL41" s="66" t="s">
        <v>98</v>
      </c>
      <c r="AM41" s="66">
        <f t="shared" si="2"/>
        <v>0</v>
      </c>
      <c r="AN41" s="66"/>
      <c r="AO41" s="66">
        <f t="shared" si="3"/>
        <v>0</v>
      </c>
      <c r="AP41" s="111"/>
    </row>
    <row r="42" spans="1:42" x14ac:dyDescent="0.3">
      <c r="A42" s="11">
        <v>40</v>
      </c>
      <c r="B42" s="15" t="s">
        <v>78</v>
      </c>
      <c r="C42" s="150" t="s">
        <v>63</v>
      </c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2"/>
      <c r="AH42" s="61">
        <f t="shared" si="0"/>
        <v>0</v>
      </c>
      <c r="AI42" s="64">
        <f>Январь!AH84+Февраль!AE84+Март!AH84+Апрель!AG84+AH42+Май!AH84+Июнь!AH41</f>
        <v>0</v>
      </c>
      <c r="AJ42" s="64">
        <f t="shared" si="4"/>
        <v>0</v>
      </c>
      <c r="AK42" s="64">
        <f>Январь!AJ84+Февраль!AG84+Март!AJ84+Апрель!AI84+AJ42+Июнь!AI41+Июнь!AJ41</f>
        <v>0</v>
      </c>
      <c r="AL42" s="66" t="s">
        <v>98</v>
      </c>
      <c r="AM42" s="66">
        <f t="shared" si="2"/>
        <v>0</v>
      </c>
      <c r="AN42" s="66"/>
      <c r="AO42" s="66">
        <f t="shared" si="3"/>
        <v>0</v>
      </c>
      <c r="AP42" s="111"/>
    </row>
    <row r="43" spans="1:42" x14ac:dyDescent="0.3">
      <c r="A43" s="11">
        <v>41</v>
      </c>
      <c r="B43" s="15" t="s">
        <v>110</v>
      </c>
      <c r="C43" s="150" t="s">
        <v>63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2"/>
      <c r="AH43" s="61">
        <f t="shared" si="0"/>
        <v>0</v>
      </c>
      <c r="AI43" s="64">
        <f>Январь!AH85+Февраль!AE85+Март!AH85+Апрель!AG85+AH43+Май!AH85+Июнь!AH42</f>
        <v>1</v>
      </c>
      <c r="AJ43" s="64">
        <f t="shared" si="4"/>
        <v>0</v>
      </c>
      <c r="AK43" s="64">
        <f>Январь!AJ85+Февраль!AG85+Март!AJ85+Апрель!AI85+AJ43+Июнь!AI42+Июнь!AJ42</f>
        <v>2</v>
      </c>
      <c r="AL43" s="66" t="s">
        <v>98</v>
      </c>
      <c r="AM43" s="66">
        <f t="shared" si="2"/>
        <v>0</v>
      </c>
      <c r="AN43" s="66"/>
      <c r="AO43" s="66">
        <f t="shared" si="3"/>
        <v>0</v>
      </c>
      <c r="AP43" s="111"/>
    </row>
    <row r="44" spans="1:42" ht="15.75" customHeight="1" x14ac:dyDescent="0.3">
      <c r="A44" s="11">
        <v>42</v>
      </c>
      <c r="B44" s="15" t="s">
        <v>116</v>
      </c>
      <c r="C44" s="150" t="s">
        <v>63</v>
      </c>
      <c r="D44" s="151"/>
      <c r="E44" s="151"/>
      <c r="F44" s="151"/>
      <c r="G44" s="151"/>
      <c r="H44" s="152"/>
      <c r="I44" s="143" t="s">
        <v>62</v>
      </c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50" t="s">
        <v>63</v>
      </c>
      <c r="Y44" s="151"/>
      <c r="Z44" s="151"/>
      <c r="AA44" s="151"/>
      <c r="AB44" s="151"/>
      <c r="AC44" s="151"/>
      <c r="AD44" s="151"/>
      <c r="AE44" s="151"/>
      <c r="AF44" s="151"/>
      <c r="AG44" s="152"/>
      <c r="AH44" s="61">
        <f t="shared" si="0"/>
        <v>0</v>
      </c>
      <c r="AI44" s="64">
        <f>Январь!AH86+Февраль!AE86+Март!AH86+Апрель!AG86+AH44+Май!AH86+Июнь!AH43</f>
        <v>0</v>
      </c>
      <c r="AJ44" s="64">
        <f t="shared" si="4"/>
        <v>0</v>
      </c>
      <c r="AK44" s="64">
        <f>Январь!AJ86+Февраль!AG86+Март!AJ86+Апрель!AI86+AJ44+Июнь!AI43+Июнь!AJ43</f>
        <v>0</v>
      </c>
      <c r="AL44" s="66" t="s">
        <v>98</v>
      </c>
      <c r="AM44" s="66" t="e">
        <f t="shared" si="2"/>
        <v>#VALUE!</v>
      </c>
      <c r="AN44" s="66"/>
      <c r="AO44" s="66">
        <f t="shared" si="3"/>
        <v>0</v>
      </c>
      <c r="AP44" s="111"/>
    </row>
    <row r="45" spans="1:42" ht="15.75" customHeight="1" x14ac:dyDescent="0.3">
      <c r="A45" s="11">
        <v>43</v>
      </c>
      <c r="B45" s="15" t="s">
        <v>117</v>
      </c>
      <c r="C45" s="142" t="s">
        <v>63</v>
      </c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8" t="s">
        <v>62</v>
      </c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2" t="s">
        <v>63</v>
      </c>
      <c r="AF45" s="142"/>
      <c r="AG45" s="142"/>
      <c r="AH45" s="61">
        <f t="shared" si="0"/>
        <v>0</v>
      </c>
      <c r="AI45" s="64">
        <f>Январь!AH87+Февраль!AE87+Март!AH87+Апрель!AG87+AH45+Май!AH87+Июнь!AH44</f>
        <v>0</v>
      </c>
      <c r="AJ45" s="64">
        <f t="shared" si="4"/>
        <v>0</v>
      </c>
      <c r="AK45" s="64">
        <f>Январь!AJ87+Февраль!AG87+Март!AJ87+Апрель!AI87+AJ45+Июнь!AI44+Июнь!AJ44</f>
        <v>0</v>
      </c>
      <c r="AL45" s="66" t="s">
        <v>98</v>
      </c>
      <c r="AM45" s="66" t="e">
        <f t="shared" si="2"/>
        <v>#VALUE!</v>
      </c>
      <c r="AN45" s="66"/>
      <c r="AO45" s="66">
        <f t="shared" si="3"/>
        <v>0</v>
      </c>
      <c r="AP45" s="111"/>
    </row>
    <row r="46" spans="1:42" x14ac:dyDescent="0.3">
      <c r="A46" s="11">
        <v>44</v>
      </c>
      <c r="B46" s="15" t="s">
        <v>118</v>
      </c>
      <c r="C46" s="150" t="s">
        <v>63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2"/>
      <c r="AH46" s="61">
        <f t="shared" si="0"/>
        <v>0</v>
      </c>
      <c r="AI46" s="64">
        <f>Январь!AH88+Февраль!AE88+Март!AH88+Апрель!AG88+AH46+Май!AH88+Июнь!AH45</f>
        <v>0</v>
      </c>
      <c r="AJ46" s="64">
        <f t="shared" si="4"/>
        <v>0</v>
      </c>
      <c r="AK46" s="64">
        <f>Январь!AJ88+Февраль!AG88+Март!AJ88+Апрель!AI88+AJ46+Июнь!AI45+Июнь!AJ45</f>
        <v>0</v>
      </c>
      <c r="AL46" s="66" t="s">
        <v>98</v>
      </c>
      <c r="AM46" s="66">
        <f t="shared" si="2"/>
        <v>0</v>
      </c>
      <c r="AN46" s="66"/>
      <c r="AO46" s="66">
        <f t="shared" si="3"/>
        <v>0</v>
      </c>
      <c r="AP46" s="111"/>
    </row>
    <row r="47" spans="1:42" ht="15.75" customHeight="1" x14ac:dyDescent="0.3">
      <c r="A47" s="11">
        <v>45</v>
      </c>
      <c r="B47" s="15" t="s">
        <v>119</v>
      </c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80">
        <v>2</v>
      </c>
      <c r="Z47" s="67"/>
      <c r="AA47" s="67"/>
      <c r="AB47" s="67"/>
      <c r="AC47" s="67"/>
      <c r="AD47" s="67"/>
      <c r="AE47" s="67"/>
      <c r="AF47" s="80">
        <v>2</v>
      </c>
      <c r="AG47" s="67"/>
      <c r="AH47" s="61">
        <f t="shared" si="0"/>
        <v>0</v>
      </c>
      <c r="AI47" s="64">
        <f>Январь!AH89+Февраль!AE89+Март!AH89+Апрель!AG89+AH47+Май!AH89+Июнь!AH46</f>
        <v>4</v>
      </c>
      <c r="AJ47" s="64">
        <f t="shared" si="4"/>
        <v>2</v>
      </c>
      <c r="AK47" s="64">
        <f>Январь!AJ89+Февраль!AG89+Март!AJ89+Апрель!AI89+AJ47+Июнь!AI46+Июнь!AJ46</f>
        <v>5</v>
      </c>
      <c r="AL47" s="66" t="s">
        <v>98</v>
      </c>
      <c r="AM47" s="66">
        <f t="shared" si="2"/>
        <v>0</v>
      </c>
      <c r="AN47" s="66"/>
      <c r="AO47" s="66">
        <f t="shared" si="3"/>
        <v>0</v>
      </c>
      <c r="AP47" s="111"/>
    </row>
    <row r="48" spans="1:42" ht="15.75" customHeight="1" x14ac:dyDescent="0.3">
      <c r="A48" s="11">
        <v>46</v>
      </c>
      <c r="B48" s="15" t="s">
        <v>81</v>
      </c>
      <c r="C48" s="143" t="s">
        <v>62</v>
      </c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50" t="s">
        <v>63</v>
      </c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2"/>
      <c r="AH48" s="61">
        <f t="shared" si="0"/>
        <v>0</v>
      </c>
      <c r="AI48" s="64">
        <f>Январь!AH90+Февраль!AE90+Март!AH90+Апрель!AG90+AH48+Май!AH90+Июнь!AH47</f>
        <v>0</v>
      </c>
      <c r="AJ48" s="64">
        <f t="shared" si="4"/>
        <v>0</v>
      </c>
      <c r="AK48" s="64">
        <f>Январь!AJ90+Февраль!AG90+Март!AJ90+Апрель!AI90+AJ48+Июнь!AI47+Июнь!AJ47</f>
        <v>0</v>
      </c>
      <c r="AL48" s="66" t="s">
        <v>98</v>
      </c>
      <c r="AM48" s="66" t="e">
        <f t="shared" si="2"/>
        <v>#VALUE!</v>
      </c>
      <c r="AN48" s="66"/>
      <c r="AO48" s="66">
        <f t="shared" si="3"/>
        <v>0</v>
      </c>
      <c r="AP48" s="111"/>
    </row>
    <row r="49" spans="1:42" ht="15.75" customHeight="1" x14ac:dyDescent="0.3">
      <c r="A49" s="11">
        <v>47</v>
      </c>
      <c r="B49" s="15" t="s">
        <v>57</v>
      </c>
      <c r="C49" s="150" t="s">
        <v>63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2"/>
      <c r="W49" s="147" t="s">
        <v>62</v>
      </c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61">
        <f t="shared" si="0"/>
        <v>0</v>
      </c>
      <c r="AI49" s="64">
        <f>Январь!AH91+Февраль!AE91+Март!AH91+Апрель!AG91+AH49+Май!AH91+Июнь!AH48</f>
        <v>0</v>
      </c>
      <c r="AJ49" s="64">
        <f t="shared" si="4"/>
        <v>0</v>
      </c>
      <c r="AK49" s="64">
        <f>Январь!AJ91+Февраль!AG91+Март!AJ91+Апрель!AI91+AJ49+Июнь!AI48+Июнь!AJ48</f>
        <v>0</v>
      </c>
      <c r="AL49" s="66" t="s">
        <v>98</v>
      </c>
      <c r="AM49" s="66">
        <f t="shared" si="2"/>
        <v>0</v>
      </c>
      <c r="AN49" s="66"/>
      <c r="AO49" s="66">
        <f t="shared" si="3"/>
        <v>0</v>
      </c>
      <c r="AP49" s="111"/>
    </row>
    <row r="50" spans="1:42" x14ac:dyDescent="0.3">
      <c r="A50" s="11">
        <v>48</v>
      </c>
      <c r="B50" s="15" t="s">
        <v>82</v>
      </c>
      <c r="C50" s="150" t="s">
        <v>63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2"/>
      <c r="AH50" s="61">
        <f t="shared" si="0"/>
        <v>0</v>
      </c>
      <c r="AI50" s="64">
        <f>Январь!AH92+Февраль!AE92+Март!AH92+Апрель!AG92+AH50+Май!AH92+Июнь!AH49</f>
        <v>0</v>
      </c>
      <c r="AJ50" s="64">
        <f t="shared" si="4"/>
        <v>0</v>
      </c>
      <c r="AK50" s="64">
        <f>Январь!AJ92+Февраль!AG92+Март!AJ92+Апрель!AI92+AJ50+Июнь!AI49+Июнь!AJ49</f>
        <v>0</v>
      </c>
      <c r="AL50" s="66" t="s">
        <v>98</v>
      </c>
    </row>
    <row r="51" spans="1:42" ht="15.75" customHeight="1" x14ac:dyDescent="0.3">
      <c r="A51" s="11">
        <v>49</v>
      </c>
      <c r="B51" s="15" t="s">
        <v>120</v>
      </c>
      <c r="C51" s="142" t="s">
        <v>63</v>
      </c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8" t="s">
        <v>62</v>
      </c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9"/>
      <c r="AH51" s="61">
        <f t="shared" si="0"/>
        <v>0</v>
      </c>
      <c r="AI51" s="64">
        <f>Январь!AH93+Февраль!AE93+Март!AH93+Апрель!AG93+AH51+Май!AH93+Июнь!AH50</f>
        <v>0</v>
      </c>
      <c r="AJ51" s="64">
        <f t="shared" si="4"/>
        <v>0</v>
      </c>
      <c r="AK51" s="64">
        <f>Январь!AJ93+Февраль!AG93+Март!AJ93+Апрель!AI93+AJ51+Июнь!AI50+Июнь!AJ50</f>
        <v>0</v>
      </c>
      <c r="AL51" s="66" t="s">
        <v>98</v>
      </c>
    </row>
    <row r="52" spans="1:42" x14ac:dyDescent="0.3">
      <c r="A52" s="57"/>
      <c r="B52" s="56" t="s">
        <v>90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7"/>
      <c r="AI52" s="65"/>
      <c r="AJ52" s="65"/>
      <c r="AK52" s="65"/>
      <c r="AL52" s="66"/>
    </row>
    <row r="53" spans="1:42" ht="15.75" customHeight="1" x14ac:dyDescent="0.3">
      <c r="A53" s="6"/>
      <c r="B53" s="6"/>
      <c r="E53" s="6"/>
      <c r="F53" s="6"/>
      <c r="G53" s="6"/>
      <c r="L53" s="6"/>
      <c r="M53" s="6"/>
      <c r="N53" s="6"/>
      <c r="O53" s="6"/>
      <c r="P53" s="7"/>
      <c r="Q53" s="7"/>
      <c r="R53" s="7"/>
      <c r="S53" s="7"/>
      <c r="T53" s="7"/>
      <c r="U53" s="7"/>
      <c r="V53" s="7"/>
      <c r="W53" s="41"/>
      <c r="Y53" s="34"/>
      <c r="Z53" s="6"/>
      <c r="AA53" s="34"/>
      <c r="AB53" s="6"/>
      <c r="AC53" s="34"/>
      <c r="AD53" s="6"/>
      <c r="AE53" s="34"/>
      <c r="AF53" s="34"/>
      <c r="AG53" s="34"/>
      <c r="AH53" s="6"/>
      <c r="AI53" s="6"/>
    </row>
    <row r="54" spans="1:42" x14ac:dyDescent="0.3">
      <c r="A54" s="6"/>
      <c r="B54" s="6"/>
      <c r="E54" s="6"/>
      <c r="F54" s="6"/>
      <c r="G54" s="6"/>
      <c r="L54" s="6"/>
      <c r="M54" s="6"/>
      <c r="N54" s="6"/>
      <c r="O54" s="6"/>
      <c r="P54" s="7"/>
      <c r="Q54" s="7"/>
      <c r="R54" s="7"/>
      <c r="S54" s="7"/>
      <c r="T54" s="7"/>
      <c r="U54" s="7"/>
      <c r="V54" s="7"/>
      <c r="W54" s="7"/>
      <c r="Y54" s="34"/>
      <c r="Z54" s="6"/>
      <c r="AA54" s="6"/>
      <c r="AB54" s="6"/>
      <c r="AC54" s="6"/>
      <c r="AD54" s="6"/>
      <c r="AE54" s="6"/>
      <c r="AF54" s="6"/>
      <c r="AG54" s="6"/>
      <c r="AH54" s="6"/>
      <c r="AI54" s="6"/>
    </row>
    <row r="55" spans="1:42" x14ac:dyDescent="0.3">
      <c r="A55" s="6"/>
      <c r="B55" s="6"/>
      <c r="E55" s="6"/>
      <c r="F55" s="6"/>
      <c r="G55" s="6"/>
      <c r="L55" s="6"/>
      <c r="M55" s="6"/>
      <c r="N55" s="6"/>
      <c r="O55" s="6"/>
      <c r="P55" s="7"/>
      <c r="Q55" s="7"/>
      <c r="R55" s="7"/>
      <c r="S55" s="6"/>
      <c r="T55" s="7"/>
      <c r="U55" s="7"/>
      <c r="V55" s="7"/>
      <c r="W55" s="7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spans="1:42" x14ac:dyDescent="0.3">
      <c r="A56" s="6"/>
      <c r="B56" s="6"/>
      <c r="E56" s="6"/>
      <c r="F56" s="6"/>
      <c r="G56" s="6"/>
      <c r="L56" s="6"/>
      <c r="M56" s="6"/>
      <c r="N56" s="6"/>
      <c r="O56" s="6"/>
      <c r="P56" s="6"/>
      <c r="S56" s="6"/>
      <c r="T56" s="6"/>
      <c r="U56" s="6"/>
      <c r="V56" s="6"/>
      <c r="W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spans="1:42" x14ac:dyDescent="0.3">
      <c r="A57" s="6"/>
      <c r="B57" s="6"/>
      <c r="E57" s="6"/>
      <c r="F57" s="6"/>
      <c r="G57" s="6"/>
      <c r="L57" s="6"/>
      <c r="M57" s="6"/>
      <c r="N57" s="6"/>
      <c r="O57" s="6"/>
      <c r="P57" s="6"/>
      <c r="S57" s="8"/>
      <c r="T57" s="6"/>
      <c r="U57" s="6"/>
      <c r="V57" s="6"/>
      <c r="W57" s="6"/>
      <c r="Z57" s="6"/>
      <c r="AA57" s="6"/>
      <c r="AB57" s="6"/>
      <c r="AC57" s="6"/>
      <c r="AD57" s="6"/>
      <c r="AE57" s="6"/>
      <c r="AF57" s="6"/>
      <c r="AG57" s="6"/>
      <c r="AH57" s="6"/>
      <c r="AI57" s="6"/>
    </row>
    <row r="58" spans="1:42" x14ac:dyDescent="0.3">
      <c r="A58" s="6"/>
      <c r="B58" s="6"/>
      <c r="E58" s="6"/>
      <c r="F58" s="6"/>
      <c r="G58" s="6"/>
      <c r="L58" s="6"/>
      <c r="M58" s="6"/>
      <c r="N58" s="6"/>
      <c r="O58" s="6"/>
      <c r="P58" s="6"/>
      <c r="S58" s="8"/>
      <c r="T58" s="6"/>
      <c r="U58" s="6"/>
      <c r="V58" s="6"/>
      <c r="W58" s="6"/>
      <c r="Z58" s="6"/>
      <c r="AA58" s="6"/>
      <c r="AB58" s="6"/>
      <c r="AC58" s="6"/>
      <c r="AD58" s="6"/>
      <c r="AE58" s="6"/>
      <c r="AF58" s="6"/>
      <c r="AG58" s="6"/>
      <c r="AH58" s="6"/>
      <c r="AI58" s="6"/>
    </row>
    <row r="59" spans="1:42" x14ac:dyDescent="0.3">
      <c r="A59" s="6"/>
      <c r="B59" s="6"/>
      <c r="E59" s="6"/>
      <c r="F59" s="6"/>
      <c r="G59" s="6"/>
      <c r="L59" s="6"/>
      <c r="M59" s="6"/>
      <c r="N59" s="6"/>
      <c r="O59" s="6"/>
      <c r="P59" s="6"/>
      <c r="S59" s="6"/>
      <c r="T59" s="6"/>
      <c r="U59" s="6"/>
      <c r="V59" s="6"/>
      <c r="W59" s="6"/>
      <c r="Z59" s="6"/>
      <c r="AA59" s="6"/>
      <c r="AB59" s="6"/>
      <c r="AC59" s="6"/>
      <c r="AD59" s="6"/>
      <c r="AE59" s="6"/>
      <c r="AF59" s="6"/>
      <c r="AG59" s="6"/>
      <c r="AH59" s="6"/>
      <c r="AI59" s="6"/>
    </row>
    <row r="60" spans="1:42" x14ac:dyDescent="0.3">
      <c r="A60" s="6"/>
      <c r="B60" s="6"/>
      <c r="E60" s="6"/>
      <c r="F60" s="6"/>
      <c r="G60" s="6"/>
      <c r="L60" s="6"/>
      <c r="M60" s="6"/>
      <c r="N60" s="6"/>
      <c r="O60" s="6"/>
      <c r="P60" s="6"/>
      <c r="S60" s="6"/>
      <c r="T60" s="6"/>
      <c r="U60" s="6"/>
      <c r="V60" s="6"/>
      <c r="W60" s="6"/>
      <c r="Z60" s="6"/>
      <c r="AA60" s="6"/>
      <c r="AB60" s="6"/>
      <c r="AC60" s="6"/>
      <c r="AD60" s="6"/>
      <c r="AE60" s="6"/>
      <c r="AF60" s="6"/>
      <c r="AG60" s="6"/>
      <c r="AH60" s="6"/>
      <c r="AI60" s="6"/>
    </row>
    <row r="61" spans="1:42" x14ac:dyDescent="0.3">
      <c r="A61" s="6"/>
      <c r="B61" s="6"/>
      <c r="E61" s="6"/>
      <c r="F61" s="6"/>
      <c r="G61" s="6"/>
      <c r="L61" s="6"/>
      <c r="M61" s="6"/>
      <c r="N61" s="6"/>
      <c r="O61" s="6"/>
      <c r="P61" s="6"/>
      <c r="S61" s="6"/>
      <c r="T61" s="6"/>
      <c r="U61" s="6"/>
      <c r="V61" s="6"/>
      <c r="W61" s="6"/>
      <c r="Z61" s="6"/>
      <c r="AA61" s="6"/>
      <c r="AB61" s="6"/>
      <c r="AC61" s="6"/>
      <c r="AD61" s="6"/>
      <c r="AE61" s="6"/>
      <c r="AF61" s="6"/>
      <c r="AG61" s="6"/>
      <c r="AH61" s="6"/>
      <c r="AI61" s="6"/>
    </row>
    <row r="62" spans="1:42" x14ac:dyDescent="0.3">
      <c r="A62" s="6"/>
      <c r="B62" s="6"/>
      <c r="E62" s="6"/>
      <c r="F62" s="6"/>
      <c r="G62" s="6"/>
      <c r="L62" s="6"/>
      <c r="M62" s="6"/>
      <c r="N62" s="6"/>
      <c r="O62" s="6"/>
      <c r="P62" s="6"/>
      <c r="S62" s="6"/>
      <c r="T62" s="6"/>
      <c r="U62" s="6"/>
      <c r="V62" s="6"/>
      <c r="W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M62" s="4"/>
      <c r="AN62" s="4"/>
      <c r="AO62" s="4"/>
      <c r="AP62" s="4"/>
    </row>
    <row r="63" spans="1:42" x14ac:dyDescent="0.3">
      <c r="A63" s="6"/>
      <c r="B63" s="6"/>
      <c r="E63" s="6"/>
      <c r="F63" s="6"/>
      <c r="G63" s="6"/>
      <c r="L63" s="6"/>
      <c r="M63" s="6"/>
      <c r="N63" s="6"/>
      <c r="O63" s="6"/>
      <c r="P63" s="6"/>
      <c r="S63" s="6"/>
      <c r="T63" s="6"/>
      <c r="U63" s="6"/>
      <c r="V63" s="6"/>
      <c r="W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M63" s="4"/>
      <c r="AN63" s="4"/>
      <c r="AO63" s="4"/>
      <c r="AP63" s="4"/>
    </row>
    <row r="64" spans="1:42" x14ac:dyDescent="0.3">
      <c r="A64" s="6"/>
      <c r="B64" s="6"/>
      <c r="E64" s="6"/>
      <c r="F64" s="6"/>
      <c r="G64" s="6"/>
      <c r="L64" s="6"/>
      <c r="M64" s="6"/>
      <c r="N64" s="6"/>
      <c r="O64" s="6"/>
      <c r="P64" s="6"/>
      <c r="S64" s="6"/>
      <c r="T64" s="6"/>
      <c r="U64" s="6"/>
      <c r="V64" s="6"/>
      <c r="W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M64" s="4"/>
      <c r="AN64" s="4"/>
      <c r="AO64" s="4"/>
      <c r="AP64" s="4"/>
    </row>
    <row r="65" spans="1:42" x14ac:dyDescent="0.3">
      <c r="A65" s="6"/>
      <c r="B65" s="6"/>
      <c r="E65" s="6"/>
      <c r="F65" s="6"/>
      <c r="G65" s="6"/>
      <c r="L65" s="6"/>
      <c r="M65" s="6"/>
      <c r="N65" s="6"/>
      <c r="O65" s="6"/>
      <c r="P65" s="6"/>
      <c r="S65" s="6"/>
      <c r="T65" s="6"/>
      <c r="U65" s="6"/>
      <c r="V65" s="6"/>
      <c r="W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M65" s="4"/>
      <c r="AN65" s="4"/>
      <c r="AO65" s="4"/>
      <c r="AP65" s="4"/>
    </row>
    <row r="66" spans="1:42" x14ac:dyDescent="0.3">
      <c r="A66" s="6"/>
      <c r="B66" s="6"/>
      <c r="E66" s="6"/>
      <c r="F66" s="6"/>
      <c r="G66" s="6"/>
      <c r="L66" s="6"/>
      <c r="M66" s="6"/>
      <c r="N66" s="6"/>
      <c r="O66" s="6"/>
      <c r="P66" s="6"/>
      <c r="S66" s="6"/>
      <c r="T66" s="6"/>
      <c r="U66" s="6"/>
      <c r="V66" s="6"/>
      <c r="W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M66" s="4"/>
      <c r="AN66" s="4"/>
      <c r="AO66" s="4"/>
      <c r="AP66" s="4"/>
    </row>
    <row r="67" spans="1:42" x14ac:dyDescent="0.3">
      <c r="A67" s="6"/>
      <c r="B67" s="6"/>
      <c r="E67" s="6"/>
      <c r="F67" s="6"/>
      <c r="G67" s="6"/>
      <c r="L67" s="6"/>
      <c r="M67" s="6"/>
      <c r="N67" s="6"/>
      <c r="O67" s="6"/>
      <c r="P67" s="6"/>
      <c r="S67" s="6"/>
      <c r="T67" s="6"/>
      <c r="U67" s="6"/>
      <c r="V67" s="6"/>
      <c r="W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M67" s="4"/>
      <c r="AN67" s="4"/>
      <c r="AO67" s="4"/>
      <c r="AP67" s="4"/>
    </row>
    <row r="68" spans="1:42" x14ac:dyDescent="0.3">
      <c r="A68" s="6"/>
      <c r="B68" s="6"/>
      <c r="E68" s="6"/>
      <c r="F68" s="6"/>
      <c r="G68" s="6"/>
      <c r="L68" s="6"/>
      <c r="M68" s="6"/>
      <c r="N68" s="6"/>
      <c r="O68" s="6"/>
      <c r="P68" s="6"/>
      <c r="S68" s="6"/>
      <c r="T68" s="6"/>
      <c r="U68" s="6"/>
      <c r="V68" s="6"/>
      <c r="W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M68" s="4"/>
      <c r="AN68" s="4"/>
      <c r="AO68" s="4"/>
      <c r="AP68" s="4"/>
    </row>
    <row r="69" spans="1:42" x14ac:dyDescent="0.3">
      <c r="A69" s="6"/>
      <c r="B69" s="6"/>
      <c r="E69" s="6"/>
      <c r="F69" s="6"/>
      <c r="G69" s="6"/>
      <c r="L69" s="6"/>
      <c r="M69" s="6"/>
      <c r="N69" s="6"/>
      <c r="O69" s="6"/>
      <c r="P69" s="6"/>
      <c r="S69" s="6"/>
      <c r="T69" s="6"/>
      <c r="U69" s="6"/>
      <c r="V69" s="6"/>
      <c r="W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M69" s="4"/>
      <c r="AN69" s="4"/>
      <c r="AO69" s="4"/>
      <c r="AP69" s="4"/>
    </row>
    <row r="70" spans="1:42" x14ac:dyDescent="0.3">
      <c r="A70" s="6"/>
      <c r="B70" s="6"/>
      <c r="E70" s="6"/>
      <c r="F70" s="6"/>
      <c r="G70" s="6"/>
      <c r="L70" s="6"/>
      <c r="M70" s="6"/>
      <c r="N70" s="6"/>
      <c r="O70" s="6"/>
      <c r="P70" s="6"/>
      <c r="S70" s="6"/>
      <c r="T70" s="6"/>
      <c r="U70" s="6"/>
      <c r="V70" s="6"/>
      <c r="W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M70" s="4"/>
      <c r="AN70" s="4"/>
      <c r="AO70" s="4"/>
      <c r="AP70" s="4"/>
    </row>
    <row r="71" spans="1:42" x14ac:dyDescent="0.3">
      <c r="A71" s="6"/>
      <c r="B71" s="6"/>
      <c r="E71" s="6"/>
      <c r="F71" s="6"/>
      <c r="G71" s="6"/>
      <c r="L71" s="6"/>
      <c r="M71" s="6"/>
      <c r="N71" s="6"/>
      <c r="O71" s="6"/>
      <c r="P71" s="6"/>
      <c r="S71" s="6"/>
      <c r="T71" s="6"/>
      <c r="U71" s="6"/>
      <c r="V71" s="6"/>
      <c r="W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M71" s="4"/>
      <c r="AN71" s="4"/>
      <c r="AO71" s="4"/>
      <c r="AP71" s="4"/>
    </row>
    <row r="72" spans="1:42" x14ac:dyDescent="0.3">
      <c r="A72" s="6"/>
      <c r="B72" s="6"/>
      <c r="E72" s="6"/>
      <c r="F72" s="6"/>
      <c r="G72" s="6"/>
      <c r="L72" s="6"/>
      <c r="M72" s="6"/>
      <c r="N72" s="6"/>
      <c r="O72" s="6"/>
      <c r="P72" s="6"/>
      <c r="S72" s="6"/>
      <c r="T72" s="6"/>
      <c r="U72" s="6"/>
      <c r="V72" s="6"/>
      <c r="W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M72" s="4"/>
      <c r="AN72" s="4"/>
      <c r="AO72" s="4"/>
      <c r="AP72" s="4"/>
    </row>
    <row r="73" spans="1:42" x14ac:dyDescent="0.3">
      <c r="A73" s="6"/>
      <c r="B73" s="6"/>
      <c r="E73" s="6"/>
      <c r="F73" s="6"/>
      <c r="G73" s="6"/>
      <c r="L73" s="6"/>
      <c r="M73" s="6"/>
      <c r="N73" s="6"/>
      <c r="O73" s="6"/>
      <c r="P73" s="6"/>
      <c r="S73" s="6"/>
      <c r="T73" s="6"/>
      <c r="U73" s="6"/>
      <c r="V73" s="6"/>
      <c r="W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M73" s="4"/>
      <c r="AN73" s="4"/>
      <c r="AO73" s="4"/>
      <c r="AP73" s="4"/>
    </row>
    <row r="74" spans="1:42" x14ac:dyDescent="0.3">
      <c r="A74" s="6"/>
      <c r="B74" s="6"/>
      <c r="E74" s="6"/>
      <c r="F74" s="6"/>
      <c r="G74" s="6"/>
      <c r="L74" s="6"/>
      <c r="M74" s="6"/>
      <c r="N74" s="6"/>
      <c r="O74" s="6"/>
      <c r="P74" s="6"/>
      <c r="S74" s="6"/>
      <c r="T74" s="6"/>
      <c r="U74" s="6"/>
      <c r="V74" s="6"/>
      <c r="W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M74" s="4"/>
      <c r="AN74" s="4"/>
      <c r="AO74" s="4"/>
      <c r="AP74" s="4"/>
    </row>
    <row r="75" spans="1:42" x14ac:dyDescent="0.3">
      <c r="A75" s="6"/>
      <c r="B75" s="6"/>
      <c r="E75" s="6"/>
      <c r="F75" s="6"/>
      <c r="G75" s="6"/>
      <c r="L75" s="6"/>
      <c r="M75" s="6"/>
      <c r="N75" s="6"/>
      <c r="O75" s="6"/>
      <c r="P75" s="6"/>
      <c r="S75" s="6"/>
      <c r="T75" s="6"/>
      <c r="U75" s="6"/>
      <c r="V75" s="6"/>
      <c r="W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M75" s="4"/>
      <c r="AN75" s="4"/>
      <c r="AO75" s="4"/>
      <c r="AP75" s="4"/>
    </row>
    <row r="76" spans="1:42" x14ac:dyDescent="0.3">
      <c r="A76" s="6"/>
      <c r="B76" s="6"/>
      <c r="E76" s="6"/>
      <c r="F76" s="6"/>
      <c r="G76" s="6"/>
      <c r="L76" s="6"/>
      <c r="M76" s="6"/>
      <c r="N76" s="6"/>
      <c r="O76" s="6"/>
      <c r="P76" s="6"/>
      <c r="S76" s="6"/>
      <c r="T76" s="6"/>
      <c r="U76" s="6"/>
      <c r="V76" s="6"/>
      <c r="W76" s="6"/>
      <c r="Z76" s="6"/>
      <c r="AA76" s="6"/>
      <c r="AB76" s="6"/>
      <c r="AC76" s="6"/>
      <c r="AD76" s="6"/>
      <c r="AE76" s="6"/>
      <c r="AF76" s="6"/>
      <c r="AG76" s="6"/>
      <c r="AH76" s="6"/>
      <c r="AI76" s="6"/>
    </row>
    <row r="77" spans="1:42" x14ac:dyDescent="0.3">
      <c r="A77" s="6"/>
      <c r="B77" s="6"/>
      <c r="E77" s="6"/>
      <c r="F77" s="6"/>
      <c r="G77" s="6"/>
      <c r="L77" s="6"/>
      <c r="M77" s="6"/>
      <c r="N77" s="6"/>
      <c r="O77" s="6"/>
      <c r="P77" s="6"/>
      <c r="S77" s="6"/>
      <c r="T77" s="6"/>
      <c r="U77" s="6"/>
      <c r="V77" s="6"/>
      <c r="W77" s="6"/>
      <c r="Z77" s="6"/>
      <c r="AA77" s="6"/>
      <c r="AB77" s="6"/>
      <c r="AC77" s="6"/>
      <c r="AD77" s="6"/>
      <c r="AE77" s="6"/>
      <c r="AF77" s="6"/>
      <c r="AG77" s="6"/>
      <c r="AH77" s="6"/>
      <c r="AI77" s="6"/>
    </row>
    <row r="78" spans="1:42" x14ac:dyDescent="0.3">
      <c r="A78" s="6"/>
      <c r="B78" s="6"/>
      <c r="E78" s="6"/>
      <c r="F78" s="6"/>
      <c r="G78" s="6"/>
      <c r="L78" s="6"/>
      <c r="M78" s="6"/>
      <c r="N78" s="6"/>
      <c r="O78" s="6"/>
      <c r="P78" s="6"/>
      <c r="S78" s="6"/>
      <c r="T78" s="6"/>
      <c r="U78" s="6"/>
      <c r="V78" s="6"/>
      <c r="W78" s="6"/>
      <c r="Z78" s="6"/>
      <c r="AA78" s="6"/>
      <c r="AB78" s="6"/>
      <c r="AC78" s="6"/>
      <c r="AD78" s="6"/>
      <c r="AE78" s="6"/>
      <c r="AF78" s="6"/>
      <c r="AG78" s="6"/>
      <c r="AH78" s="6"/>
      <c r="AI78" s="6"/>
    </row>
  </sheetData>
  <mergeCells count="58">
    <mergeCell ref="W17:AG17"/>
    <mergeCell ref="P51:AG51"/>
    <mergeCell ref="C51:O51"/>
    <mergeCell ref="AD3:AG3"/>
    <mergeCell ref="I23:AB23"/>
    <mergeCell ref="Q19:AG19"/>
    <mergeCell ref="C18:T18"/>
    <mergeCell ref="I9:W9"/>
    <mergeCell ref="I7:Y7"/>
    <mergeCell ref="C13:I13"/>
    <mergeCell ref="C17:I17"/>
    <mergeCell ref="X26:AG26"/>
    <mergeCell ref="C48:P48"/>
    <mergeCell ref="Q48:AG48"/>
    <mergeCell ref="P15:AF15"/>
    <mergeCell ref="P12:AF12"/>
    <mergeCell ref="P22:AF22"/>
    <mergeCell ref="P45:AD45"/>
    <mergeCell ref="C45:O45"/>
    <mergeCell ref="AE45:AG45"/>
    <mergeCell ref="C40:AG40"/>
    <mergeCell ref="C41:AG41"/>
    <mergeCell ref="C42:AG42"/>
    <mergeCell ref="C43:AG43"/>
    <mergeCell ref="C34:AG34"/>
    <mergeCell ref="C37:AG37"/>
    <mergeCell ref="C30:AG30"/>
    <mergeCell ref="C31:AG31"/>
    <mergeCell ref="C32:AG32"/>
    <mergeCell ref="C38:O38"/>
    <mergeCell ref="C46:AG46"/>
    <mergeCell ref="C39:AG39"/>
    <mergeCell ref="I44:W44"/>
    <mergeCell ref="C44:H44"/>
    <mergeCell ref="X44:AG44"/>
    <mergeCell ref="A1:A2"/>
    <mergeCell ref="B1:B2"/>
    <mergeCell ref="AH1:AH2"/>
    <mergeCell ref="C33:AG33"/>
    <mergeCell ref="C50:AG50"/>
    <mergeCell ref="I5:Y5"/>
    <mergeCell ref="C29:T29"/>
    <mergeCell ref="U29:AG29"/>
    <mergeCell ref="W49:AG49"/>
    <mergeCell ref="C49:V49"/>
    <mergeCell ref="AD6:AG6"/>
    <mergeCell ref="P36:AF36"/>
    <mergeCell ref="C36:O36"/>
    <mergeCell ref="C35:P35"/>
    <mergeCell ref="Q35:AG35"/>
    <mergeCell ref="P38:AF38"/>
    <mergeCell ref="AM1:AM2"/>
    <mergeCell ref="AN1:AN2"/>
    <mergeCell ref="AO1:AO2"/>
    <mergeCell ref="AP1:AP2"/>
    <mergeCell ref="AI1:AI2"/>
    <mergeCell ref="AJ1:AJ2"/>
    <mergeCell ref="AK1:AK2"/>
  </mergeCells>
  <conditionalFormatting sqref="I9 W14:Y14 AG12">
    <cfRule type="cellIs" dxfId="175" priority="125" operator="equal">
      <formula>2</formula>
    </cfRule>
    <cfRule type="cellIs" dxfId="174" priority="126" operator="equal">
      <formula>1</formula>
    </cfRule>
  </conditionalFormatting>
  <conditionalFormatting sqref="C6">
    <cfRule type="cellIs" dxfId="173" priority="123" operator="equal">
      <formula>2</formula>
    </cfRule>
    <cfRule type="cellIs" dxfId="172" priority="124" operator="equal">
      <formula>1</formula>
    </cfRule>
  </conditionalFormatting>
  <conditionalFormatting sqref="C7">
    <cfRule type="cellIs" dxfId="171" priority="121" operator="equal">
      <formula>2</formula>
    </cfRule>
    <cfRule type="cellIs" dxfId="170" priority="122" operator="equal">
      <formula>1</formula>
    </cfRule>
  </conditionalFormatting>
  <conditionalFormatting sqref="C8">
    <cfRule type="cellIs" dxfId="169" priority="119" operator="equal">
      <formula>2</formula>
    </cfRule>
    <cfRule type="cellIs" dxfId="168" priority="120" operator="equal">
      <formula>1</formula>
    </cfRule>
  </conditionalFormatting>
  <conditionalFormatting sqref="C10">
    <cfRule type="cellIs" dxfId="167" priority="117" operator="equal">
      <formula>2</formula>
    </cfRule>
    <cfRule type="cellIs" dxfId="166" priority="118" operator="equal">
      <formula>1</formula>
    </cfRule>
  </conditionalFormatting>
  <conditionalFormatting sqref="C11">
    <cfRule type="cellIs" dxfId="165" priority="115" operator="equal">
      <formula>2</formula>
    </cfRule>
    <cfRule type="cellIs" dxfId="164" priority="116" operator="equal">
      <formula>1</formula>
    </cfRule>
  </conditionalFormatting>
  <conditionalFormatting sqref="C13">
    <cfRule type="cellIs" dxfId="163" priority="113" operator="equal">
      <formula>2</formula>
    </cfRule>
    <cfRule type="cellIs" dxfId="162" priority="114" operator="equal">
      <formula>1</formula>
    </cfRule>
  </conditionalFormatting>
  <conditionalFormatting sqref="C3">
    <cfRule type="cellIs" dxfId="161" priority="109" operator="equal">
      <formula>2</formula>
    </cfRule>
    <cfRule type="cellIs" dxfId="160" priority="110" operator="equal">
      <formula>1</formula>
    </cfRule>
  </conditionalFormatting>
  <conditionalFormatting sqref="D9">
    <cfRule type="cellIs" dxfId="159" priority="107" operator="equal">
      <formula>2</formula>
    </cfRule>
    <cfRule type="cellIs" dxfId="158" priority="108" operator="equal">
      <formula>1</formula>
    </cfRule>
  </conditionalFormatting>
  <conditionalFormatting sqref="E23">
    <cfRule type="cellIs" dxfId="157" priority="105" operator="equal">
      <formula>2</formula>
    </cfRule>
    <cfRule type="cellIs" dxfId="156" priority="106" operator="equal">
      <formula>1</formula>
    </cfRule>
  </conditionalFormatting>
  <conditionalFormatting sqref="G11">
    <cfRule type="cellIs" dxfId="155" priority="101" operator="equal">
      <formula>2</formula>
    </cfRule>
    <cfRule type="cellIs" dxfId="154" priority="102" operator="equal">
      <formula>1</formula>
    </cfRule>
  </conditionalFormatting>
  <conditionalFormatting sqref="H5">
    <cfRule type="cellIs" dxfId="153" priority="99" operator="equal">
      <formula>2</formula>
    </cfRule>
    <cfRule type="cellIs" dxfId="152" priority="100" operator="equal">
      <formula>1</formula>
    </cfRule>
  </conditionalFormatting>
  <conditionalFormatting sqref="K15">
    <cfRule type="cellIs" dxfId="151" priority="97" operator="equal">
      <formula>2</formula>
    </cfRule>
    <cfRule type="cellIs" dxfId="150" priority="98" operator="equal">
      <formula>1</formula>
    </cfRule>
  </conditionalFormatting>
  <conditionalFormatting sqref="L12">
    <cfRule type="cellIs" dxfId="149" priority="95" operator="equal">
      <formula>2</formula>
    </cfRule>
    <cfRule type="cellIs" dxfId="148" priority="96" operator="equal">
      <formula>1</formula>
    </cfRule>
  </conditionalFormatting>
  <conditionalFormatting sqref="M24">
    <cfRule type="cellIs" dxfId="147" priority="93" operator="equal">
      <formula>2</formula>
    </cfRule>
    <cfRule type="cellIs" dxfId="146" priority="94" operator="equal">
      <formula>1</formula>
    </cfRule>
  </conditionalFormatting>
  <conditionalFormatting sqref="S14">
    <cfRule type="cellIs" dxfId="145" priority="85" operator="equal">
      <formula>2</formula>
    </cfRule>
    <cfRule type="cellIs" dxfId="144" priority="86" operator="equal">
      <formula>1</formula>
    </cfRule>
  </conditionalFormatting>
  <conditionalFormatting sqref="Y25">
    <cfRule type="cellIs" dxfId="143" priority="69" operator="equal">
      <formula>2</formula>
    </cfRule>
    <cfRule type="cellIs" dxfId="142" priority="70" operator="equal">
      <formula>1</formula>
    </cfRule>
  </conditionalFormatting>
  <conditionalFormatting sqref="Z6">
    <cfRule type="cellIs" dxfId="141" priority="79" operator="equal">
      <formula>2</formula>
    </cfRule>
    <cfRule type="cellIs" dxfId="140" priority="80" operator="equal">
      <formula>1</formula>
    </cfRule>
  </conditionalFormatting>
  <conditionalFormatting sqref="AA24">
    <cfRule type="cellIs" dxfId="139" priority="71" operator="equal">
      <formula>2</formula>
    </cfRule>
    <cfRule type="cellIs" dxfId="138" priority="72" operator="equal">
      <formula>1</formula>
    </cfRule>
  </conditionalFormatting>
  <conditionalFormatting sqref="C17">
    <cfRule type="cellIs" dxfId="137" priority="67" operator="equal">
      <formula>2</formula>
    </cfRule>
    <cfRule type="cellIs" dxfId="136" priority="68" operator="equal">
      <formula>1</formula>
    </cfRule>
  </conditionalFormatting>
  <conditionalFormatting sqref="P20">
    <cfRule type="cellIs" dxfId="135" priority="65" operator="equal">
      <formula>2</formula>
    </cfRule>
    <cfRule type="cellIs" dxfId="134" priority="66" operator="equal">
      <formula>1</formula>
    </cfRule>
  </conditionalFormatting>
  <conditionalFormatting sqref="M19">
    <cfRule type="cellIs" dxfId="133" priority="63" operator="equal">
      <formula>2</formula>
    </cfRule>
    <cfRule type="cellIs" dxfId="132" priority="64" operator="equal">
      <formula>1</formula>
    </cfRule>
  </conditionalFormatting>
  <conditionalFormatting sqref="F25">
    <cfRule type="cellIs" dxfId="131" priority="61" operator="equal">
      <formula>2</formula>
    </cfRule>
    <cfRule type="cellIs" dxfId="130" priority="62" operator="equal">
      <formula>1</formula>
    </cfRule>
  </conditionalFormatting>
  <conditionalFormatting sqref="AA21">
    <cfRule type="cellIs" dxfId="129" priority="59" operator="equal">
      <formula>2</formula>
    </cfRule>
    <cfRule type="cellIs" dxfId="128" priority="60" operator="equal">
      <formula>1</formula>
    </cfRule>
  </conditionalFormatting>
  <conditionalFormatting sqref="S26">
    <cfRule type="cellIs" dxfId="127" priority="57" operator="equal">
      <formula>2</formula>
    </cfRule>
    <cfRule type="cellIs" dxfId="126" priority="58" operator="equal">
      <formula>1</formula>
    </cfRule>
  </conditionalFormatting>
  <conditionalFormatting sqref="K26">
    <cfRule type="cellIs" dxfId="125" priority="55" operator="equal">
      <formula>2</formula>
    </cfRule>
    <cfRule type="cellIs" dxfId="124" priority="56" operator="equal">
      <formula>1</formula>
    </cfRule>
  </conditionalFormatting>
  <conditionalFormatting sqref="T28">
    <cfRule type="cellIs" dxfId="123" priority="53" operator="equal">
      <formula>2</formula>
    </cfRule>
    <cfRule type="cellIs" dxfId="122" priority="54" operator="equal">
      <formula>1</formula>
    </cfRule>
  </conditionalFormatting>
  <conditionalFormatting sqref="F5">
    <cfRule type="cellIs" dxfId="121" priority="51" operator="equal">
      <formula>2</formula>
    </cfRule>
    <cfRule type="cellIs" dxfId="120" priority="52" operator="equal">
      <formula>1</formula>
    </cfRule>
  </conditionalFormatting>
  <conditionalFormatting sqref="D3">
    <cfRule type="cellIs" dxfId="119" priority="49" operator="equal">
      <formula>2</formula>
    </cfRule>
    <cfRule type="cellIs" dxfId="118" priority="50" operator="equal">
      <formula>1</formula>
    </cfRule>
  </conditionalFormatting>
  <conditionalFormatting sqref="E28">
    <cfRule type="cellIs" dxfId="117" priority="47" operator="equal">
      <formula>2</formula>
    </cfRule>
    <cfRule type="cellIs" dxfId="116" priority="48" operator="equal">
      <formula>1</formula>
    </cfRule>
  </conditionalFormatting>
  <conditionalFormatting sqref="M28">
    <cfRule type="cellIs" dxfId="115" priority="45" operator="equal">
      <formula>2</formula>
    </cfRule>
    <cfRule type="cellIs" dxfId="114" priority="46" operator="equal">
      <formula>1</formula>
    </cfRule>
  </conditionalFormatting>
  <conditionalFormatting sqref="Q27">
    <cfRule type="cellIs" dxfId="113" priority="43" operator="equal">
      <formula>2</formula>
    </cfRule>
    <cfRule type="cellIs" dxfId="112" priority="44" operator="equal">
      <formula>1</formula>
    </cfRule>
  </conditionalFormatting>
  <conditionalFormatting sqref="AE23">
    <cfRule type="cellIs" dxfId="111" priority="41" operator="equal">
      <formula>2</formula>
    </cfRule>
    <cfRule type="cellIs" dxfId="110" priority="42" operator="equal">
      <formula>1</formula>
    </cfRule>
  </conditionalFormatting>
  <conditionalFormatting sqref="X8">
    <cfRule type="cellIs" dxfId="109" priority="39" operator="equal">
      <formula>2</formula>
    </cfRule>
    <cfRule type="cellIs" dxfId="108" priority="40" operator="equal">
      <formula>1</formula>
    </cfRule>
  </conditionalFormatting>
  <conditionalFormatting sqref="T6">
    <cfRule type="cellIs" dxfId="107" priority="37" operator="equal">
      <formula>2</formula>
    </cfRule>
    <cfRule type="cellIs" dxfId="106" priority="38" operator="equal">
      <formula>1</formula>
    </cfRule>
  </conditionalFormatting>
  <conditionalFormatting sqref="Z4">
    <cfRule type="cellIs" dxfId="105" priority="35" operator="equal">
      <formula>2</formula>
    </cfRule>
    <cfRule type="cellIs" dxfId="104" priority="36" operator="equal">
      <formula>1</formula>
    </cfRule>
  </conditionalFormatting>
  <conditionalFormatting sqref="J10">
    <cfRule type="cellIs" dxfId="103" priority="33" operator="equal">
      <formula>2</formula>
    </cfRule>
    <cfRule type="cellIs" dxfId="102" priority="34" operator="equal">
      <formula>1</formula>
    </cfRule>
  </conditionalFormatting>
  <conditionalFormatting sqref="I14">
    <cfRule type="cellIs" dxfId="101" priority="31" operator="equal">
      <formula>2</formula>
    </cfRule>
    <cfRule type="cellIs" dxfId="100" priority="32" operator="equal">
      <formula>1</formula>
    </cfRule>
  </conditionalFormatting>
  <conditionalFormatting sqref="AG13">
    <cfRule type="cellIs" dxfId="99" priority="29" operator="equal">
      <formula>2</formula>
    </cfRule>
    <cfRule type="cellIs" dxfId="98" priority="30" operator="equal">
      <formula>1</formula>
    </cfRule>
  </conditionalFormatting>
  <conditionalFormatting sqref="AD24">
    <cfRule type="cellIs" dxfId="97" priority="27" operator="equal">
      <formula>2</formula>
    </cfRule>
    <cfRule type="cellIs" dxfId="96" priority="28" operator="equal">
      <formula>1</formula>
    </cfRule>
  </conditionalFormatting>
  <conditionalFormatting sqref="K21">
    <cfRule type="cellIs" dxfId="95" priority="25" operator="equal">
      <formula>2</formula>
    </cfRule>
    <cfRule type="cellIs" dxfId="94" priority="26" operator="equal">
      <formula>1</formula>
    </cfRule>
  </conditionalFormatting>
  <conditionalFormatting sqref="S16">
    <cfRule type="cellIs" dxfId="93" priority="23" operator="equal">
      <formula>2</formula>
    </cfRule>
    <cfRule type="cellIs" dxfId="92" priority="24" operator="equal">
      <formula>1</formula>
    </cfRule>
  </conditionalFormatting>
  <conditionalFormatting sqref="AA3">
    <cfRule type="cellIs" dxfId="91" priority="17" operator="equal">
      <formula>2</formula>
    </cfRule>
    <cfRule type="cellIs" dxfId="90" priority="18" operator="equal">
      <formula>1</formula>
    </cfRule>
  </conditionalFormatting>
  <conditionalFormatting sqref="R4">
    <cfRule type="cellIs" dxfId="89" priority="15" operator="equal">
      <formula>2</formula>
    </cfRule>
    <cfRule type="cellIs" dxfId="88" priority="16" operator="equal">
      <formula>1</formula>
    </cfRule>
  </conditionalFormatting>
  <conditionalFormatting sqref="P14">
    <cfRule type="cellIs" dxfId="87" priority="13" operator="equal">
      <formula>2</formula>
    </cfRule>
    <cfRule type="cellIs" dxfId="86" priority="14" operator="equal">
      <formula>1</formula>
    </cfRule>
  </conditionalFormatting>
  <conditionalFormatting sqref="W24">
    <cfRule type="cellIs" dxfId="85" priority="11" operator="equal">
      <formula>2</formula>
    </cfRule>
    <cfRule type="cellIs" dxfId="84" priority="12" operator="equal">
      <formula>1</formula>
    </cfRule>
  </conditionalFormatting>
  <conditionalFormatting sqref="T8">
    <cfRule type="cellIs" dxfId="83" priority="9" operator="equal">
      <formula>2</formula>
    </cfRule>
    <cfRule type="cellIs" dxfId="82" priority="10" operator="equal">
      <formula>1</formula>
    </cfRule>
  </conditionalFormatting>
  <conditionalFormatting sqref="T3">
    <cfRule type="cellIs" dxfId="81" priority="7" operator="equal">
      <formula>2</formula>
    </cfRule>
    <cfRule type="cellIs" dxfId="80" priority="8" operator="equal">
      <formula>1</formula>
    </cfRule>
  </conditionalFormatting>
  <conditionalFormatting sqref="AA8">
    <cfRule type="cellIs" dxfId="79" priority="5" operator="equal">
      <formula>2</formula>
    </cfRule>
    <cfRule type="cellIs" dxfId="78" priority="6" operator="equal">
      <formula>1</formula>
    </cfRule>
  </conditionalFormatting>
  <conditionalFormatting sqref="Y47">
    <cfRule type="cellIs" dxfId="77" priority="3" operator="equal">
      <formula>2</formula>
    </cfRule>
    <cfRule type="cellIs" dxfId="76" priority="4" operator="equal">
      <formula>1</formula>
    </cfRule>
  </conditionalFormatting>
  <conditionalFormatting sqref="AF47">
    <cfRule type="cellIs" dxfId="75" priority="1" operator="equal">
      <formula>2</formula>
    </cfRule>
    <cfRule type="cellIs" dxfId="74" priority="2" operator="equal">
      <formula>1</formula>
    </cfRule>
  </conditionalFormatting>
  <pageMargins left="0.31496062992125984" right="0.31496062992125984" top="0.55118110236220474" bottom="0.55118110236220474" header="0.31496062992125984" footer="0.31496062992125984"/>
  <pageSetup paperSize="9" scale="61" orientation="portrait" horizont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88B0F-0B1D-4B59-A245-CA9B0615AEFC}">
  <sheetPr codeName="Лист21">
    <pageSetUpPr fitToPage="1"/>
  </sheetPr>
  <dimension ref="A1:AP77"/>
  <sheetViews>
    <sheetView zoomScale="85" zoomScaleNormal="85" workbookViewId="0">
      <pane ySplit="1" topLeftCell="A2" activePane="bottomLeft" state="frozen"/>
      <selection pane="bottomLeft" activeCell="AG3" sqref="AG3"/>
    </sheetView>
  </sheetViews>
  <sheetFormatPr defaultColWidth="33.6640625" defaultRowHeight="15.05" x14ac:dyDescent="0.3"/>
  <cols>
    <col min="1" max="1" width="3" style="4" bestFit="1" customWidth="1"/>
    <col min="2" max="2" width="22.6640625" style="4" bestFit="1" customWidth="1"/>
    <col min="3" max="4" width="2.44140625" style="6" customWidth="1"/>
    <col min="5" max="5" width="2.44140625" style="9" bestFit="1" customWidth="1"/>
    <col min="6" max="6" width="2.6640625" style="10" customWidth="1"/>
    <col min="7" max="7" width="2.33203125" style="4" customWidth="1"/>
    <col min="8" max="8" width="2.33203125" style="6" customWidth="1"/>
    <col min="9" max="11" width="2.44140625" style="6" customWidth="1"/>
    <col min="12" max="12" width="2.44140625" style="9" bestFit="1" customWidth="1"/>
    <col min="13" max="13" width="2.44140625" style="10" customWidth="1"/>
    <col min="14" max="14" width="2.44140625" style="4" customWidth="1"/>
    <col min="15" max="15" width="2.33203125" style="4" customWidth="1"/>
    <col min="16" max="16" width="2.44140625" style="4" customWidth="1"/>
    <col min="17" max="18" width="2.44140625" style="6" customWidth="1"/>
    <col min="19" max="19" width="2.44140625" style="9" bestFit="1" customWidth="1"/>
    <col min="20" max="20" width="2.6640625" style="10" customWidth="1"/>
    <col min="21" max="22" width="2.33203125" style="4" customWidth="1"/>
    <col min="23" max="23" width="2.44140625" style="4" customWidth="1"/>
    <col min="24" max="24" width="2.44140625" style="6" customWidth="1"/>
    <col min="25" max="25" width="2.6640625" style="6" customWidth="1"/>
    <col min="26" max="26" width="2.44140625" style="9" bestFit="1" customWidth="1"/>
    <col min="27" max="27" width="2.6640625" style="10" customWidth="1"/>
    <col min="28" max="28" width="2.44140625" style="4" customWidth="1"/>
    <col min="29" max="29" width="2.6640625" style="4" bestFit="1" customWidth="1"/>
    <col min="30" max="33" width="2.44140625" style="4" customWidth="1"/>
    <col min="34" max="34" width="9" style="4" customWidth="1"/>
    <col min="35" max="35" width="6.88671875" style="4" customWidth="1"/>
    <col min="36" max="36" width="11.21875" style="4" customWidth="1"/>
    <col min="37" max="37" width="8.109375" style="4" customWidth="1"/>
    <col min="38" max="38" width="22.21875" style="34" customWidth="1"/>
    <col min="39" max="39" width="7" style="34" bestFit="1" customWidth="1"/>
    <col min="40" max="40" width="7" style="34" customWidth="1"/>
    <col min="41" max="41" width="9.44140625" style="34" bestFit="1" customWidth="1"/>
    <col min="42" max="42" width="10.33203125" style="34" customWidth="1"/>
    <col min="43" max="16384" width="33.6640625" style="34"/>
  </cols>
  <sheetData>
    <row r="1" spans="1:42" ht="14.25" customHeight="1" x14ac:dyDescent="0.3">
      <c r="A1" s="119" t="s">
        <v>19</v>
      </c>
      <c r="B1" s="120" t="s">
        <v>0</v>
      </c>
      <c r="C1" s="82">
        <v>1</v>
      </c>
      <c r="D1" s="85">
        <v>2</v>
      </c>
      <c r="E1" s="86">
        <v>3</v>
      </c>
      <c r="F1" s="82">
        <v>4</v>
      </c>
      <c r="G1" s="82">
        <v>5</v>
      </c>
      <c r="H1" s="82">
        <v>6</v>
      </c>
      <c r="I1" s="82">
        <v>7</v>
      </c>
      <c r="J1" s="82">
        <v>8</v>
      </c>
      <c r="K1" s="85">
        <v>9</v>
      </c>
      <c r="L1" s="86">
        <v>10</v>
      </c>
      <c r="M1" s="82">
        <v>11</v>
      </c>
      <c r="N1" s="82">
        <v>12</v>
      </c>
      <c r="O1" s="82">
        <v>13</v>
      </c>
      <c r="P1" s="82">
        <v>14</v>
      </c>
      <c r="Q1" s="82">
        <v>15</v>
      </c>
      <c r="R1" s="85">
        <v>16</v>
      </c>
      <c r="S1" s="86">
        <v>17</v>
      </c>
      <c r="T1" s="82">
        <v>18</v>
      </c>
      <c r="U1" s="82">
        <v>19</v>
      </c>
      <c r="V1" s="82">
        <v>20</v>
      </c>
      <c r="W1" s="82">
        <v>21</v>
      </c>
      <c r="X1" s="82">
        <v>22</v>
      </c>
      <c r="Y1" s="85">
        <v>23</v>
      </c>
      <c r="Z1" s="86">
        <v>24</v>
      </c>
      <c r="AA1" s="82">
        <v>25</v>
      </c>
      <c r="AB1" s="82">
        <v>26</v>
      </c>
      <c r="AC1" s="23">
        <v>27</v>
      </c>
      <c r="AD1" s="82">
        <v>28</v>
      </c>
      <c r="AE1" s="82">
        <v>29</v>
      </c>
      <c r="AF1" s="85">
        <v>30</v>
      </c>
      <c r="AG1" s="86">
        <v>31</v>
      </c>
      <c r="AH1" s="144" t="s">
        <v>9</v>
      </c>
      <c r="AI1" s="144" t="s">
        <v>1</v>
      </c>
      <c r="AJ1" s="144" t="s">
        <v>20</v>
      </c>
      <c r="AK1" s="145" t="s">
        <v>21</v>
      </c>
      <c r="AL1" s="66" t="s">
        <v>99</v>
      </c>
      <c r="AM1" s="153" t="s">
        <v>132</v>
      </c>
      <c r="AN1" s="144" t="s">
        <v>134</v>
      </c>
      <c r="AO1" s="153" t="s">
        <v>133</v>
      </c>
      <c r="AP1" s="144" t="s">
        <v>135</v>
      </c>
    </row>
    <row r="2" spans="1:42" ht="43.55" customHeight="1" x14ac:dyDescent="0.3">
      <c r="A2" s="119"/>
      <c r="B2" s="120"/>
      <c r="C2" s="82" t="s">
        <v>8</v>
      </c>
      <c r="D2" s="85" t="s">
        <v>2</v>
      </c>
      <c r="E2" s="86" t="s">
        <v>3</v>
      </c>
      <c r="F2" s="82" t="s">
        <v>4</v>
      </c>
      <c r="G2" s="82" t="s">
        <v>5</v>
      </c>
      <c r="H2" s="82" t="s">
        <v>6</v>
      </c>
      <c r="I2" s="23" t="s">
        <v>7</v>
      </c>
      <c r="J2" s="82" t="s">
        <v>8</v>
      </c>
      <c r="K2" s="85" t="s">
        <v>2</v>
      </c>
      <c r="L2" s="86" t="s">
        <v>3</v>
      </c>
      <c r="M2" s="82" t="s">
        <v>4</v>
      </c>
      <c r="N2" s="82" t="s">
        <v>5</v>
      </c>
      <c r="O2" s="82" t="s">
        <v>6</v>
      </c>
      <c r="P2" s="23" t="s">
        <v>7</v>
      </c>
      <c r="Q2" s="82" t="s">
        <v>8</v>
      </c>
      <c r="R2" s="85" t="s">
        <v>2</v>
      </c>
      <c r="S2" s="86" t="s">
        <v>3</v>
      </c>
      <c r="T2" s="82" t="s">
        <v>4</v>
      </c>
      <c r="U2" s="82" t="s">
        <v>5</v>
      </c>
      <c r="V2" s="82" t="s">
        <v>6</v>
      </c>
      <c r="W2" s="23" t="s">
        <v>7</v>
      </c>
      <c r="X2" s="82" t="s">
        <v>8</v>
      </c>
      <c r="Y2" s="85" t="s">
        <v>2</v>
      </c>
      <c r="Z2" s="86" t="s">
        <v>3</v>
      </c>
      <c r="AA2" s="82" t="s">
        <v>4</v>
      </c>
      <c r="AB2" s="82" t="s">
        <v>5</v>
      </c>
      <c r="AC2" s="82" t="s">
        <v>6</v>
      </c>
      <c r="AD2" s="23" t="s">
        <v>7</v>
      </c>
      <c r="AE2" s="82" t="s">
        <v>8</v>
      </c>
      <c r="AF2" s="85" t="s">
        <v>2</v>
      </c>
      <c r="AG2" s="86" t="s">
        <v>3</v>
      </c>
      <c r="AH2" s="144"/>
      <c r="AI2" s="144"/>
      <c r="AJ2" s="144"/>
      <c r="AK2" s="146"/>
      <c r="AL2" s="66"/>
      <c r="AM2" s="153"/>
      <c r="AN2" s="144"/>
      <c r="AO2" s="153"/>
      <c r="AP2" s="144"/>
    </row>
    <row r="3" spans="1:42" ht="15.75" customHeight="1" x14ac:dyDescent="0.3">
      <c r="A3" s="11">
        <v>1</v>
      </c>
      <c r="B3" s="15" t="s">
        <v>38</v>
      </c>
      <c r="C3" s="147" t="s">
        <v>62</v>
      </c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9"/>
      <c r="Z3" s="86"/>
      <c r="AA3" s="67"/>
      <c r="AB3" s="67">
        <v>2</v>
      </c>
      <c r="AC3" s="67"/>
      <c r="AD3" s="67"/>
      <c r="AE3" s="67"/>
      <c r="AF3" s="53">
        <v>1</v>
      </c>
      <c r="AG3" s="86"/>
      <c r="AH3" s="81">
        <f>COUNTIF(C3:AG3,1)</f>
        <v>1</v>
      </c>
      <c r="AI3" s="64">
        <f>Январь!AH46+Февраль!AE46+Март!AH46+Апрель!AG46+AH3+Май!AH46+Июнь!AG3+Июль!AH3</f>
        <v>9</v>
      </c>
      <c r="AJ3" s="64">
        <f>COUNTIF(C3:AG3,2)</f>
        <v>1</v>
      </c>
      <c r="AK3" s="64">
        <f>Январь!AJ46+Февраль!AG46+Март!AJ46+Апрель!AI46+AJ3+Июнь!AI3+Июнь!AI3+Июль!AJ3</f>
        <v>7</v>
      </c>
      <c r="AL3" s="66" t="s">
        <v>92</v>
      </c>
      <c r="AM3" s="66">
        <f>J3+Q3+X3+AE3</f>
        <v>0</v>
      </c>
      <c r="AN3" s="66"/>
      <c r="AO3" s="66">
        <f>E3+L3+S3+Z3+AG3</f>
        <v>0</v>
      </c>
      <c r="AP3" s="111"/>
    </row>
    <row r="4" spans="1:42" ht="15.75" customHeight="1" x14ac:dyDescent="0.3">
      <c r="A4" s="2">
        <v>2</v>
      </c>
      <c r="B4" s="15" t="s">
        <v>83</v>
      </c>
      <c r="C4" s="67"/>
      <c r="D4" s="53">
        <v>1</v>
      </c>
      <c r="E4" s="86"/>
      <c r="F4" s="67"/>
      <c r="G4" s="147" t="s">
        <v>62</v>
      </c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9"/>
      <c r="X4" s="67"/>
      <c r="Y4" s="85"/>
      <c r="Z4" s="86"/>
      <c r="AA4" s="67"/>
      <c r="AB4" s="67"/>
      <c r="AC4" s="67"/>
      <c r="AD4" s="67">
        <v>2</v>
      </c>
      <c r="AE4" s="67"/>
      <c r="AF4" s="85"/>
      <c r="AG4" s="86"/>
      <c r="AH4" s="84">
        <f t="shared" ref="AH4:AH50" si="0">COUNTIF(C4:AG4,1)</f>
        <v>1</v>
      </c>
      <c r="AI4" s="64">
        <f>Январь!AH47+Февраль!AE47+Март!AH47+Апрель!AG47+AH4+Май!AH47+Июнь!AG4+Июль!AH4</f>
        <v>9</v>
      </c>
      <c r="AJ4" s="64">
        <f t="shared" ref="AJ4:AJ50" si="1">COUNTIF(C4:AG4,2)</f>
        <v>1</v>
      </c>
      <c r="AK4" s="64">
        <f>Январь!AJ47+Февраль!AG47+Март!AJ47+Апрель!AI47+AJ4+Июнь!AI4+Июнь!AI4+Июль!AJ4</f>
        <v>7</v>
      </c>
      <c r="AL4" s="66" t="s">
        <v>92</v>
      </c>
      <c r="AM4" s="66">
        <f t="shared" ref="AM4:AM49" si="2">J4+Q4+X4+AE4</f>
        <v>0</v>
      </c>
      <c r="AN4" s="66"/>
      <c r="AO4" s="66">
        <f t="shared" ref="AO4:AO49" si="3">E4+L4+S4+Z4+AG4</f>
        <v>0</v>
      </c>
      <c r="AP4" s="111"/>
    </row>
    <row r="5" spans="1:42" x14ac:dyDescent="0.3">
      <c r="A5" s="11">
        <v>3</v>
      </c>
      <c r="B5" s="15" t="s">
        <v>84</v>
      </c>
      <c r="C5" s="67"/>
      <c r="D5" s="85"/>
      <c r="E5" s="86"/>
      <c r="F5" s="67"/>
      <c r="G5" s="67"/>
      <c r="H5" s="67"/>
      <c r="I5" s="67"/>
      <c r="J5" s="67"/>
      <c r="K5" s="53">
        <v>1</v>
      </c>
      <c r="L5" s="86"/>
      <c r="M5" s="67"/>
      <c r="N5" s="67"/>
      <c r="O5" s="67"/>
      <c r="P5" s="67"/>
      <c r="Q5" s="67"/>
      <c r="R5" s="85"/>
      <c r="S5" s="86"/>
      <c r="T5" s="67"/>
      <c r="U5" s="67"/>
      <c r="V5" s="67"/>
      <c r="W5" s="67"/>
      <c r="X5" s="67"/>
      <c r="Y5" s="53">
        <v>1</v>
      </c>
      <c r="Z5" s="86"/>
      <c r="AA5" s="67"/>
      <c r="AB5" s="67"/>
      <c r="AC5" s="67"/>
      <c r="AD5" s="67"/>
      <c r="AE5" s="67"/>
      <c r="AF5" s="85"/>
      <c r="AG5" s="86"/>
      <c r="AH5" s="84">
        <f t="shared" si="0"/>
        <v>2</v>
      </c>
      <c r="AI5" s="64">
        <f>Январь!AH48+Февраль!AE48+Март!AH48+Апрель!AG48+AH5+Май!AH48+Июнь!AG5+Июль!AH5</f>
        <v>10</v>
      </c>
      <c r="AJ5" s="64">
        <f t="shared" si="1"/>
        <v>0</v>
      </c>
      <c r="AK5" s="64">
        <f>Январь!AJ48+Февраль!AG48+Март!AJ48+Апрель!AI48+AJ5+Июнь!AI5+Июнь!AI5+Июль!AJ5</f>
        <v>7</v>
      </c>
      <c r="AL5" s="66" t="s">
        <v>92</v>
      </c>
      <c r="AM5" s="66">
        <f t="shared" si="2"/>
        <v>0</v>
      </c>
      <c r="AN5" s="66"/>
      <c r="AO5" s="66">
        <f t="shared" si="3"/>
        <v>0</v>
      </c>
      <c r="AP5" s="111"/>
    </row>
    <row r="6" spans="1:42" ht="15.75" customHeight="1" x14ac:dyDescent="0.3">
      <c r="A6" s="11">
        <v>4</v>
      </c>
      <c r="B6" s="15" t="s">
        <v>100</v>
      </c>
      <c r="C6" s="147" t="s">
        <v>62</v>
      </c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9"/>
      <c r="P6" s="67"/>
      <c r="Q6" s="67"/>
      <c r="R6" s="53">
        <v>1</v>
      </c>
      <c r="S6" s="86"/>
      <c r="T6" s="67"/>
      <c r="U6" s="67"/>
      <c r="V6" s="67"/>
      <c r="W6" s="67"/>
      <c r="X6" s="67"/>
      <c r="Y6" s="85"/>
      <c r="Z6" s="86"/>
      <c r="AA6" s="67"/>
      <c r="AB6" s="67"/>
      <c r="AC6" s="67">
        <v>2</v>
      </c>
      <c r="AD6" s="67"/>
      <c r="AE6" s="67"/>
      <c r="AF6" s="85"/>
      <c r="AG6" s="86"/>
      <c r="AH6" s="84">
        <f t="shared" si="0"/>
        <v>1</v>
      </c>
      <c r="AI6" s="64">
        <f>Январь!AH49+Февраль!AE49+Март!AH49+Апрель!AG49+AH6+Май!AH49+Июнь!AG6+Июль!AH6</f>
        <v>8</v>
      </c>
      <c r="AJ6" s="64">
        <f t="shared" si="1"/>
        <v>1</v>
      </c>
      <c r="AK6" s="64">
        <f>Январь!AJ49+Февраль!AG49+Март!AJ49+Апрель!AI49+AJ6+Июнь!AI6+Июнь!AI6+Июль!AJ6</f>
        <v>7</v>
      </c>
      <c r="AL6" s="66" t="s">
        <v>92</v>
      </c>
      <c r="AM6" s="66">
        <f t="shared" si="2"/>
        <v>0</v>
      </c>
      <c r="AN6" s="66"/>
      <c r="AO6" s="66">
        <f t="shared" si="3"/>
        <v>0</v>
      </c>
      <c r="AP6" s="111"/>
    </row>
    <row r="7" spans="1:42" ht="14.4" customHeight="1" x14ac:dyDescent="0.3">
      <c r="A7" s="2">
        <v>5</v>
      </c>
      <c r="B7" s="15" t="s">
        <v>68</v>
      </c>
      <c r="C7" s="67"/>
      <c r="D7" s="85"/>
      <c r="E7" s="86"/>
      <c r="F7" s="67"/>
      <c r="G7" s="67"/>
      <c r="H7" s="67"/>
      <c r="I7" s="67"/>
      <c r="J7" s="67">
        <v>1</v>
      </c>
      <c r="K7" s="85"/>
      <c r="L7" s="86"/>
      <c r="M7" s="67"/>
      <c r="N7" s="67"/>
      <c r="O7" s="67"/>
      <c r="P7" s="67"/>
      <c r="Q7" s="67"/>
      <c r="R7" s="85"/>
      <c r="S7" s="86">
        <v>1</v>
      </c>
      <c r="T7" s="67"/>
      <c r="U7" s="67"/>
      <c r="V7" s="67"/>
      <c r="W7" s="67"/>
      <c r="X7" s="67"/>
      <c r="Y7" s="85"/>
      <c r="Z7" s="86"/>
      <c r="AA7" s="67"/>
      <c r="AB7" s="67"/>
      <c r="AC7" s="67">
        <v>1</v>
      </c>
      <c r="AD7" s="67"/>
      <c r="AE7" s="67"/>
      <c r="AF7" s="85"/>
      <c r="AG7" s="86"/>
      <c r="AH7" s="84">
        <f t="shared" si="0"/>
        <v>3</v>
      </c>
      <c r="AI7" s="64">
        <f>Январь!AH50+Февраль!AE50+Март!AH50+Апрель!AG50+AH7+Май!AH50+Июнь!AG7+Июль!AH7</f>
        <v>9</v>
      </c>
      <c r="AJ7" s="64">
        <f t="shared" si="1"/>
        <v>0</v>
      </c>
      <c r="AK7" s="64">
        <f>Январь!AJ50+Февраль!AG50+Март!AJ50+Апрель!AI50+AJ7+Июнь!AI7+Июнь!AI7+Июль!AJ7</f>
        <v>2</v>
      </c>
      <c r="AL7" s="66" t="s">
        <v>93</v>
      </c>
      <c r="AM7" s="66">
        <f t="shared" si="2"/>
        <v>1</v>
      </c>
      <c r="AN7" s="66"/>
      <c r="AO7" s="66">
        <f t="shared" si="3"/>
        <v>1</v>
      </c>
      <c r="AP7" s="112"/>
    </row>
    <row r="8" spans="1:42" ht="15.75" customHeight="1" x14ac:dyDescent="0.3">
      <c r="A8" s="11">
        <v>6</v>
      </c>
      <c r="B8" s="15" t="s">
        <v>85</v>
      </c>
      <c r="C8" s="67"/>
      <c r="D8" s="85"/>
      <c r="E8" s="86"/>
      <c r="F8" s="67"/>
      <c r="G8" s="67"/>
      <c r="H8" s="67"/>
      <c r="I8" s="67"/>
      <c r="J8" s="67"/>
      <c r="K8" s="85"/>
      <c r="L8" s="86"/>
      <c r="M8" s="67"/>
      <c r="N8" s="67">
        <v>2</v>
      </c>
      <c r="O8" s="67"/>
      <c r="P8" s="67"/>
      <c r="Q8" s="67"/>
      <c r="R8" s="85"/>
      <c r="S8" s="86"/>
      <c r="T8" s="67"/>
      <c r="U8" s="67"/>
      <c r="V8" s="67">
        <v>1</v>
      </c>
      <c r="W8" s="67"/>
      <c r="X8" s="67"/>
      <c r="Y8" s="85"/>
      <c r="Z8" s="86"/>
      <c r="AA8" s="67"/>
      <c r="AB8" s="67"/>
      <c r="AC8" s="67"/>
      <c r="AD8" s="67"/>
      <c r="AE8" s="67"/>
      <c r="AF8" s="85"/>
      <c r="AG8" s="86"/>
      <c r="AH8" s="84">
        <f t="shared" si="0"/>
        <v>1</v>
      </c>
      <c r="AI8" s="64">
        <f>Январь!AH51+Февраль!AE51+Март!AH51+Апрель!AG51+AH8+Май!AH51+Июнь!AH8++Июль!AH8</f>
        <v>9</v>
      </c>
      <c r="AJ8" s="64">
        <f t="shared" si="1"/>
        <v>1</v>
      </c>
      <c r="AK8" s="64">
        <f>Январь!AJ51+Февраль!AG51+Март!AJ51+Апрель!AI51+AJ8+Июнь!AI8+Июнь!AI8+Июль!AJ8</f>
        <v>5</v>
      </c>
      <c r="AL8" s="66" t="s">
        <v>93</v>
      </c>
      <c r="AM8" s="66">
        <f t="shared" si="2"/>
        <v>0</v>
      </c>
      <c r="AN8" s="66"/>
      <c r="AO8" s="66">
        <f t="shared" si="3"/>
        <v>0</v>
      </c>
      <c r="AP8" s="111"/>
    </row>
    <row r="9" spans="1:42" x14ac:dyDescent="0.3">
      <c r="A9" s="11">
        <v>7</v>
      </c>
      <c r="B9" s="15" t="s">
        <v>103</v>
      </c>
      <c r="C9" s="67"/>
      <c r="D9" s="85"/>
      <c r="E9" s="86"/>
      <c r="F9" s="67"/>
      <c r="G9" s="67">
        <v>2</v>
      </c>
      <c r="H9" s="67"/>
      <c r="I9" s="67"/>
      <c r="J9" s="67"/>
      <c r="K9" s="85"/>
      <c r="L9" s="86"/>
      <c r="M9" s="67"/>
      <c r="N9" s="67"/>
      <c r="O9" s="67"/>
      <c r="P9" s="67"/>
      <c r="Q9" s="67">
        <v>2</v>
      </c>
      <c r="R9" s="85"/>
      <c r="S9" s="86"/>
      <c r="T9" s="67"/>
      <c r="U9" s="67"/>
      <c r="V9" s="67"/>
      <c r="W9" s="67"/>
      <c r="X9" s="67">
        <v>1</v>
      </c>
      <c r="Y9" s="85"/>
      <c r="Z9" s="86"/>
      <c r="AA9" s="67"/>
      <c r="AB9" s="67"/>
      <c r="AC9" s="67"/>
      <c r="AD9" s="67"/>
      <c r="AE9" s="67"/>
      <c r="AF9" s="85"/>
      <c r="AG9" s="86"/>
      <c r="AH9" s="84">
        <f t="shared" si="0"/>
        <v>1</v>
      </c>
      <c r="AI9" s="64">
        <f>Январь!AH52+Февраль!AE52+Март!AH52+Апрель!AG52+AH9+Май!AH52+Июнь!AH9++Июль!AH9</f>
        <v>9</v>
      </c>
      <c r="AJ9" s="64">
        <f t="shared" si="1"/>
        <v>2</v>
      </c>
      <c r="AK9" s="64">
        <f>Январь!AJ52+Февраль!AG52+Март!AJ52+Апрель!AI52+AJ9+Июнь!AI9+Июнь!AI9+Июль!AJ9</f>
        <v>4</v>
      </c>
      <c r="AL9" s="66" t="s">
        <v>93</v>
      </c>
      <c r="AM9" s="66">
        <f t="shared" si="2"/>
        <v>3</v>
      </c>
      <c r="AN9" s="66"/>
      <c r="AO9" s="66">
        <f t="shared" si="3"/>
        <v>0</v>
      </c>
      <c r="AP9" s="111"/>
    </row>
    <row r="10" spans="1:42" ht="15.75" customHeight="1" x14ac:dyDescent="0.3">
      <c r="A10" s="2">
        <v>8</v>
      </c>
      <c r="B10" s="15" t="s">
        <v>72</v>
      </c>
      <c r="C10" s="67"/>
      <c r="D10" s="85"/>
      <c r="E10" s="86"/>
      <c r="F10" s="67"/>
      <c r="G10" s="67"/>
      <c r="H10" s="67"/>
      <c r="I10" s="67"/>
      <c r="J10" s="67"/>
      <c r="K10" s="85"/>
      <c r="L10" s="86"/>
      <c r="M10" s="67"/>
      <c r="N10" s="67"/>
      <c r="O10" s="67"/>
      <c r="P10" s="67"/>
      <c r="Q10" s="67"/>
      <c r="R10" s="85"/>
      <c r="S10" s="86"/>
      <c r="T10" s="67"/>
      <c r="U10" s="67">
        <v>2</v>
      </c>
      <c r="V10" s="67"/>
      <c r="W10" s="67"/>
      <c r="X10" s="67"/>
      <c r="Y10" s="85"/>
      <c r="Z10" s="86"/>
      <c r="AA10" s="67"/>
      <c r="AB10" s="67"/>
      <c r="AC10" s="67"/>
      <c r="AD10" s="67"/>
      <c r="AE10" s="67"/>
      <c r="AF10" s="85"/>
      <c r="AG10" s="86"/>
      <c r="AH10" s="84">
        <f t="shared" si="0"/>
        <v>0</v>
      </c>
      <c r="AI10" s="64">
        <f>Январь!AH53+Февраль!AE53+Март!AH53+Апрель!AG53+AH10+Май!AH53+Июнь!AH10++Июль!AH10</f>
        <v>9</v>
      </c>
      <c r="AJ10" s="64">
        <f t="shared" si="1"/>
        <v>1</v>
      </c>
      <c r="AK10" s="64">
        <f>Январь!AJ53+Февраль!AG53+Март!AJ53+Апрель!AI53+AJ10+Июнь!AI10+Июнь!AJ10+Июль!AJ10</f>
        <v>6</v>
      </c>
      <c r="AL10" s="66" t="s">
        <v>93</v>
      </c>
      <c r="AM10" s="66">
        <f t="shared" si="2"/>
        <v>0</v>
      </c>
      <c r="AN10" s="66"/>
      <c r="AO10" s="66">
        <f t="shared" si="3"/>
        <v>0</v>
      </c>
      <c r="AP10" s="111"/>
    </row>
    <row r="11" spans="1:42" ht="15.75" customHeight="1" x14ac:dyDescent="0.3">
      <c r="A11" s="11">
        <v>9</v>
      </c>
      <c r="B11" s="15" t="s">
        <v>31</v>
      </c>
      <c r="C11" s="67"/>
      <c r="D11" s="85"/>
      <c r="E11" s="86"/>
      <c r="F11" s="67"/>
      <c r="G11" s="67"/>
      <c r="H11" s="67">
        <v>1</v>
      </c>
      <c r="I11" s="67"/>
      <c r="J11" s="67"/>
      <c r="K11" s="85"/>
      <c r="L11" s="86"/>
      <c r="M11" s="147" t="s">
        <v>62</v>
      </c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9"/>
      <c r="AD11" s="67"/>
      <c r="AE11" s="67">
        <v>2</v>
      </c>
      <c r="AF11" s="85"/>
      <c r="AG11" s="86"/>
      <c r="AH11" s="84">
        <f t="shared" si="0"/>
        <v>1</v>
      </c>
      <c r="AI11" s="64">
        <f>Январь!AH54+Февраль!AE54+Март!AH54+Апрель!AG54+AH11+Май!AH54+Июнь!AH11++Июль!AH11</f>
        <v>9</v>
      </c>
      <c r="AJ11" s="64">
        <f t="shared" si="1"/>
        <v>1</v>
      </c>
      <c r="AK11" s="64">
        <f>Январь!AJ54+Февраль!AG54+Март!AJ54+Апрель!AI54+AJ11+Июнь!AI11+Июнь!AJ11+Июль!AJ11</f>
        <v>5</v>
      </c>
      <c r="AL11" s="66" t="s">
        <v>93</v>
      </c>
      <c r="AM11" s="66">
        <f t="shared" si="2"/>
        <v>2</v>
      </c>
      <c r="AN11" s="66"/>
      <c r="AO11" s="66">
        <f t="shared" si="3"/>
        <v>0</v>
      </c>
      <c r="AP11" s="111"/>
    </row>
    <row r="12" spans="1:42" ht="14.4" customHeight="1" x14ac:dyDescent="0.3">
      <c r="A12" s="11">
        <v>10</v>
      </c>
      <c r="B12" s="15" t="s">
        <v>122</v>
      </c>
      <c r="C12" s="67"/>
      <c r="D12" s="85"/>
      <c r="E12" s="86"/>
      <c r="F12" s="67"/>
      <c r="G12" s="67"/>
      <c r="H12" s="67"/>
      <c r="I12" s="67"/>
      <c r="J12" s="67"/>
      <c r="K12" s="85"/>
      <c r="L12" s="86">
        <v>1</v>
      </c>
      <c r="M12" s="67"/>
      <c r="N12" s="67"/>
      <c r="O12" s="67"/>
      <c r="P12" s="67"/>
      <c r="Q12" s="67"/>
      <c r="R12" s="85"/>
      <c r="S12" s="86"/>
      <c r="T12" s="67">
        <v>2</v>
      </c>
      <c r="U12" s="67"/>
      <c r="V12" s="67"/>
      <c r="W12" s="67"/>
      <c r="X12" s="67"/>
      <c r="Y12" s="85"/>
      <c r="Z12" s="86"/>
      <c r="AA12" s="67"/>
      <c r="AB12" s="67"/>
      <c r="AC12" s="67"/>
      <c r="AD12" s="67"/>
      <c r="AE12" s="67"/>
      <c r="AF12" s="85"/>
      <c r="AG12" s="86"/>
      <c r="AH12" s="84">
        <f t="shared" si="0"/>
        <v>1</v>
      </c>
      <c r="AI12" s="64">
        <f>Январь!AH55+Февраль!AE55+Март!AH55+Апрель!AG55+AH12+Май!AH55+Июнь!AH12++Июль!AH12</f>
        <v>8</v>
      </c>
      <c r="AJ12" s="64">
        <f t="shared" si="1"/>
        <v>1</v>
      </c>
      <c r="AK12" s="64">
        <f>Январь!AJ55+Февраль!AG55+Март!AJ55+Апрель!AI55+AJ12+Июнь!AI12+Июнь!AJ12+Июль!AJ12</f>
        <v>6</v>
      </c>
      <c r="AL12" s="66" t="s">
        <v>93</v>
      </c>
      <c r="AM12" s="66">
        <f t="shared" si="2"/>
        <v>0</v>
      </c>
      <c r="AN12" s="66"/>
      <c r="AO12" s="66">
        <f t="shared" si="3"/>
        <v>1</v>
      </c>
      <c r="AP12" s="111"/>
    </row>
    <row r="13" spans="1:42" ht="15.75" customHeight="1" x14ac:dyDescent="0.3">
      <c r="A13" s="2">
        <v>11</v>
      </c>
      <c r="B13" s="15" t="s">
        <v>56</v>
      </c>
      <c r="C13" s="67"/>
      <c r="D13" s="85"/>
      <c r="E13" s="86"/>
      <c r="F13" s="67">
        <v>2</v>
      </c>
      <c r="G13" s="67"/>
      <c r="H13" s="67"/>
      <c r="I13" s="67"/>
      <c r="J13" s="67"/>
      <c r="K13" s="85"/>
      <c r="L13" s="86"/>
      <c r="M13" s="67"/>
      <c r="N13" s="67"/>
      <c r="O13" s="67">
        <v>1</v>
      </c>
      <c r="P13" s="67"/>
      <c r="Q13" s="67"/>
      <c r="R13" s="85"/>
      <c r="S13" s="86"/>
      <c r="T13" s="67"/>
      <c r="U13" s="67"/>
      <c r="V13" s="67"/>
      <c r="W13" s="67"/>
      <c r="X13" s="67"/>
      <c r="Y13" s="85"/>
      <c r="Z13" s="86"/>
      <c r="AA13" s="67"/>
      <c r="AB13" s="67"/>
      <c r="AC13" s="67"/>
      <c r="AD13" s="67"/>
      <c r="AE13" s="67"/>
      <c r="AF13" s="85"/>
      <c r="AG13" s="86"/>
      <c r="AH13" s="84">
        <f t="shared" si="0"/>
        <v>1</v>
      </c>
      <c r="AI13" s="64">
        <f>Январь!AH56+Февраль!AE56+Март!AH56+Апрель!AG56+AH13+Май!AH56+Июнь!AH13++Июль!AH13</f>
        <v>9</v>
      </c>
      <c r="AJ13" s="64">
        <f t="shared" si="1"/>
        <v>1</v>
      </c>
      <c r="AK13" s="64">
        <f>Январь!AJ56+Февраль!AG56+Март!AJ56+Апрель!AI56+AJ13+Июнь!AI13+Июнь!AJ13+Июль!AJ13</f>
        <v>6</v>
      </c>
      <c r="AL13" s="66" t="s">
        <v>93</v>
      </c>
      <c r="AM13" s="66">
        <f t="shared" si="2"/>
        <v>0</v>
      </c>
      <c r="AN13" s="66"/>
      <c r="AO13" s="66">
        <f t="shared" si="3"/>
        <v>0</v>
      </c>
      <c r="AP13" s="111"/>
    </row>
    <row r="14" spans="1:42" ht="14.4" customHeight="1" x14ac:dyDescent="0.3">
      <c r="A14" s="11">
        <v>12</v>
      </c>
      <c r="B14" s="15" t="s">
        <v>79</v>
      </c>
      <c r="C14" s="67"/>
      <c r="D14" s="85"/>
      <c r="E14" s="86"/>
      <c r="F14" s="67"/>
      <c r="G14" s="67"/>
      <c r="H14" s="67"/>
      <c r="I14" s="67">
        <v>1</v>
      </c>
      <c r="J14" s="67"/>
      <c r="K14" s="85"/>
      <c r="L14" s="86"/>
      <c r="M14" s="147" t="s">
        <v>62</v>
      </c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9"/>
      <c r="AD14" s="67"/>
      <c r="AE14" s="67"/>
      <c r="AF14" s="85"/>
      <c r="AG14" s="86"/>
      <c r="AH14" s="84">
        <f t="shared" si="0"/>
        <v>1</v>
      </c>
      <c r="AI14" s="64">
        <f>Январь!AH57+Февраль!AE57+Март!AH57+Апрель!AG57+AH14+Май!AH57+Июнь!AH14++Июль!AH14</f>
        <v>9</v>
      </c>
      <c r="AJ14" s="64">
        <f t="shared" si="1"/>
        <v>0</v>
      </c>
      <c r="AK14" s="64">
        <f>Январь!AJ57+Февраль!AG57+Март!AJ57+Апрель!AI57+AJ14+Июнь!AI14+Июнь!AJ14+Июль!AJ14</f>
        <v>7</v>
      </c>
      <c r="AL14" s="66" t="s">
        <v>94</v>
      </c>
      <c r="AM14" s="66">
        <f t="shared" si="2"/>
        <v>0</v>
      </c>
      <c r="AN14" s="66"/>
      <c r="AO14" s="66">
        <f t="shared" si="3"/>
        <v>0</v>
      </c>
      <c r="AP14" s="111"/>
    </row>
    <row r="15" spans="1:42" ht="15.75" customHeight="1" x14ac:dyDescent="0.3">
      <c r="A15" s="11">
        <v>13</v>
      </c>
      <c r="B15" s="15" t="s">
        <v>104</v>
      </c>
      <c r="C15" s="67"/>
      <c r="D15" s="85"/>
      <c r="E15" s="86">
        <v>1</v>
      </c>
      <c r="F15" s="67"/>
      <c r="G15" s="67"/>
      <c r="H15" s="67"/>
      <c r="I15" s="67"/>
      <c r="J15" s="67"/>
      <c r="K15" s="85"/>
      <c r="L15" s="86"/>
      <c r="M15" s="67"/>
      <c r="N15" s="67"/>
      <c r="O15" s="67"/>
      <c r="P15" s="67">
        <v>2</v>
      </c>
      <c r="Q15" s="67"/>
      <c r="R15" s="85"/>
      <c r="S15" s="86"/>
      <c r="T15" s="67"/>
      <c r="U15" s="67"/>
      <c r="V15" s="67"/>
      <c r="W15" s="67"/>
      <c r="X15" s="67"/>
      <c r="Y15" s="85"/>
      <c r="Z15" s="86"/>
      <c r="AA15" s="67"/>
      <c r="AB15" s="67"/>
      <c r="AC15" s="67"/>
      <c r="AD15" s="67"/>
      <c r="AE15" s="67"/>
      <c r="AF15" s="85"/>
      <c r="AG15" s="86"/>
      <c r="AH15" s="84">
        <f t="shared" si="0"/>
        <v>1</v>
      </c>
      <c r="AI15" s="64">
        <f>Январь!AH58+Февраль!AE58+Март!AH58+Апрель!AG58+AH15+Май!AH58+Июнь!AH15++Июль!AH15</f>
        <v>9</v>
      </c>
      <c r="AJ15" s="64">
        <f t="shared" si="1"/>
        <v>1</v>
      </c>
      <c r="AK15" s="64">
        <f>Январь!AJ58+Февраль!AG58+Март!AJ58+Апрель!AI58+AJ15+Июнь!AI15+Июнь!AJ15+Июль!AJ15</f>
        <v>8</v>
      </c>
      <c r="AL15" s="66" t="s">
        <v>94</v>
      </c>
      <c r="AM15" s="66">
        <f t="shared" si="2"/>
        <v>0</v>
      </c>
      <c r="AN15" s="66"/>
      <c r="AO15" s="66">
        <f t="shared" si="3"/>
        <v>1</v>
      </c>
      <c r="AP15" s="111"/>
    </row>
    <row r="16" spans="1:42" ht="14.4" customHeight="1" x14ac:dyDescent="0.3">
      <c r="A16" s="2">
        <v>14</v>
      </c>
      <c r="B16" s="15" t="s">
        <v>105</v>
      </c>
      <c r="C16" s="67"/>
      <c r="D16" s="85"/>
      <c r="E16" s="86"/>
      <c r="F16" s="67"/>
      <c r="G16" s="67"/>
      <c r="H16" s="67"/>
      <c r="I16" s="67"/>
      <c r="J16" s="67"/>
      <c r="K16" s="85"/>
      <c r="L16" s="86"/>
      <c r="M16" s="67"/>
      <c r="N16" s="67"/>
      <c r="O16" s="67"/>
      <c r="P16" s="67">
        <v>1</v>
      </c>
      <c r="Q16" s="67"/>
      <c r="R16" s="85"/>
      <c r="S16" s="86"/>
      <c r="T16" s="147" t="s">
        <v>62</v>
      </c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9"/>
      <c r="AH16" s="84">
        <f t="shared" si="0"/>
        <v>1</v>
      </c>
      <c r="AI16" s="64">
        <f>Январь!AH59+Февраль!AE59+Март!AH59+Апрель!AG59+AH16+Май!AH59+Июнь!AH16++Июль!AH16</f>
        <v>9</v>
      </c>
      <c r="AJ16" s="64">
        <f t="shared" si="1"/>
        <v>0</v>
      </c>
      <c r="AK16" s="64">
        <f>Январь!AJ59+Февраль!AG59+Март!AJ59+Апрель!AI59+AJ16+Июнь!AI16+Июнь!AJ16+Июль!AJ16</f>
        <v>6</v>
      </c>
      <c r="AL16" s="66" t="s">
        <v>94</v>
      </c>
      <c r="AM16" s="66">
        <f t="shared" si="2"/>
        <v>0</v>
      </c>
      <c r="AN16" s="66"/>
      <c r="AO16" s="66">
        <f t="shared" si="3"/>
        <v>0</v>
      </c>
      <c r="AP16" s="111"/>
    </row>
    <row r="17" spans="1:42" ht="15.75" customHeight="1" x14ac:dyDescent="0.3">
      <c r="A17" s="11">
        <v>15</v>
      </c>
      <c r="B17" s="15" t="s">
        <v>60</v>
      </c>
      <c r="C17" s="67"/>
      <c r="D17" s="85"/>
      <c r="E17" s="86"/>
      <c r="F17" s="67"/>
      <c r="G17" s="67">
        <v>1</v>
      </c>
      <c r="H17" s="67"/>
      <c r="I17" s="67"/>
      <c r="J17" s="67"/>
      <c r="K17" s="85"/>
      <c r="L17" s="86"/>
      <c r="M17" s="67"/>
      <c r="N17" s="67"/>
      <c r="O17" s="67"/>
      <c r="P17" s="67"/>
      <c r="Q17" s="67"/>
      <c r="R17" s="85"/>
      <c r="S17" s="86"/>
      <c r="T17" s="67"/>
      <c r="U17" s="67"/>
      <c r="V17" s="67"/>
      <c r="W17" s="67"/>
      <c r="X17" s="67"/>
      <c r="Y17" s="85"/>
      <c r="Z17" s="86"/>
      <c r="AA17" s="67"/>
      <c r="AB17" s="67"/>
      <c r="AC17" s="67"/>
      <c r="AD17" s="67"/>
      <c r="AE17" s="67"/>
      <c r="AF17" s="85"/>
      <c r="AG17" s="86"/>
      <c r="AH17" s="84">
        <f t="shared" si="0"/>
        <v>1</v>
      </c>
      <c r="AI17" s="64">
        <f>Январь!AH60+Февраль!AE60+Март!AH60+Апрель!AG60+AH17+Май!AH60+Июнь!AH17++Июль!AH17</f>
        <v>9</v>
      </c>
      <c r="AJ17" s="64">
        <f t="shared" si="1"/>
        <v>0</v>
      </c>
      <c r="AK17" s="64">
        <f>Январь!AJ60+Февраль!AG60+Март!AJ60+Апрель!AI60+AJ17+Июнь!AI17+Июнь!AJ17+Июль!AJ17</f>
        <v>4</v>
      </c>
      <c r="AL17" s="66" t="s">
        <v>94</v>
      </c>
      <c r="AM17" s="66">
        <f t="shared" si="2"/>
        <v>0</v>
      </c>
      <c r="AN17" s="66"/>
      <c r="AO17" s="66">
        <f t="shared" si="3"/>
        <v>0</v>
      </c>
      <c r="AP17" s="111"/>
    </row>
    <row r="18" spans="1:42" ht="14.4" customHeight="1" x14ac:dyDescent="0.3">
      <c r="A18" s="11">
        <v>16</v>
      </c>
      <c r="B18" s="15" t="s">
        <v>113</v>
      </c>
      <c r="C18" s="67"/>
      <c r="D18" s="85"/>
      <c r="E18" s="86"/>
      <c r="F18" s="67"/>
      <c r="G18" s="67"/>
      <c r="H18" s="67"/>
      <c r="I18" s="67"/>
      <c r="J18" s="67">
        <v>2</v>
      </c>
      <c r="K18" s="85"/>
      <c r="L18" s="86"/>
      <c r="M18" s="67"/>
      <c r="N18" s="67"/>
      <c r="O18" s="67"/>
      <c r="P18" s="67"/>
      <c r="Q18" s="67"/>
      <c r="R18" s="85"/>
      <c r="S18" s="86"/>
      <c r="T18" s="67"/>
      <c r="U18" s="67"/>
      <c r="V18" s="67"/>
      <c r="W18" s="67">
        <v>2</v>
      </c>
      <c r="X18" s="67"/>
      <c r="Y18" s="85"/>
      <c r="Z18" s="86"/>
      <c r="AA18" s="67"/>
      <c r="AB18" s="67"/>
      <c r="AC18" s="67"/>
      <c r="AD18" s="67"/>
      <c r="AE18" s="67"/>
      <c r="AF18" s="85"/>
      <c r="AG18" s="86"/>
      <c r="AH18" s="84">
        <f t="shared" si="0"/>
        <v>0</v>
      </c>
      <c r="AI18" s="64">
        <f>Январь!AH61+Февраль!AE61+Март!AH61+Апрель!AG61+AH18+Май!AH61+Июнь!AH18++Июль!AH18</f>
        <v>9</v>
      </c>
      <c r="AJ18" s="64">
        <f t="shared" si="1"/>
        <v>2</v>
      </c>
      <c r="AK18" s="64">
        <f>Январь!AJ61+Февраль!AG61+Март!AJ61+Апрель!AI61+AJ18+Июнь!AI18+Июнь!AJ18+Июль!AJ18</f>
        <v>7</v>
      </c>
      <c r="AL18" s="66" t="s">
        <v>95</v>
      </c>
      <c r="AM18" s="66">
        <f t="shared" si="2"/>
        <v>2</v>
      </c>
      <c r="AN18" s="66"/>
      <c r="AO18" s="66">
        <f t="shared" si="3"/>
        <v>0</v>
      </c>
      <c r="AP18" s="111"/>
    </row>
    <row r="19" spans="1:42" ht="14.9" customHeight="1" x14ac:dyDescent="0.3">
      <c r="A19" s="2">
        <v>17</v>
      </c>
      <c r="B19" s="15" t="s">
        <v>67</v>
      </c>
      <c r="C19" s="147" t="s">
        <v>62</v>
      </c>
      <c r="D19" s="148"/>
      <c r="E19" s="148"/>
      <c r="F19" s="149"/>
      <c r="G19" s="67"/>
      <c r="H19" s="67">
        <v>2</v>
      </c>
      <c r="I19" s="67"/>
      <c r="J19" s="67"/>
      <c r="K19" s="85"/>
      <c r="L19" s="86"/>
      <c r="M19" s="67"/>
      <c r="N19" s="67"/>
      <c r="O19" s="67"/>
      <c r="P19" s="67"/>
      <c r="Q19" s="67"/>
      <c r="R19" s="85"/>
      <c r="S19" s="86"/>
      <c r="T19" s="67"/>
      <c r="U19" s="67"/>
      <c r="V19" s="67"/>
      <c r="W19" s="67"/>
      <c r="X19" s="67">
        <v>2</v>
      </c>
      <c r="Y19" s="85"/>
      <c r="Z19" s="86"/>
      <c r="AA19" s="67">
        <v>1</v>
      </c>
      <c r="AB19" s="67"/>
      <c r="AC19" s="67"/>
      <c r="AD19" s="67"/>
      <c r="AE19" s="67"/>
      <c r="AF19" s="85"/>
      <c r="AG19" s="86"/>
      <c r="AH19" s="84">
        <f t="shared" si="0"/>
        <v>1</v>
      </c>
      <c r="AI19" s="64">
        <f>Январь!AH62+Февраль!AE62+Март!AH62+Апрель!AG62+AH19+Май!AH62+Июнь!AH19++Июль!AH19</f>
        <v>10</v>
      </c>
      <c r="AJ19" s="64">
        <f t="shared" si="1"/>
        <v>2</v>
      </c>
      <c r="AK19" s="64">
        <f>Январь!AJ62+Февраль!AG62+Март!AJ62+Апрель!AI62+AJ19+Июнь!AI19+Июнь!AJ19+Июль!AJ19</f>
        <v>7</v>
      </c>
      <c r="AL19" s="66" t="s">
        <v>95</v>
      </c>
      <c r="AM19" s="66">
        <f t="shared" si="2"/>
        <v>2</v>
      </c>
      <c r="AN19" s="66"/>
      <c r="AO19" s="66">
        <f t="shared" si="3"/>
        <v>0</v>
      </c>
      <c r="AP19" s="111"/>
    </row>
    <row r="20" spans="1:42" ht="15.75" customHeight="1" x14ac:dyDescent="0.3">
      <c r="A20" s="11">
        <v>18</v>
      </c>
      <c r="B20" s="15" t="s">
        <v>106</v>
      </c>
      <c r="C20" s="67"/>
      <c r="D20" s="85"/>
      <c r="E20" s="86"/>
      <c r="F20" s="147" t="s">
        <v>62</v>
      </c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9"/>
      <c r="AF20" s="85"/>
      <c r="AG20" s="86"/>
      <c r="AH20" s="84">
        <f t="shared" si="0"/>
        <v>0</v>
      </c>
      <c r="AI20" s="64">
        <f>Январь!AH63+Февраль!AE63+Март!AH63+Апрель!AG63+AH20+Май!AH63+Июнь!AH20++Июль!AH20</f>
        <v>8</v>
      </c>
      <c r="AJ20" s="64">
        <f t="shared" si="1"/>
        <v>0</v>
      </c>
      <c r="AK20" s="64">
        <f>Январь!AJ63+Февраль!AG63+Март!AJ63+Апрель!AI63+AJ20+Июнь!AI20+Июнь!AJ20+Июль!AJ20</f>
        <v>5</v>
      </c>
      <c r="AL20" s="66" t="s">
        <v>95</v>
      </c>
      <c r="AM20" s="66">
        <f t="shared" si="2"/>
        <v>0</v>
      </c>
      <c r="AN20" s="66"/>
      <c r="AO20" s="66">
        <f t="shared" si="3"/>
        <v>0</v>
      </c>
      <c r="AP20" s="111"/>
    </row>
    <row r="21" spans="1:42" ht="15.75" customHeight="1" x14ac:dyDescent="0.3">
      <c r="A21" s="11">
        <v>19</v>
      </c>
      <c r="B21" s="15" t="s">
        <v>74</v>
      </c>
      <c r="C21" s="67"/>
      <c r="D21" s="85"/>
      <c r="E21" s="86"/>
      <c r="F21" s="67"/>
      <c r="G21" s="67"/>
      <c r="H21" s="67"/>
      <c r="I21" s="67"/>
      <c r="J21" s="67"/>
      <c r="K21" s="85"/>
      <c r="L21" s="86"/>
      <c r="M21" s="67"/>
      <c r="N21" s="67"/>
      <c r="O21" s="67"/>
      <c r="P21" s="67"/>
      <c r="Q21" s="67"/>
      <c r="R21" s="85"/>
      <c r="S21" s="86"/>
      <c r="T21" s="67"/>
      <c r="U21" s="67"/>
      <c r="V21" s="67"/>
      <c r="W21" s="67">
        <v>1</v>
      </c>
      <c r="X21" s="67"/>
      <c r="Y21" s="85"/>
      <c r="Z21" s="86"/>
      <c r="AA21" s="67"/>
      <c r="AB21" s="67"/>
      <c r="AC21" s="67"/>
      <c r="AD21" s="67"/>
      <c r="AE21" s="67">
        <v>1</v>
      </c>
      <c r="AF21" s="85"/>
      <c r="AG21" s="86"/>
      <c r="AH21" s="84">
        <f t="shared" si="0"/>
        <v>2</v>
      </c>
      <c r="AI21" s="64">
        <f>Январь!AH64+Февраль!AE64+Март!AH64+Апрель!AG64+AH21+Май!AH64+Июнь!AH21++Июль!AH21</f>
        <v>9</v>
      </c>
      <c r="AJ21" s="64">
        <f t="shared" si="1"/>
        <v>0</v>
      </c>
      <c r="AK21" s="64">
        <f>Январь!AJ64+Февраль!AG64+Март!AJ64+Апрель!AI64+AJ21+Июнь!AI21+Июнь!AJ21+Июль!AJ21</f>
        <v>5</v>
      </c>
      <c r="AL21" s="66" t="s">
        <v>96</v>
      </c>
      <c r="AM21" s="66">
        <f t="shared" si="2"/>
        <v>1</v>
      </c>
      <c r="AN21" s="66"/>
      <c r="AO21" s="66">
        <f t="shared" si="3"/>
        <v>0</v>
      </c>
      <c r="AP21" s="111"/>
    </row>
    <row r="22" spans="1:42" ht="15.75" customHeight="1" x14ac:dyDescent="0.3">
      <c r="A22" s="2">
        <v>20</v>
      </c>
      <c r="B22" s="15" t="s">
        <v>52</v>
      </c>
      <c r="C22" s="67"/>
      <c r="D22" s="85"/>
      <c r="E22" s="86"/>
      <c r="F22" s="67"/>
      <c r="G22" s="67"/>
      <c r="H22" s="67"/>
      <c r="I22" s="67"/>
      <c r="J22" s="67"/>
      <c r="K22" s="85"/>
      <c r="L22" s="86"/>
      <c r="M22" s="67"/>
      <c r="N22" s="67"/>
      <c r="O22" s="67">
        <v>2</v>
      </c>
      <c r="P22" s="67"/>
      <c r="Q22" s="67"/>
      <c r="R22" s="85"/>
      <c r="S22" s="86"/>
      <c r="T22" s="67"/>
      <c r="U22" s="67">
        <v>1</v>
      </c>
      <c r="V22" s="67"/>
      <c r="W22" s="67"/>
      <c r="X22" s="67"/>
      <c r="Y22" s="85"/>
      <c r="Z22" s="86"/>
      <c r="AA22" s="67">
        <v>2</v>
      </c>
      <c r="AB22" s="67"/>
      <c r="AC22" s="67"/>
      <c r="AD22" s="67"/>
      <c r="AE22" s="67"/>
      <c r="AF22" s="85"/>
      <c r="AG22" s="86"/>
      <c r="AH22" s="84">
        <f t="shared" si="0"/>
        <v>1</v>
      </c>
      <c r="AI22" s="64">
        <f>Январь!AH65+Февраль!AE65+Март!AH65+Апрель!AG65+AH22+Май!AH65+Июнь!AH22++Июль!AH22</f>
        <v>9</v>
      </c>
      <c r="AJ22" s="64">
        <f t="shared" si="1"/>
        <v>2</v>
      </c>
      <c r="AK22" s="64">
        <f>Январь!AJ65+Февраль!AG65+Март!AJ65+Апрель!AI65+AJ22+Июнь!AI22+Июнь!AJ22+Июль!AJ22</f>
        <v>6</v>
      </c>
      <c r="AL22" s="66" t="s">
        <v>96</v>
      </c>
      <c r="AM22" s="66">
        <f t="shared" si="2"/>
        <v>0</v>
      </c>
      <c r="AN22" s="66"/>
      <c r="AO22" s="66">
        <f t="shared" si="3"/>
        <v>0</v>
      </c>
      <c r="AP22" s="111"/>
    </row>
    <row r="23" spans="1:42" ht="15.75" customHeight="1" x14ac:dyDescent="0.3">
      <c r="A23" s="11">
        <v>21</v>
      </c>
      <c r="B23" s="15" t="s">
        <v>11</v>
      </c>
      <c r="C23" s="67"/>
      <c r="D23" s="85"/>
      <c r="E23" s="86"/>
      <c r="F23" s="67"/>
      <c r="G23" s="67"/>
      <c r="H23" s="67"/>
      <c r="I23" s="67"/>
      <c r="J23" s="67"/>
      <c r="K23" s="85"/>
      <c r="L23" s="86"/>
      <c r="M23" s="67"/>
      <c r="N23" s="67"/>
      <c r="O23" s="67"/>
      <c r="P23" s="67"/>
      <c r="Q23" s="67"/>
      <c r="R23" s="85"/>
      <c r="S23" s="86"/>
      <c r="T23" s="67"/>
      <c r="U23" s="67"/>
      <c r="V23" s="67"/>
      <c r="W23" s="67"/>
      <c r="X23" s="67"/>
      <c r="Y23" s="85"/>
      <c r="Z23" s="86"/>
      <c r="AA23" s="67"/>
      <c r="AB23" s="67"/>
      <c r="AC23" s="67"/>
      <c r="AD23" s="67">
        <v>1</v>
      </c>
      <c r="AE23" s="67"/>
      <c r="AF23" s="85"/>
      <c r="AG23" s="86"/>
      <c r="AH23" s="84">
        <f t="shared" si="0"/>
        <v>1</v>
      </c>
      <c r="AI23" s="64">
        <f>Январь!AH66+Февраль!AE66+Март!AH66+Апрель!AG66+AH23+Май!AH66+Июнь!AH23++Июль!AH23</f>
        <v>9</v>
      </c>
      <c r="AJ23" s="64">
        <f t="shared" si="1"/>
        <v>0</v>
      </c>
      <c r="AK23" s="64">
        <f>Январь!AJ66+Февраль!AG66+Март!AJ66+Апрель!AI66+AJ23+Июнь!AI23+Июнь!AJ23+Июль!AJ23</f>
        <v>6</v>
      </c>
      <c r="AL23" s="66" t="s">
        <v>96</v>
      </c>
      <c r="AM23" s="66">
        <f t="shared" si="2"/>
        <v>0</v>
      </c>
      <c r="AN23" s="66"/>
      <c r="AO23" s="66">
        <f t="shared" si="3"/>
        <v>0</v>
      </c>
      <c r="AP23" s="111"/>
    </row>
    <row r="24" spans="1:42" ht="15.75" customHeight="1" x14ac:dyDescent="0.3">
      <c r="A24" s="11">
        <v>22</v>
      </c>
      <c r="B24" s="15" t="s">
        <v>53</v>
      </c>
      <c r="C24" s="67"/>
      <c r="D24" s="85"/>
      <c r="E24" s="86"/>
      <c r="F24" s="67"/>
      <c r="G24" s="67"/>
      <c r="H24" s="67"/>
      <c r="I24" s="67">
        <v>2</v>
      </c>
      <c r="J24" s="67"/>
      <c r="K24" s="85"/>
      <c r="L24" s="86"/>
      <c r="M24" s="67"/>
      <c r="N24" s="67"/>
      <c r="O24" s="67"/>
      <c r="P24" s="67"/>
      <c r="Q24" s="67"/>
      <c r="R24" s="85"/>
      <c r="S24" s="86"/>
      <c r="T24" s="67"/>
      <c r="U24" s="67"/>
      <c r="V24" s="67"/>
      <c r="W24" s="67"/>
      <c r="X24" s="67"/>
      <c r="Y24" s="85"/>
      <c r="Z24" s="86"/>
      <c r="AA24" s="67"/>
      <c r="AB24" s="67">
        <v>1</v>
      </c>
      <c r="AC24" s="67"/>
      <c r="AD24" s="67"/>
      <c r="AE24" s="67"/>
      <c r="AF24" s="85"/>
      <c r="AG24" s="86"/>
      <c r="AH24" s="84">
        <f t="shared" si="0"/>
        <v>1</v>
      </c>
      <c r="AI24" s="64">
        <f>Январь!AH67+Февраль!AE67+Март!AH67+Апрель!AG67+AH24+Май!AH67+Июнь!AH24++Июль!AH24</f>
        <v>9</v>
      </c>
      <c r="AJ24" s="64">
        <f t="shared" si="1"/>
        <v>1</v>
      </c>
      <c r="AK24" s="64">
        <f>Январь!AJ67+Февраль!AG67+Март!AJ67+Апрель!AI67+AJ24+Июнь!AI24+Июнь!AJ24+Июль!AJ24</f>
        <v>6</v>
      </c>
      <c r="AL24" s="66" t="s">
        <v>97</v>
      </c>
      <c r="AM24" s="66">
        <f t="shared" si="2"/>
        <v>0</v>
      </c>
      <c r="AN24" s="66"/>
      <c r="AO24" s="66">
        <f t="shared" si="3"/>
        <v>0</v>
      </c>
      <c r="AP24" s="111"/>
    </row>
    <row r="25" spans="1:42" ht="15.75" customHeight="1" x14ac:dyDescent="0.3">
      <c r="A25" s="2">
        <v>23</v>
      </c>
      <c r="B25" s="15" t="s">
        <v>54</v>
      </c>
      <c r="C25" s="67">
        <v>1</v>
      </c>
      <c r="D25" s="85"/>
      <c r="E25" s="86"/>
      <c r="F25" s="67"/>
      <c r="G25" s="67"/>
      <c r="H25" s="67"/>
      <c r="I25" s="67"/>
      <c r="J25" s="67"/>
      <c r="K25" s="85"/>
      <c r="L25" s="86"/>
      <c r="M25" s="67">
        <v>2</v>
      </c>
      <c r="N25" s="67"/>
      <c r="O25" s="67"/>
      <c r="P25" s="67"/>
      <c r="Q25" s="67"/>
      <c r="R25" s="85"/>
      <c r="S25" s="86"/>
      <c r="T25" s="67">
        <v>1</v>
      </c>
      <c r="U25" s="67"/>
      <c r="V25" s="67"/>
      <c r="W25" s="67"/>
      <c r="X25" s="67"/>
      <c r="Y25" s="85"/>
      <c r="Z25" s="86"/>
      <c r="AA25" s="67"/>
      <c r="AB25" s="67"/>
      <c r="AC25" s="67"/>
      <c r="AD25" s="67"/>
      <c r="AE25" s="67"/>
      <c r="AF25" s="85"/>
      <c r="AG25" s="86"/>
      <c r="AH25" s="84">
        <f t="shared" si="0"/>
        <v>2</v>
      </c>
      <c r="AI25" s="64">
        <f>Январь!AH68+Февраль!AE68+Март!AH68+Апрель!AG68+AH25+Май!AH68+Июнь!AH25++Июль!AH25</f>
        <v>9</v>
      </c>
      <c r="AJ25" s="64">
        <f t="shared" si="1"/>
        <v>1</v>
      </c>
      <c r="AK25" s="64">
        <f>Январь!AJ68+Февраль!AG68+Март!AJ68+Апрель!AI68+AJ25+Июнь!AI25+Июнь!AJ25+Июль!AJ25</f>
        <v>5</v>
      </c>
      <c r="AL25" s="66" t="s">
        <v>97</v>
      </c>
      <c r="AM25" s="66">
        <f t="shared" si="2"/>
        <v>0</v>
      </c>
      <c r="AN25" s="66"/>
      <c r="AO25" s="66">
        <f t="shared" si="3"/>
        <v>0</v>
      </c>
      <c r="AP25" s="111"/>
    </row>
    <row r="26" spans="1:42" x14ac:dyDescent="0.3">
      <c r="A26" s="11">
        <v>24</v>
      </c>
      <c r="B26" s="15" t="s">
        <v>80</v>
      </c>
      <c r="C26" s="67"/>
      <c r="D26" s="85"/>
      <c r="E26" s="86"/>
      <c r="F26" s="67"/>
      <c r="G26" s="67"/>
      <c r="H26" s="67"/>
      <c r="I26" s="67"/>
      <c r="J26" s="67"/>
      <c r="K26" s="85"/>
      <c r="L26" s="86"/>
      <c r="M26" s="67"/>
      <c r="N26" s="67"/>
      <c r="O26" s="67"/>
      <c r="P26" s="67"/>
      <c r="Q26" s="67"/>
      <c r="R26" s="85"/>
      <c r="S26" s="86"/>
      <c r="T26" s="67"/>
      <c r="U26" s="67"/>
      <c r="V26" s="67">
        <v>2</v>
      </c>
      <c r="W26" s="67"/>
      <c r="X26" s="67"/>
      <c r="Y26" s="85"/>
      <c r="Z26" s="86"/>
      <c r="AA26" s="67"/>
      <c r="AB26" s="67"/>
      <c r="AC26" s="67"/>
      <c r="AD26" s="67"/>
      <c r="AE26" s="67"/>
      <c r="AF26" s="85"/>
      <c r="AG26" s="86"/>
      <c r="AH26" s="84">
        <f t="shared" si="0"/>
        <v>0</v>
      </c>
      <c r="AI26" s="64">
        <f>Январь!AH69+Февраль!AE69+Март!AH69+Апрель!AG69+AH26+Май!AH69+Июнь!AH26++Июль!AH26</f>
        <v>9</v>
      </c>
      <c r="AJ26" s="64">
        <f t="shared" si="1"/>
        <v>1</v>
      </c>
      <c r="AK26" s="64">
        <f>Январь!AJ69+Февраль!AG69+Март!AJ69+Апрель!AI69+AJ26+Июнь!AI26+Июнь!AJ26+Июль!AJ26</f>
        <v>5</v>
      </c>
      <c r="AL26" s="66" t="s">
        <v>97</v>
      </c>
      <c r="AM26" s="66">
        <f t="shared" si="2"/>
        <v>0</v>
      </c>
      <c r="AN26" s="66"/>
      <c r="AO26" s="66">
        <f t="shared" si="3"/>
        <v>0</v>
      </c>
      <c r="AP26" s="111"/>
    </row>
    <row r="27" spans="1:42" ht="15.75" customHeight="1" x14ac:dyDescent="0.3">
      <c r="A27" s="11">
        <v>25</v>
      </c>
      <c r="B27" s="15" t="s">
        <v>101</v>
      </c>
      <c r="C27" s="67"/>
      <c r="D27" s="85"/>
      <c r="E27" s="86"/>
      <c r="F27" s="67">
        <v>1</v>
      </c>
      <c r="G27" s="67"/>
      <c r="H27" s="67"/>
      <c r="I27" s="67"/>
      <c r="J27" s="67"/>
      <c r="K27" s="85"/>
      <c r="L27" s="86"/>
      <c r="M27" s="147" t="s">
        <v>62</v>
      </c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9"/>
      <c r="AD27" s="67"/>
      <c r="AE27" s="67"/>
      <c r="AF27" s="85"/>
      <c r="AG27" s="86"/>
      <c r="AH27" s="84">
        <f t="shared" si="0"/>
        <v>1</v>
      </c>
      <c r="AI27" s="64">
        <f>Январь!AH70+Февраль!AE70+Март!AH70+Апрель!AG70+AH27+Май!AH70+Июнь!AH27++Июль!AH27</f>
        <v>9</v>
      </c>
      <c r="AJ27" s="64">
        <f>COUNTIF(C27:AG27,2)</f>
        <v>0</v>
      </c>
      <c r="AK27" s="64">
        <f>Январь!AJ70+Февраль!AG70+Март!AJ70+Апрель!AI70+AJ27+Июнь!AI27+Июнь!AJ27+Июль!AJ27</f>
        <v>5</v>
      </c>
      <c r="AL27" s="66" t="s">
        <v>97</v>
      </c>
      <c r="AM27" s="66">
        <f t="shared" si="2"/>
        <v>0</v>
      </c>
      <c r="AN27" s="66"/>
      <c r="AO27" s="66">
        <f t="shared" si="3"/>
        <v>0</v>
      </c>
      <c r="AP27" s="111"/>
    </row>
    <row r="28" spans="1:42" ht="15.75" customHeight="1" x14ac:dyDescent="0.3">
      <c r="A28" s="11">
        <v>26</v>
      </c>
      <c r="B28" s="15" t="s">
        <v>115</v>
      </c>
      <c r="C28" s="67"/>
      <c r="D28" s="85"/>
      <c r="E28" s="86"/>
      <c r="F28" s="67"/>
      <c r="G28" s="67"/>
      <c r="H28" s="67"/>
      <c r="I28" s="67"/>
      <c r="J28" s="67"/>
      <c r="K28" s="85"/>
      <c r="L28" s="86"/>
      <c r="M28" s="67"/>
      <c r="N28" s="67">
        <v>1</v>
      </c>
      <c r="O28" s="67"/>
      <c r="P28" s="67"/>
      <c r="Q28" s="67"/>
      <c r="R28" s="85"/>
      <c r="S28" s="86"/>
      <c r="T28" s="67"/>
      <c r="U28" s="67"/>
      <c r="V28" s="67"/>
      <c r="W28" s="67"/>
      <c r="X28" s="67"/>
      <c r="Y28" s="85"/>
      <c r="Z28" s="86"/>
      <c r="AA28" s="67"/>
      <c r="AB28" s="67"/>
      <c r="AC28" s="67"/>
      <c r="AD28" s="67"/>
      <c r="AE28" s="67"/>
      <c r="AF28" s="85"/>
      <c r="AG28" s="86">
        <v>1</v>
      </c>
      <c r="AH28" s="87">
        <f t="shared" si="0"/>
        <v>2</v>
      </c>
      <c r="AI28" s="64">
        <f>Январь!AH80+Февраль!AE80+Март!AH80+Апрель!AG80+AH28+Май!AH80+Июнь!AH37++Июль!AH37</f>
        <v>7</v>
      </c>
      <c r="AJ28" s="64">
        <f>COUNTIF(C28:AG28,2)</f>
        <v>0</v>
      </c>
      <c r="AK28" s="64">
        <f>Январь!AJ80+Февраль!AG80+Март!AJ80+Апрель!AI80+AJ28+Июнь!AI37+Июнь!AJ37</f>
        <v>2</v>
      </c>
      <c r="AL28" s="66" t="s">
        <v>97</v>
      </c>
      <c r="AM28" s="66">
        <f t="shared" si="2"/>
        <v>0</v>
      </c>
      <c r="AN28" s="66"/>
      <c r="AO28" s="66">
        <f t="shared" si="3"/>
        <v>1</v>
      </c>
      <c r="AP28" s="111"/>
    </row>
    <row r="29" spans="1:42" ht="15.75" customHeight="1" x14ac:dyDescent="0.3">
      <c r="A29" s="11">
        <v>27</v>
      </c>
      <c r="B29" s="15" t="s">
        <v>112</v>
      </c>
      <c r="C29" s="67">
        <v>2</v>
      </c>
      <c r="D29" s="85"/>
      <c r="E29" s="86"/>
      <c r="F29" s="67"/>
      <c r="G29" s="67"/>
      <c r="H29" s="67"/>
      <c r="I29" s="67"/>
      <c r="J29" s="67"/>
      <c r="K29" s="85"/>
      <c r="L29" s="86"/>
      <c r="M29" s="67"/>
      <c r="N29" s="67"/>
      <c r="O29" s="67"/>
      <c r="P29" s="67"/>
      <c r="Q29" s="67">
        <v>1</v>
      </c>
      <c r="R29" s="85"/>
      <c r="S29" s="86"/>
      <c r="T29" s="67"/>
      <c r="U29" s="67"/>
      <c r="V29" s="67"/>
      <c r="W29" s="67"/>
      <c r="X29" s="67"/>
      <c r="Y29" s="85"/>
      <c r="Z29" s="86"/>
      <c r="AA29" s="67"/>
      <c r="AB29" s="67"/>
      <c r="AC29" s="67"/>
      <c r="AD29" s="67"/>
      <c r="AE29" s="67"/>
      <c r="AF29" s="85"/>
      <c r="AG29" s="86"/>
      <c r="AH29" s="84">
        <f t="shared" si="0"/>
        <v>1</v>
      </c>
      <c r="AI29" s="64">
        <f>Июль!AH28+AH29</f>
        <v>2</v>
      </c>
      <c r="AJ29" s="64">
        <f t="shared" si="1"/>
        <v>1</v>
      </c>
      <c r="AK29" s="64">
        <f>Июль!AJ28+Август!AJ29</f>
        <v>3</v>
      </c>
      <c r="AL29" s="66" t="s">
        <v>93</v>
      </c>
      <c r="AM29" s="66">
        <f t="shared" si="2"/>
        <v>1</v>
      </c>
      <c r="AN29" s="66"/>
      <c r="AO29" s="66">
        <f t="shared" si="3"/>
        <v>0</v>
      </c>
      <c r="AP29" s="111"/>
    </row>
    <row r="30" spans="1:42" ht="15.75" customHeight="1" x14ac:dyDescent="0.3">
      <c r="A30" s="11">
        <v>28</v>
      </c>
      <c r="B30" s="15" t="s">
        <v>119</v>
      </c>
      <c r="C30" s="67"/>
      <c r="D30" s="85"/>
      <c r="E30" s="86"/>
      <c r="F30" s="67"/>
      <c r="G30" s="67"/>
      <c r="H30" s="67"/>
      <c r="I30" s="67"/>
      <c r="J30" s="67"/>
      <c r="K30" s="85"/>
      <c r="L30" s="86"/>
      <c r="M30" s="67">
        <v>1</v>
      </c>
      <c r="N30" s="67"/>
      <c r="O30" s="67"/>
      <c r="P30" s="67"/>
      <c r="Q30" s="67"/>
      <c r="R30" s="85"/>
      <c r="S30" s="86"/>
      <c r="T30" s="67"/>
      <c r="U30" s="67"/>
      <c r="V30" s="67"/>
      <c r="W30" s="67"/>
      <c r="X30" s="67"/>
      <c r="Y30" s="85"/>
      <c r="Z30" s="86">
        <v>1</v>
      </c>
      <c r="AA30" s="67"/>
      <c r="AB30" s="67"/>
      <c r="AC30" s="67"/>
      <c r="AD30" s="67"/>
      <c r="AE30" s="67"/>
      <c r="AF30" s="85"/>
      <c r="AG30" s="86"/>
      <c r="AH30" s="84">
        <f t="shared" si="0"/>
        <v>2</v>
      </c>
      <c r="AI30" s="64">
        <f>Январь!AH38+Февраль!AE38+Март!AH38+Апрель!AG38+Май!AH38+Июнь!AG46+Июль!AH47+AH30</f>
        <v>6</v>
      </c>
      <c r="AJ30" s="64">
        <f t="shared" si="1"/>
        <v>0</v>
      </c>
      <c r="AK30" s="64">
        <f>Январь!AJ38+Февраль!AG38+Март!AJ38+Апрель!AI38+Май!AJ38+Июнь!AI46+Июль!AJ47+Август!AJ30</f>
        <v>5</v>
      </c>
      <c r="AL30" s="66" t="s">
        <v>94</v>
      </c>
      <c r="AM30" s="66">
        <f t="shared" si="2"/>
        <v>0</v>
      </c>
      <c r="AN30" s="66"/>
      <c r="AO30" s="66">
        <f t="shared" si="3"/>
        <v>1</v>
      </c>
      <c r="AP30" s="111"/>
    </row>
    <row r="31" spans="1:42" ht="15.75" customHeight="1" x14ac:dyDescent="0.3">
      <c r="A31" s="11">
        <v>29</v>
      </c>
      <c r="B31" s="15" t="s">
        <v>121</v>
      </c>
      <c r="C31" s="150" t="s">
        <v>63</v>
      </c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2"/>
      <c r="AH31" s="84">
        <f t="shared" si="0"/>
        <v>0</v>
      </c>
      <c r="AI31" s="64">
        <f t="shared" ref="AI31" si="4">AH31</f>
        <v>0</v>
      </c>
      <c r="AJ31" s="64">
        <f>COUNTIF(C31:AG31,2)</f>
        <v>0</v>
      </c>
      <c r="AK31" s="64">
        <f>AJ31</f>
        <v>0</v>
      </c>
      <c r="AL31" s="66" t="s">
        <v>98</v>
      </c>
      <c r="AM31" s="66">
        <f t="shared" si="2"/>
        <v>0</v>
      </c>
      <c r="AN31" s="66"/>
      <c r="AO31" s="66">
        <f t="shared" si="3"/>
        <v>0</v>
      </c>
      <c r="AP31" s="111"/>
    </row>
    <row r="32" spans="1:42" x14ac:dyDescent="0.3">
      <c r="A32" s="11">
        <v>30</v>
      </c>
      <c r="B32" s="15" t="s">
        <v>66</v>
      </c>
      <c r="C32" s="150" t="s">
        <v>63</v>
      </c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2"/>
      <c r="T32" s="143" t="s">
        <v>62</v>
      </c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84">
        <f t="shared" si="0"/>
        <v>0</v>
      </c>
      <c r="AI32" s="64">
        <f>Январь!AH72+Февраль!AE72+Март!AH72+Апрель!AG72+AH32+Май!AH72+Июнь!AH29++Июль!AH29</f>
        <v>0</v>
      </c>
      <c r="AJ32" s="64">
        <f t="shared" si="1"/>
        <v>0</v>
      </c>
      <c r="AK32" s="64">
        <f>Январь!AJ72+Февраль!AG72+Март!AJ72+Апрель!AI72+AJ32+Июнь!AI29+Июнь!AJ29</f>
        <v>0</v>
      </c>
      <c r="AL32" s="66" t="s">
        <v>98</v>
      </c>
      <c r="AM32" s="66">
        <f t="shared" si="2"/>
        <v>0</v>
      </c>
      <c r="AN32" s="66"/>
      <c r="AO32" s="66">
        <f t="shared" si="3"/>
        <v>0</v>
      </c>
      <c r="AP32" s="111"/>
    </row>
    <row r="33" spans="1:42" x14ac:dyDescent="0.3">
      <c r="A33" s="11">
        <v>31</v>
      </c>
      <c r="B33" s="15" t="s">
        <v>69</v>
      </c>
      <c r="C33" s="150"/>
      <c r="D33" s="151"/>
      <c r="E33" s="152"/>
      <c r="F33" s="143" t="s">
        <v>62</v>
      </c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50" t="s">
        <v>63</v>
      </c>
      <c r="X33" s="151"/>
      <c r="Y33" s="151"/>
      <c r="Z33" s="151"/>
      <c r="AA33" s="151"/>
      <c r="AB33" s="151"/>
      <c r="AC33" s="151"/>
      <c r="AD33" s="151"/>
      <c r="AE33" s="151"/>
      <c r="AF33" s="151"/>
      <c r="AG33" s="152"/>
      <c r="AH33" s="84">
        <f t="shared" si="0"/>
        <v>0</v>
      </c>
      <c r="AI33" s="64">
        <f>Январь!AH73+Февраль!AE73+Март!AH73+Апрель!AG73+AH33+Май!AH73+Июнь!AH30++Июль!AH30</f>
        <v>0</v>
      </c>
      <c r="AJ33" s="64">
        <f t="shared" si="1"/>
        <v>0</v>
      </c>
      <c r="AK33" s="64">
        <f>Январь!AJ73+Февраль!AG73+Март!AJ73+Апрель!AI73+AJ33+Июнь!AI30+Июнь!AJ30</f>
        <v>0</v>
      </c>
      <c r="AL33" s="66" t="s">
        <v>98</v>
      </c>
      <c r="AM33" s="66">
        <f t="shared" si="2"/>
        <v>0</v>
      </c>
      <c r="AN33" s="66"/>
      <c r="AO33" s="66">
        <f t="shared" si="3"/>
        <v>0</v>
      </c>
      <c r="AP33" s="111"/>
    </row>
    <row r="34" spans="1:42" x14ac:dyDescent="0.3">
      <c r="A34" s="11">
        <v>32</v>
      </c>
      <c r="B34" s="15" t="s">
        <v>91</v>
      </c>
      <c r="C34" s="150" t="s">
        <v>63</v>
      </c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2"/>
      <c r="AH34" s="84">
        <f t="shared" si="0"/>
        <v>0</v>
      </c>
      <c r="AI34" s="64">
        <f>Январь!AH74+Февраль!AE74+Март!AH74+Апрель!AG74+AH34+Май!AH74+Июнь!AH31++Июль!AH31</f>
        <v>0</v>
      </c>
      <c r="AJ34" s="64">
        <f t="shared" si="1"/>
        <v>0</v>
      </c>
      <c r="AK34" s="64">
        <f>Январь!AJ74+Февраль!AG74+Март!AJ74+Апрель!AI74+AJ34+Июнь!AI31+Июнь!AJ31</f>
        <v>0</v>
      </c>
      <c r="AL34" s="66" t="s">
        <v>98</v>
      </c>
      <c r="AM34" s="66">
        <f t="shared" si="2"/>
        <v>0</v>
      </c>
      <c r="AN34" s="66"/>
      <c r="AO34" s="66">
        <f t="shared" si="3"/>
        <v>0</v>
      </c>
      <c r="AP34" s="111"/>
    </row>
    <row r="35" spans="1:42" x14ac:dyDescent="0.3">
      <c r="A35" s="11">
        <v>33</v>
      </c>
      <c r="B35" s="15" t="s">
        <v>70</v>
      </c>
      <c r="C35" s="150" t="s">
        <v>63</v>
      </c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2"/>
      <c r="AH35" s="84">
        <f t="shared" si="0"/>
        <v>0</v>
      </c>
      <c r="AI35" s="64">
        <f>Январь!AH75+Февраль!AE75+Март!AH75+Апрель!AG75+AH35+Май!AH75+Июнь!AH32++Июль!AH32</f>
        <v>0</v>
      </c>
      <c r="AJ35" s="64">
        <f t="shared" si="1"/>
        <v>0</v>
      </c>
      <c r="AK35" s="64">
        <f>Январь!AJ75+Февраль!AG75+Март!AJ75+Апрель!AI75+AJ35+Июнь!AI32+Июнь!AJ32</f>
        <v>0</v>
      </c>
      <c r="AL35" s="66" t="s">
        <v>98</v>
      </c>
      <c r="AM35" s="66">
        <f t="shared" si="2"/>
        <v>0</v>
      </c>
      <c r="AN35" s="66"/>
      <c r="AO35" s="66">
        <f t="shared" si="3"/>
        <v>0</v>
      </c>
      <c r="AP35" s="111"/>
    </row>
    <row r="36" spans="1:42" x14ac:dyDescent="0.3">
      <c r="A36" s="11">
        <v>34</v>
      </c>
      <c r="B36" s="15" t="s">
        <v>71</v>
      </c>
      <c r="C36" s="150" t="s">
        <v>63</v>
      </c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2"/>
      <c r="AH36" s="84">
        <f t="shared" si="0"/>
        <v>0</v>
      </c>
      <c r="AI36" s="64">
        <f>Январь!AH76+Февраль!AE76+Март!AH76+Апрель!AG76+AH36+Май!AH76+Июнь!AH33++Июль!AH33</f>
        <v>0</v>
      </c>
      <c r="AJ36" s="64">
        <f t="shared" si="1"/>
        <v>0</v>
      </c>
      <c r="AK36" s="64">
        <f>Январь!AJ76+Февраль!AG76+Март!AJ76+Апрель!AI76+AJ36+Июнь!AI33+Июнь!AJ33</f>
        <v>0</v>
      </c>
      <c r="AL36" s="66" t="s">
        <v>98</v>
      </c>
      <c r="AM36" s="66">
        <f t="shared" si="2"/>
        <v>0</v>
      </c>
      <c r="AN36" s="66"/>
      <c r="AO36" s="66">
        <f t="shared" si="3"/>
        <v>0</v>
      </c>
      <c r="AP36" s="111"/>
    </row>
    <row r="37" spans="1:42" ht="15.75" customHeight="1" x14ac:dyDescent="0.3">
      <c r="A37" s="11">
        <v>35</v>
      </c>
      <c r="B37" s="15" t="s">
        <v>114</v>
      </c>
      <c r="C37" s="150" t="s">
        <v>63</v>
      </c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2"/>
      <c r="AH37" s="84">
        <f t="shared" si="0"/>
        <v>0</v>
      </c>
      <c r="AI37" s="64">
        <f>Январь!AH77+Февраль!AE77+Март!AH77+Апрель!AG77+AH37+Май!AH77+Июнь!AH34++Июль!AH34</f>
        <v>1</v>
      </c>
      <c r="AJ37" s="64">
        <f t="shared" si="1"/>
        <v>0</v>
      </c>
      <c r="AK37" s="64">
        <f>Январь!AJ77+Февраль!AG77+Март!AJ77+Апрель!AI77+AJ37+Июнь!AI34+Июнь!AJ34</f>
        <v>0</v>
      </c>
      <c r="AL37" s="66" t="s">
        <v>98</v>
      </c>
      <c r="AM37" s="66">
        <f t="shared" si="2"/>
        <v>0</v>
      </c>
      <c r="AN37" s="66"/>
      <c r="AO37" s="66">
        <f t="shared" si="3"/>
        <v>0</v>
      </c>
      <c r="AP37" s="111"/>
    </row>
    <row r="38" spans="1:42" ht="15.75" customHeight="1" x14ac:dyDescent="0.3">
      <c r="A38" s="11">
        <v>36</v>
      </c>
      <c r="B38" s="15" t="s">
        <v>109</v>
      </c>
      <c r="C38" s="150" t="s">
        <v>63</v>
      </c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2"/>
      <c r="AH38" s="84">
        <f t="shared" si="0"/>
        <v>0</v>
      </c>
      <c r="AI38" s="64">
        <f>Январь!AH78+Февраль!AE78+Март!AH78+Апрель!AG78+AH38+Май!AH78+Июнь!AH35++Июль!AH35</f>
        <v>0</v>
      </c>
      <c r="AJ38" s="64">
        <f t="shared" si="1"/>
        <v>0</v>
      </c>
      <c r="AK38" s="64">
        <f>Январь!AJ78+Февраль!AG78+Март!AJ78+Апрель!AI78+AJ38+Июнь!AI35+Июнь!AJ35</f>
        <v>0</v>
      </c>
      <c r="AL38" s="66" t="s">
        <v>98</v>
      </c>
      <c r="AM38" s="66">
        <f t="shared" si="2"/>
        <v>0</v>
      </c>
      <c r="AN38" s="66"/>
      <c r="AO38" s="66">
        <f t="shared" si="3"/>
        <v>0</v>
      </c>
      <c r="AP38" s="111"/>
    </row>
    <row r="39" spans="1:42" x14ac:dyDescent="0.3">
      <c r="A39" s="11">
        <v>37</v>
      </c>
      <c r="B39" s="15" t="s">
        <v>73</v>
      </c>
      <c r="C39" s="150" t="s">
        <v>63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2"/>
      <c r="AH39" s="84">
        <f t="shared" si="0"/>
        <v>0</v>
      </c>
      <c r="AI39" s="64">
        <f>Январь!AH79+Февраль!AE79+Март!AH79+Апрель!AG79+AH39+Май!AH79+Июнь!AH36++Июль!AH36</f>
        <v>0</v>
      </c>
      <c r="AJ39" s="64">
        <f t="shared" si="1"/>
        <v>0</v>
      </c>
      <c r="AK39" s="64">
        <f>Январь!AJ79+Февраль!AG79+Март!AJ79+Апрель!AI79+AJ39+Июнь!AI36+Июнь!AJ36</f>
        <v>0</v>
      </c>
      <c r="AL39" s="66" t="s">
        <v>98</v>
      </c>
      <c r="AM39" s="66">
        <f t="shared" si="2"/>
        <v>0</v>
      </c>
      <c r="AN39" s="66"/>
      <c r="AO39" s="66">
        <f t="shared" si="3"/>
        <v>0</v>
      </c>
      <c r="AP39" s="111"/>
    </row>
    <row r="40" spans="1:42" x14ac:dyDescent="0.3">
      <c r="A40" s="11">
        <v>38</v>
      </c>
      <c r="B40" s="15" t="s">
        <v>75</v>
      </c>
      <c r="C40" s="150" t="s">
        <v>63</v>
      </c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2"/>
      <c r="AH40" s="84">
        <f t="shared" si="0"/>
        <v>0</v>
      </c>
      <c r="AI40" s="64">
        <f>Январь!AH81+Февраль!AE81+Март!AH81+Апрель!AG81+AH40+Май!AH81+Июнь!AH38++Июль!AH38</f>
        <v>0</v>
      </c>
      <c r="AJ40" s="64">
        <f t="shared" si="1"/>
        <v>0</v>
      </c>
      <c r="AK40" s="64">
        <f>Январь!AJ81+Февраль!AG81+Март!AJ81+Апрель!AI81+AJ40+Июнь!AI38+Июнь!AJ38</f>
        <v>0</v>
      </c>
      <c r="AL40" s="66" t="s">
        <v>98</v>
      </c>
      <c r="AM40" s="66">
        <f t="shared" si="2"/>
        <v>0</v>
      </c>
      <c r="AN40" s="66"/>
      <c r="AO40" s="66">
        <f t="shared" si="3"/>
        <v>0</v>
      </c>
      <c r="AP40" s="111"/>
    </row>
    <row r="41" spans="1:42" x14ac:dyDescent="0.3">
      <c r="A41" s="11">
        <v>39</v>
      </c>
      <c r="B41" s="15" t="s">
        <v>76</v>
      </c>
      <c r="C41" s="150" t="s">
        <v>63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2"/>
      <c r="T41" s="143" t="s">
        <v>62</v>
      </c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84">
        <f t="shared" si="0"/>
        <v>0</v>
      </c>
      <c r="AI41" s="64">
        <f>Январь!AH82+Февраль!AE82+Март!AH82+Апрель!AG82+AH41+Май!AH82+Июнь!AH39++Июль!AH39</f>
        <v>0</v>
      </c>
      <c r="AJ41" s="64">
        <f t="shared" si="1"/>
        <v>0</v>
      </c>
      <c r="AK41" s="64">
        <f>Январь!AJ82+Февраль!AG82+Март!AJ82+Апрель!AI82+AJ41+Июнь!AI39+Июнь!AJ39</f>
        <v>0</v>
      </c>
      <c r="AL41" s="66" t="s">
        <v>98</v>
      </c>
      <c r="AM41" s="66">
        <f t="shared" si="2"/>
        <v>0</v>
      </c>
      <c r="AN41" s="66"/>
      <c r="AO41" s="66">
        <f t="shared" si="3"/>
        <v>0</v>
      </c>
      <c r="AP41" s="111"/>
    </row>
    <row r="42" spans="1:42" x14ac:dyDescent="0.3">
      <c r="A42" s="11">
        <v>40</v>
      </c>
      <c r="B42" s="15" t="s">
        <v>77</v>
      </c>
      <c r="C42" s="150" t="s">
        <v>63</v>
      </c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2"/>
      <c r="AH42" s="84">
        <f t="shared" si="0"/>
        <v>0</v>
      </c>
      <c r="AI42" s="64">
        <f>Январь!AH83+Февраль!AE83+Март!AH83+Апрель!AG83+AH42+Май!AH83+Июнь!AH40++Июль!AH40</f>
        <v>3</v>
      </c>
      <c r="AJ42" s="64">
        <f t="shared" si="1"/>
        <v>0</v>
      </c>
      <c r="AK42" s="64">
        <f>Январь!AJ83+Февраль!AG83+Март!AJ83+Апрель!AI83+AJ42+Июнь!AI40+Июнь!AJ40</f>
        <v>0</v>
      </c>
      <c r="AL42" s="66" t="s">
        <v>98</v>
      </c>
      <c r="AM42" s="66">
        <f t="shared" si="2"/>
        <v>0</v>
      </c>
      <c r="AN42" s="66"/>
      <c r="AO42" s="66">
        <f t="shared" si="3"/>
        <v>0</v>
      </c>
      <c r="AP42" s="111"/>
    </row>
    <row r="43" spans="1:42" x14ac:dyDescent="0.3">
      <c r="A43" s="11">
        <v>41</v>
      </c>
      <c r="B43" s="15" t="s">
        <v>78</v>
      </c>
      <c r="C43" s="150" t="s">
        <v>63</v>
      </c>
      <c r="D43" s="151"/>
      <c r="E43" s="152"/>
      <c r="F43" s="143" t="s">
        <v>62</v>
      </c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50" t="s">
        <v>63</v>
      </c>
      <c r="Z43" s="151"/>
      <c r="AA43" s="151"/>
      <c r="AB43" s="151"/>
      <c r="AC43" s="151"/>
      <c r="AD43" s="151"/>
      <c r="AE43" s="151"/>
      <c r="AF43" s="151"/>
      <c r="AG43" s="152"/>
      <c r="AH43" s="84">
        <f t="shared" si="0"/>
        <v>0</v>
      </c>
      <c r="AI43" s="64">
        <f>Январь!AH84+Февраль!AE84+Март!AH84+Апрель!AG84+AH43+Май!AH84+Июнь!AH41++Июль!AH41</f>
        <v>0</v>
      </c>
      <c r="AJ43" s="64">
        <f t="shared" si="1"/>
        <v>0</v>
      </c>
      <c r="AK43" s="64">
        <f>Январь!AJ84+Февраль!AG84+Март!AJ84+Апрель!AI84+AJ43+Июнь!AI41+Июнь!AJ41</f>
        <v>0</v>
      </c>
      <c r="AL43" s="66" t="s">
        <v>98</v>
      </c>
      <c r="AM43" s="66">
        <f t="shared" si="2"/>
        <v>0</v>
      </c>
      <c r="AN43" s="66"/>
      <c r="AO43" s="66">
        <f t="shared" si="3"/>
        <v>0</v>
      </c>
      <c r="AP43" s="111"/>
    </row>
    <row r="44" spans="1:42" x14ac:dyDescent="0.3">
      <c r="A44" s="11">
        <v>42</v>
      </c>
      <c r="B44" s="15" t="s">
        <v>110</v>
      </c>
      <c r="C44" s="150" t="s">
        <v>63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2"/>
      <c r="AH44" s="84">
        <f t="shared" si="0"/>
        <v>0</v>
      </c>
      <c r="AI44" s="64">
        <f>Январь!AH85+Февраль!AE85+Март!AH85+Апрель!AG85+AH44+Май!AH85+Июнь!AH42++Июль!AH42</f>
        <v>1</v>
      </c>
      <c r="AJ44" s="64">
        <f t="shared" si="1"/>
        <v>0</v>
      </c>
      <c r="AK44" s="64">
        <f>Январь!AJ85+Февраль!AG85+Март!AJ85+Апрель!AI85+AJ44+Июнь!AI42+Июнь!AJ42</f>
        <v>2</v>
      </c>
      <c r="AL44" s="66" t="s">
        <v>98</v>
      </c>
      <c r="AM44" s="66">
        <f t="shared" si="2"/>
        <v>0</v>
      </c>
      <c r="AN44" s="66"/>
      <c r="AO44" s="66">
        <f t="shared" si="3"/>
        <v>0</v>
      </c>
      <c r="AP44" s="111"/>
    </row>
    <row r="45" spans="1:42" ht="15.75" customHeight="1" x14ac:dyDescent="0.3">
      <c r="A45" s="11">
        <v>43</v>
      </c>
      <c r="B45" s="15" t="s">
        <v>116</v>
      </c>
      <c r="C45" s="150" t="s">
        <v>63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2"/>
      <c r="AH45" s="84">
        <f t="shared" si="0"/>
        <v>0</v>
      </c>
      <c r="AI45" s="64">
        <f>Январь!AH86+Февраль!AE86+Март!AH86+Апрель!AG86+AH45+Май!AH86+Июнь!AH43++Июль!AH43</f>
        <v>0</v>
      </c>
      <c r="AJ45" s="64">
        <f t="shared" si="1"/>
        <v>0</v>
      </c>
      <c r="AK45" s="64">
        <f>Январь!AJ86+Февраль!AG86+Март!AJ86+Апрель!AI86+AJ45+Июнь!AI43+Июнь!AJ43</f>
        <v>0</v>
      </c>
      <c r="AL45" s="66" t="s">
        <v>98</v>
      </c>
      <c r="AM45" s="66">
        <f t="shared" si="2"/>
        <v>0</v>
      </c>
      <c r="AN45" s="66"/>
      <c r="AO45" s="66">
        <f t="shared" si="3"/>
        <v>0</v>
      </c>
      <c r="AP45" s="111"/>
    </row>
    <row r="46" spans="1:42" ht="15.75" customHeight="1" x14ac:dyDescent="0.3">
      <c r="A46" s="11">
        <v>44</v>
      </c>
      <c r="B46" s="15" t="s">
        <v>117</v>
      </c>
      <c r="C46" s="150" t="s">
        <v>63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2"/>
      <c r="AH46" s="84">
        <f t="shared" si="0"/>
        <v>0</v>
      </c>
      <c r="AI46" s="64">
        <f>Январь!AH87+Февраль!AE87+Март!AH87+Апрель!AG87+AH46+Май!AH87+Июнь!AH44++Июль!AH44</f>
        <v>0</v>
      </c>
      <c r="AJ46" s="64">
        <f t="shared" si="1"/>
        <v>0</v>
      </c>
      <c r="AK46" s="64">
        <f>Январь!AJ87+Февраль!AG87+Март!AJ87+Апрель!AI87+AJ46+Июнь!AI44+Июнь!AJ44</f>
        <v>0</v>
      </c>
      <c r="AL46" s="66" t="s">
        <v>98</v>
      </c>
      <c r="AM46" s="66">
        <f t="shared" si="2"/>
        <v>0</v>
      </c>
      <c r="AN46" s="66"/>
      <c r="AO46" s="66">
        <f t="shared" si="3"/>
        <v>0</v>
      </c>
      <c r="AP46" s="111"/>
    </row>
    <row r="47" spans="1:42" x14ac:dyDescent="0.3">
      <c r="A47" s="11">
        <v>45</v>
      </c>
      <c r="B47" s="15" t="s">
        <v>118</v>
      </c>
      <c r="C47" s="150" t="s">
        <v>63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2"/>
      <c r="AH47" s="84">
        <f t="shared" si="0"/>
        <v>0</v>
      </c>
      <c r="AI47" s="64">
        <f>Январь!AH88+Февраль!AE88+Март!AH88+Апрель!AG88+AH47+Май!AH88+Июнь!AH45++Июль!AH45</f>
        <v>0</v>
      </c>
      <c r="AJ47" s="64">
        <f t="shared" si="1"/>
        <v>0</v>
      </c>
      <c r="AK47" s="64">
        <f>Январь!AJ88+Февраль!AG88+Март!AJ88+Апрель!AI88+AJ47+Июнь!AI45+Июнь!AJ45</f>
        <v>0</v>
      </c>
      <c r="AL47" s="66" t="s">
        <v>98</v>
      </c>
      <c r="AM47" s="66">
        <f t="shared" si="2"/>
        <v>0</v>
      </c>
      <c r="AN47" s="66"/>
      <c r="AO47" s="66">
        <f t="shared" si="3"/>
        <v>0</v>
      </c>
      <c r="AP47" s="111"/>
    </row>
    <row r="48" spans="1:42" ht="15.75" customHeight="1" x14ac:dyDescent="0.3">
      <c r="A48" s="11">
        <v>46</v>
      </c>
      <c r="B48" s="15" t="s">
        <v>125</v>
      </c>
      <c r="C48" s="150" t="s">
        <v>63</v>
      </c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2"/>
      <c r="AH48" s="84">
        <f t="shared" si="0"/>
        <v>0</v>
      </c>
      <c r="AI48" s="64">
        <f>Январь!AH90+Февраль!AE90+Март!AH90+Апрель!AG90+AH48+Май!AH90+Июнь!AH47++Июль!AH47</f>
        <v>0</v>
      </c>
      <c r="AJ48" s="64">
        <f t="shared" si="1"/>
        <v>0</v>
      </c>
      <c r="AK48" s="64">
        <f>Январь!AJ90+Февраль!AG90+Март!AJ90+Апрель!AI90+AJ48+Июнь!AI47+Июнь!AJ47</f>
        <v>0</v>
      </c>
      <c r="AL48" s="66" t="s">
        <v>98</v>
      </c>
      <c r="AM48" s="66">
        <f t="shared" si="2"/>
        <v>0</v>
      </c>
      <c r="AN48" s="66"/>
      <c r="AO48" s="66">
        <f t="shared" si="3"/>
        <v>0</v>
      </c>
      <c r="AP48" s="111"/>
    </row>
    <row r="49" spans="1:42" x14ac:dyDescent="0.3">
      <c r="A49" s="11">
        <v>47</v>
      </c>
      <c r="B49" s="15" t="s">
        <v>82</v>
      </c>
      <c r="C49" s="150" t="s">
        <v>63</v>
      </c>
      <c r="D49" s="151"/>
      <c r="E49" s="152"/>
      <c r="F49" s="143" t="s">
        <v>62</v>
      </c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50" t="s">
        <v>63</v>
      </c>
      <c r="X49" s="151"/>
      <c r="Y49" s="151"/>
      <c r="Z49" s="151"/>
      <c r="AA49" s="151"/>
      <c r="AB49" s="151"/>
      <c r="AC49" s="151"/>
      <c r="AD49" s="151"/>
      <c r="AE49" s="151"/>
      <c r="AF49" s="151"/>
      <c r="AG49" s="152"/>
      <c r="AH49" s="84">
        <f t="shared" si="0"/>
        <v>0</v>
      </c>
      <c r="AI49" s="64">
        <f>Январь!AH91+Февраль!AE91+Март!AH91+Апрель!AG91+AH49+Май!AH91+Июнь!AH48++Июль!AH48</f>
        <v>0</v>
      </c>
      <c r="AJ49" s="64">
        <f t="shared" si="1"/>
        <v>0</v>
      </c>
      <c r="AK49" s="64">
        <f>Январь!AJ92+Февраль!AG92+Март!AJ92+Апрель!AI92+AJ49+Июнь!AI49+Июнь!AJ49</f>
        <v>0</v>
      </c>
      <c r="AL49" s="66" t="s">
        <v>98</v>
      </c>
      <c r="AM49" s="66">
        <f t="shared" si="2"/>
        <v>0</v>
      </c>
      <c r="AN49" s="66"/>
      <c r="AO49" s="66">
        <f t="shared" si="3"/>
        <v>0</v>
      </c>
      <c r="AP49" s="111"/>
    </row>
    <row r="50" spans="1:42" ht="15.75" customHeight="1" x14ac:dyDescent="0.3">
      <c r="A50" s="11">
        <v>48</v>
      </c>
      <c r="B50" s="15" t="s">
        <v>120</v>
      </c>
      <c r="C50" s="88"/>
      <c r="D50" s="142" t="s">
        <v>63</v>
      </c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84">
        <f t="shared" si="0"/>
        <v>0</v>
      </c>
      <c r="AI50" s="64">
        <f>Январь!AH92+Февраль!AE92+Март!AH92+Апрель!AG92+AH50+Май!AH92+Июнь!AH49++Июль!AH49</f>
        <v>0</v>
      </c>
      <c r="AJ50" s="64">
        <f t="shared" si="1"/>
        <v>0</v>
      </c>
      <c r="AK50" s="64">
        <f>Январь!AJ93+Февраль!AG93+Март!AJ93+Апрель!AI93+AJ50+Июнь!AI50+Июнь!AJ50</f>
        <v>0</v>
      </c>
      <c r="AL50" s="66" t="s">
        <v>98</v>
      </c>
    </row>
    <row r="51" spans="1:42" x14ac:dyDescent="0.3">
      <c r="A51" s="57"/>
      <c r="B51" s="56" t="s">
        <v>90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57"/>
      <c r="AI51" s="65"/>
      <c r="AJ51" s="65"/>
      <c r="AK51" s="65"/>
      <c r="AL51" s="66"/>
    </row>
    <row r="52" spans="1:42" ht="15.75" customHeight="1" x14ac:dyDescent="0.3">
      <c r="A52" s="6"/>
      <c r="B52" s="6"/>
      <c r="C52" s="6">
        <v>1</v>
      </c>
      <c r="D52" s="6">
        <v>1</v>
      </c>
      <c r="E52" s="6">
        <v>1</v>
      </c>
      <c r="F52" s="6">
        <v>1</v>
      </c>
      <c r="G52" s="6">
        <v>1</v>
      </c>
      <c r="H52" s="6">
        <v>1</v>
      </c>
      <c r="I52" s="6">
        <v>1</v>
      </c>
      <c r="J52" s="6">
        <v>1</v>
      </c>
      <c r="K52" s="6">
        <v>1</v>
      </c>
      <c r="L52" s="6">
        <v>1</v>
      </c>
      <c r="M52" s="6">
        <v>1</v>
      </c>
      <c r="N52" s="6">
        <v>1</v>
      </c>
      <c r="O52" s="6">
        <v>1</v>
      </c>
      <c r="P52" s="7" t="s">
        <v>123</v>
      </c>
      <c r="Q52" s="7" t="s">
        <v>123</v>
      </c>
      <c r="R52" s="7" t="s">
        <v>123</v>
      </c>
      <c r="S52" s="7" t="s">
        <v>123</v>
      </c>
      <c r="T52" s="7" t="s">
        <v>123</v>
      </c>
      <c r="U52" s="7" t="s">
        <v>123</v>
      </c>
      <c r="V52" s="7" t="s">
        <v>123</v>
      </c>
      <c r="W52" s="41" t="s">
        <v>123</v>
      </c>
      <c r="X52" s="6">
        <v>1</v>
      </c>
      <c r="Y52" s="34">
        <v>1</v>
      </c>
      <c r="Z52" s="6">
        <v>1</v>
      </c>
      <c r="AA52" s="34">
        <v>1</v>
      </c>
      <c r="AB52" s="6">
        <v>1</v>
      </c>
      <c r="AC52" s="34">
        <v>1</v>
      </c>
      <c r="AD52" s="6">
        <v>1</v>
      </c>
      <c r="AE52" s="34">
        <v>1</v>
      </c>
      <c r="AF52" s="34">
        <v>1</v>
      </c>
      <c r="AG52" s="34">
        <v>1</v>
      </c>
      <c r="AH52" s="6"/>
      <c r="AI52" s="6"/>
    </row>
    <row r="53" spans="1:42" x14ac:dyDescent="0.3">
      <c r="A53" s="6"/>
      <c r="B53" s="6"/>
      <c r="C53" s="6">
        <v>2</v>
      </c>
      <c r="E53" s="6"/>
      <c r="F53" s="6">
        <v>2</v>
      </c>
      <c r="G53" s="6">
        <v>2</v>
      </c>
      <c r="H53" s="6">
        <v>2</v>
      </c>
      <c r="I53" s="6">
        <v>2</v>
      </c>
      <c r="J53" s="6">
        <v>2</v>
      </c>
      <c r="L53" s="6"/>
      <c r="M53" s="6">
        <v>2</v>
      </c>
      <c r="N53" s="6">
        <v>2</v>
      </c>
      <c r="O53" s="6">
        <v>2</v>
      </c>
      <c r="P53" s="7" t="s">
        <v>124</v>
      </c>
      <c r="Q53" s="7" t="s">
        <v>124</v>
      </c>
      <c r="R53" s="7"/>
      <c r="S53" s="7"/>
      <c r="T53" s="7" t="s">
        <v>124</v>
      </c>
      <c r="U53" s="7" t="s">
        <v>124</v>
      </c>
      <c r="V53" s="7" t="s">
        <v>124</v>
      </c>
      <c r="W53" s="7" t="s">
        <v>124</v>
      </c>
      <c r="X53" s="6">
        <v>2</v>
      </c>
      <c r="Y53" s="34"/>
      <c r="Z53" s="6"/>
      <c r="AA53" s="6">
        <v>2</v>
      </c>
      <c r="AB53" s="6">
        <v>2</v>
      </c>
      <c r="AC53" s="6">
        <v>2</v>
      </c>
      <c r="AD53" s="6">
        <v>2</v>
      </c>
      <c r="AE53" s="6">
        <v>2</v>
      </c>
      <c r="AF53" s="6"/>
      <c r="AG53" s="6"/>
      <c r="AH53" s="6"/>
      <c r="AI53" s="6"/>
    </row>
    <row r="54" spans="1:42" x14ac:dyDescent="0.3">
      <c r="A54" s="6"/>
      <c r="B54" s="6"/>
      <c r="E54" s="6"/>
      <c r="F54" s="6"/>
      <c r="G54" s="6"/>
      <c r="L54" s="6"/>
      <c r="M54" s="6"/>
      <c r="N54" s="6"/>
      <c r="O54" s="6"/>
      <c r="P54" s="7"/>
      <c r="Q54" s="7"/>
      <c r="R54" s="7"/>
      <c r="S54" s="6"/>
      <c r="T54" s="7"/>
      <c r="U54" s="7"/>
      <c r="V54" s="7"/>
      <c r="W54" s="7"/>
      <c r="Z54" s="6"/>
      <c r="AA54" s="6"/>
      <c r="AB54" s="6"/>
      <c r="AC54" s="6"/>
      <c r="AD54" s="6"/>
      <c r="AE54" s="6"/>
      <c r="AF54" s="6"/>
      <c r="AG54" s="6"/>
      <c r="AH54" s="6"/>
      <c r="AI54" s="6"/>
    </row>
    <row r="55" spans="1:42" x14ac:dyDescent="0.3">
      <c r="A55" s="6"/>
      <c r="B55" s="6"/>
      <c r="E55" s="6"/>
      <c r="F55" s="6"/>
      <c r="G55" s="6"/>
      <c r="L55" s="6"/>
      <c r="M55" s="6"/>
      <c r="N55" s="6"/>
      <c r="O55" s="6"/>
      <c r="P55" s="6"/>
      <c r="S55" s="6"/>
      <c r="T55" s="6"/>
      <c r="U55" s="6"/>
      <c r="V55" s="6"/>
      <c r="W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spans="1:42" x14ac:dyDescent="0.3">
      <c r="A56" s="6"/>
      <c r="B56" s="6"/>
      <c r="E56" s="6"/>
      <c r="F56" s="6"/>
      <c r="G56" s="6"/>
      <c r="L56" s="6"/>
      <c r="M56" s="6"/>
      <c r="N56" s="6"/>
      <c r="O56" s="6"/>
      <c r="P56" s="6"/>
      <c r="S56" s="8"/>
      <c r="T56" s="6"/>
      <c r="U56" s="6"/>
      <c r="V56" s="6"/>
      <c r="W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spans="1:42" x14ac:dyDescent="0.3">
      <c r="A57" s="6"/>
      <c r="B57" s="6"/>
      <c r="E57" s="6"/>
      <c r="F57" s="6"/>
      <c r="G57" s="6"/>
      <c r="L57" s="6"/>
      <c r="M57" s="6"/>
      <c r="N57" s="6"/>
      <c r="O57" s="6"/>
      <c r="P57" s="6"/>
      <c r="S57" s="8"/>
      <c r="T57" s="6"/>
      <c r="U57" s="6"/>
      <c r="V57" s="6"/>
      <c r="W57" s="6"/>
      <c r="Z57" s="6"/>
      <c r="AA57" s="6"/>
      <c r="AB57" s="6"/>
      <c r="AC57" s="6"/>
      <c r="AD57" s="6"/>
      <c r="AE57" s="6"/>
      <c r="AF57" s="6"/>
      <c r="AG57" s="6"/>
      <c r="AH57" s="6"/>
      <c r="AI57" s="6"/>
    </row>
    <row r="58" spans="1:42" x14ac:dyDescent="0.3">
      <c r="A58" s="6"/>
      <c r="B58" s="6"/>
      <c r="E58" s="6"/>
      <c r="F58" s="6"/>
      <c r="G58" s="6"/>
      <c r="L58" s="6"/>
      <c r="M58" s="6"/>
      <c r="N58" s="6"/>
      <c r="O58" s="6"/>
      <c r="P58" s="6"/>
      <c r="S58" s="6"/>
      <c r="T58" s="6"/>
      <c r="U58" s="6"/>
      <c r="V58" s="6"/>
      <c r="W58" s="6"/>
      <c r="Z58" s="6"/>
      <c r="AA58" s="6"/>
      <c r="AB58" s="6"/>
      <c r="AC58" s="6"/>
      <c r="AD58" s="6"/>
      <c r="AE58" s="6"/>
      <c r="AF58" s="6"/>
      <c r="AG58" s="6"/>
      <c r="AH58" s="6"/>
      <c r="AI58" s="6"/>
    </row>
    <row r="59" spans="1:42" x14ac:dyDescent="0.3">
      <c r="A59" s="6"/>
      <c r="B59" s="6"/>
      <c r="E59" s="6"/>
      <c r="F59" s="6"/>
      <c r="G59" s="6"/>
      <c r="L59" s="6"/>
      <c r="M59" s="6"/>
      <c r="N59" s="6"/>
      <c r="O59" s="6"/>
      <c r="P59" s="6"/>
      <c r="S59" s="6"/>
      <c r="T59" s="6"/>
      <c r="U59" s="6"/>
      <c r="V59" s="6"/>
      <c r="W59" s="6"/>
      <c r="Z59" s="6"/>
      <c r="AA59" s="6"/>
      <c r="AB59" s="6"/>
      <c r="AC59" s="6"/>
      <c r="AD59" s="6"/>
      <c r="AE59" s="6"/>
      <c r="AF59" s="6"/>
      <c r="AG59" s="6"/>
      <c r="AH59" s="6"/>
      <c r="AI59" s="6"/>
    </row>
    <row r="60" spans="1:42" x14ac:dyDescent="0.3">
      <c r="A60" s="6"/>
      <c r="B60" s="6"/>
      <c r="E60" s="6"/>
      <c r="F60" s="6"/>
      <c r="G60" s="6"/>
      <c r="L60" s="6"/>
      <c r="M60" s="6"/>
      <c r="N60" s="6"/>
      <c r="O60" s="6"/>
      <c r="P60" s="6"/>
      <c r="S60" s="6"/>
      <c r="T60" s="6"/>
      <c r="U60" s="6"/>
      <c r="V60" s="6"/>
      <c r="W60" s="6"/>
      <c r="Z60" s="6"/>
      <c r="AA60" s="6"/>
      <c r="AB60" s="6"/>
      <c r="AC60" s="6"/>
      <c r="AD60" s="6"/>
      <c r="AE60" s="6"/>
      <c r="AF60" s="6"/>
      <c r="AG60" s="6"/>
      <c r="AH60" s="6"/>
      <c r="AI60" s="6"/>
    </row>
    <row r="61" spans="1:42" x14ac:dyDescent="0.3">
      <c r="A61" s="6"/>
      <c r="B61" s="6"/>
      <c r="E61" s="6"/>
      <c r="F61" s="6"/>
      <c r="G61" s="6"/>
      <c r="L61" s="6"/>
      <c r="M61" s="6"/>
      <c r="N61" s="6"/>
      <c r="O61" s="6"/>
      <c r="P61" s="6"/>
      <c r="S61" s="6"/>
      <c r="T61" s="6"/>
      <c r="U61" s="6"/>
      <c r="V61" s="6"/>
      <c r="W61" s="6"/>
      <c r="Z61" s="6"/>
      <c r="AA61" s="6"/>
      <c r="AB61" s="6"/>
      <c r="AC61" s="6"/>
      <c r="AD61" s="6"/>
      <c r="AE61" s="6"/>
      <c r="AF61" s="6"/>
      <c r="AG61" s="6"/>
      <c r="AH61" s="6"/>
      <c r="AI61" s="6"/>
    </row>
    <row r="62" spans="1:42" x14ac:dyDescent="0.3">
      <c r="A62" s="6"/>
      <c r="B62" s="6"/>
      <c r="E62" s="6"/>
      <c r="F62" s="6"/>
      <c r="G62" s="6"/>
      <c r="L62" s="6"/>
      <c r="M62" s="6"/>
      <c r="N62" s="6"/>
      <c r="O62" s="6"/>
      <c r="P62" s="6"/>
      <c r="S62" s="6"/>
      <c r="T62" s="6"/>
      <c r="U62" s="6"/>
      <c r="V62" s="6"/>
      <c r="W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M62" s="4"/>
      <c r="AN62" s="4"/>
      <c r="AO62" s="4"/>
      <c r="AP62" s="4"/>
    </row>
    <row r="63" spans="1:42" x14ac:dyDescent="0.3">
      <c r="A63" s="6"/>
      <c r="B63" s="6"/>
      <c r="E63" s="6"/>
      <c r="F63" s="6"/>
      <c r="G63" s="6"/>
      <c r="L63" s="6"/>
      <c r="M63" s="6"/>
      <c r="N63" s="6"/>
      <c r="O63" s="6"/>
      <c r="P63" s="6"/>
      <c r="S63" s="6"/>
      <c r="T63" s="6"/>
      <c r="U63" s="6"/>
      <c r="V63" s="6"/>
      <c r="W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M63" s="4"/>
      <c r="AN63" s="4"/>
      <c r="AO63" s="4"/>
      <c r="AP63" s="4"/>
    </row>
    <row r="64" spans="1:42" s="4" customFormat="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L64" s="34"/>
    </row>
    <row r="65" spans="1:42" s="4" customFormat="1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L65" s="34"/>
    </row>
    <row r="66" spans="1:42" s="4" customFormat="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L66" s="34"/>
    </row>
    <row r="67" spans="1:42" s="4" customFormat="1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L67" s="34"/>
    </row>
    <row r="68" spans="1:42" s="4" customForma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L68" s="34"/>
    </row>
    <row r="69" spans="1:42" s="4" customFormat="1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L69" s="34"/>
    </row>
    <row r="70" spans="1:42" s="4" customFormat="1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L70" s="34"/>
    </row>
    <row r="71" spans="1:42" s="4" customFormat="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L71" s="34"/>
    </row>
    <row r="72" spans="1:42" s="4" customForma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L72" s="34"/>
    </row>
    <row r="73" spans="1:42" s="4" customFormat="1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L73" s="34"/>
    </row>
    <row r="74" spans="1:42" s="4" customFormat="1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L74" s="34"/>
    </row>
    <row r="75" spans="1:42" s="4" customFormat="1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L75" s="34"/>
    </row>
    <row r="76" spans="1:42" s="4" customFormat="1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L76" s="34"/>
      <c r="AM76" s="34"/>
      <c r="AN76" s="34"/>
      <c r="AO76" s="34"/>
      <c r="AP76" s="34"/>
    </row>
    <row r="77" spans="1:42" s="4" customFormat="1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L77" s="34"/>
      <c r="AM77" s="34"/>
      <c r="AN77" s="34"/>
      <c r="AO77" s="34"/>
      <c r="AP77" s="34"/>
    </row>
  </sheetData>
  <mergeCells count="47">
    <mergeCell ref="D50:AG50"/>
    <mergeCell ref="AK1:AK2"/>
    <mergeCell ref="W33:AG33"/>
    <mergeCell ref="C33:E33"/>
    <mergeCell ref="C31:AG31"/>
    <mergeCell ref="C32:S32"/>
    <mergeCell ref="M27:AC27"/>
    <mergeCell ref="M14:AC14"/>
    <mergeCell ref="C3:Y3"/>
    <mergeCell ref="C6:O6"/>
    <mergeCell ref="G4:W4"/>
    <mergeCell ref="M11:AC11"/>
    <mergeCell ref="C47:AG47"/>
    <mergeCell ref="C45:AG45"/>
    <mergeCell ref="C46:AG46"/>
    <mergeCell ref="C44:AG44"/>
    <mergeCell ref="A1:A2"/>
    <mergeCell ref="B1:B2"/>
    <mergeCell ref="AH1:AH2"/>
    <mergeCell ref="AI1:AI2"/>
    <mergeCell ref="AJ1:AJ2"/>
    <mergeCell ref="F43:X43"/>
    <mergeCell ref="W49:AG49"/>
    <mergeCell ref="C48:AG48"/>
    <mergeCell ref="F49:V49"/>
    <mergeCell ref="C49:E49"/>
    <mergeCell ref="C41:S41"/>
    <mergeCell ref="Y43:AG43"/>
    <mergeCell ref="T16:AG16"/>
    <mergeCell ref="C37:AG37"/>
    <mergeCell ref="C38:AG38"/>
    <mergeCell ref="C43:E43"/>
    <mergeCell ref="C39:AG39"/>
    <mergeCell ref="C40:AG40"/>
    <mergeCell ref="C34:AG34"/>
    <mergeCell ref="C35:AG35"/>
    <mergeCell ref="C36:AG36"/>
    <mergeCell ref="F33:V33"/>
    <mergeCell ref="T32:AG32"/>
    <mergeCell ref="C19:F19"/>
    <mergeCell ref="C42:AG42"/>
    <mergeCell ref="F20:AE20"/>
    <mergeCell ref="AM1:AM2"/>
    <mergeCell ref="AN1:AN2"/>
    <mergeCell ref="AO1:AO2"/>
    <mergeCell ref="AP1:AP2"/>
    <mergeCell ref="T41:AG41"/>
  </mergeCells>
  <conditionalFormatting sqref="C3:AG18 C21:AG30 C19 G19:AG19 C20:F20 AF20:AG21">
    <cfRule type="cellIs" dxfId="73" priority="87" operator="equal">
      <formula>2</formula>
    </cfRule>
    <cfRule type="cellIs" dxfId="72" priority="88" operator="equal">
      <formula>1</formula>
    </cfRule>
  </conditionalFormatting>
  <pageMargins left="0.31496062992125984" right="0.31496062992125984" top="0.55118110236220474" bottom="0.55118110236220474" header="0.31496062992125984" footer="0.31496062992125984"/>
  <pageSetup paperSize="9" scale="63"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8E73E-6F5D-4FEC-8350-9F129A6FCF1A}">
  <sheetPr codeName="Лист22">
    <pageSetUpPr fitToPage="1"/>
  </sheetPr>
  <dimension ref="A1:AK76"/>
  <sheetViews>
    <sheetView zoomScale="115" zoomScaleNormal="115" workbookViewId="0">
      <pane ySplit="1" topLeftCell="A2" activePane="bottomLeft" state="frozen"/>
      <selection pane="bottomLeft" activeCell="A5" sqref="A5:XFD5"/>
    </sheetView>
  </sheetViews>
  <sheetFormatPr defaultColWidth="33.6640625" defaultRowHeight="15.05" x14ac:dyDescent="0.3"/>
  <cols>
    <col min="1" max="1" width="2.88671875" style="4" bestFit="1" customWidth="1"/>
    <col min="2" max="2" width="19.88671875" style="4" bestFit="1" customWidth="1"/>
    <col min="3" max="3" width="2.77734375" style="6" customWidth="1"/>
    <col min="4" max="4" width="2.44140625" style="6" customWidth="1"/>
    <col min="5" max="5" width="2.44140625" style="9" customWidth="1"/>
    <col min="6" max="6" width="2.6640625" style="10" customWidth="1"/>
    <col min="7" max="7" width="2.6640625" style="4" customWidth="1"/>
    <col min="8" max="9" width="2.33203125" style="6" customWidth="1"/>
    <col min="10" max="10" width="2.77734375" style="6" customWidth="1"/>
    <col min="11" max="11" width="2.44140625" style="6" customWidth="1"/>
    <col min="12" max="12" width="2.44140625" style="9" customWidth="1"/>
    <col min="13" max="13" width="2.6640625" style="10" customWidth="1"/>
    <col min="14" max="14" width="2.6640625" style="4" customWidth="1"/>
    <col min="15" max="16" width="2.33203125" style="4" customWidth="1"/>
    <col min="17" max="17" width="2.77734375" style="6" customWidth="1"/>
    <col min="18" max="18" width="2.44140625" style="6" customWidth="1"/>
    <col min="19" max="19" width="2.44140625" style="9" customWidth="1"/>
    <col min="20" max="20" width="2.6640625" style="10" customWidth="1"/>
    <col min="21" max="21" width="2.6640625" style="4" customWidth="1"/>
    <col min="22" max="23" width="2.33203125" style="4" customWidth="1"/>
    <col min="24" max="24" width="2.77734375" style="6" customWidth="1"/>
    <col min="25" max="25" width="2.44140625" style="6" customWidth="1"/>
    <col min="26" max="26" width="2.44140625" style="9" customWidth="1"/>
    <col min="27" max="27" width="2.6640625" style="10" customWidth="1"/>
    <col min="28" max="28" width="2.6640625" style="4" customWidth="1"/>
    <col min="29" max="30" width="2.33203125" style="4" customWidth="1"/>
    <col min="31" max="31" width="2.77734375" style="4" customWidth="1"/>
    <col min="32" max="32" width="2.44140625" style="4" customWidth="1"/>
    <col min="33" max="33" width="9.88671875" style="4" customWidth="1"/>
    <col min="34" max="34" width="10.21875" style="4" customWidth="1"/>
    <col min="35" max="35" width="18.6640625" style="4" customWidth="1"/>
    <col min="36" max="36" width="12" style="4" customWidth="1"/>
    <col min="37" max="37" width="12.77734375" style="34" customWidth="1"/>
    <col min="38" max="16384" width="33.6640625" style="34"/>
  </cols>
  <sheetData>
    <row r="1" spans="1:37" x14ac:dyDescent="0.3">
      <c r="A1" s="119" t="s">
        <v>19</v>
      </c>
      <c r="B1" s="120" t="s">
        <v>0</v>
      </c>
      <c r="C1" s="89">
        <v>1</v>
      </c>
      <c r="D1" s="89">
        <v>2</v>
      </c>
      <c r="E1" s="89">
        <v>3</v>
      </c>
      <c r="F1" s="89">
        <v>4</v>
      </c>
      <c r="G1" s="89">
        <v>5</v>
      </c>
      <c r="H1" s="85">
        <v>6</v>
      </c>
      <c r="I1" s="21">
        <v>7</v>
      </c>
      <c r="J1" s="89">
        <v>8</v>
      </c>
      <c r="K1" s="89">
        <v>9</v>
      </c>
      <c r="L1" s="89">
        <v>10</v>
      </c>
      <c r="M1" s="89">
        <v>11</v>
      </c>
      <c r="N1" s="89">
        <v>12</v>
      </c>
      <c r="O1" s="85">
        <v>13</v>
      </c>
      <c r="P1" s="21">
        <v>14</v>
      </c>
      <c r="Q1" s="89">
        <v>15</v>
      </c>
      <c r="R1" s="89">
        <v>16</v>
      </c>
      <c r="S1" s="89">
        <v>17</v>
      </c>
      <c r="T1" s="89">
        <v>18</v>
      </c>
      <c r="U1" s="89">
        <v>19</v>
      </c>
      <c r="V1" s="85">
        <v>20</v>
      </c>
      <c r="W1" s="21">
        <v>21</v>
      </c>
      <c r="X1" s="89">
        <v>22</v>
      </c>
      <c r="Y1" s="89">
        <v>23</v>
      </c>
      <c r="Z1" s="89">
        <v>24</v>
      </c>
      <c r="AA1" s="89">
        <v>25</v>
      </c>
      <c r="AB1" s="89">
        <v>26</v>
      </c>
      <c r="AC1" s="91">
        <v>27</v>
      </c>
      <c r="AD1" s="21">
        <v>28</v>
      </c>
      <c r="AE1" s="89">
        <v>29</v>
      </c>
      <c r="AF1" s="89">
        <v>30</v>
      </c>
      <c r="AG1" s="144" t="s">
        <v>9</v>
      </c>
      <c r="AH1" s="144" t="s">
        <v>1</v>
      </c>
      <c r="AI1" s="144" t="s">
        <v>20</v>
      </c>
      <c r="AJ1" s="144" t="s">
        <v>21</v>
      </c>
      <c r="AK1" s="158" t="s">
        <v>99</v>
      </c>
    </row>
    <row r="2" spans="1:37" x14ac:dyDescent="0.3">
      <c r="A2" s="119"/>
      <c r="B2" s="120"/>
      <c r="C2" s="93" t="s">
        <v>4</v>
      </c>
      <c r="D2" s="93" t="s">
        <v>5</v>
      </c>
      <c r="E2" s="93" t="s">
        <v>6</v>
      </c>
      <c r="F2" s="94" t="s">
        <v>7</v>
      </c>
      <c r="G2" s="93" t="s">
        <v>8</v>
      </c>
      <c r="H2" s="95" t="s">
        <v>2</v>
      </c>
      <c r="I2" s="96" t="s">
        <v>3</v>
      </c>
      <c r="J2" s="93" t="s">
        <v>4</v>
      </c>
      <c r="K2" s="93" t="s">
        <v>5</v>
      </c>
      <c r="L2" s="93" t="s">
        <v>6</v>
      </c>
      <c r="M2" s="94" t="s">
        <v>7</v>
      </c>
      <c r="N2" s="93" t="s">
        <v>8</v>
      </c>
      <c r="O2" s="95" t="s">
        <v>2</v>
      </c>
      <c r="P2" s="96" t="s">
        <v>3</v>
      </c>
      <c r="Q2" s="93" t="s">
        <v>4</v>
      </c>
      <c r="R2" s="93" t="s">
        <v>5</v>
      </c>
      <c r="S2" s="93" t="s">
        <v>6</v>
      </c>
      <c r="T2" s="94" t="s">
        <v>7</v>
      </c>
      <c r="U2" s="93" t="s">
        <v>8</v>
      </c>
      <c r="V2" s="95" t="s">
        <v>2</v>
      </c>
      <c r="W2" s="96" t="s">
        <v>3</v>
      </c>
      <c r="X2" s="93" t="s">
        <v>4</v>
      </c>
      <c r="Y2" s="93" t="s">
        <v>5</v>
      </c>
      <c r="Z2" s="93" t="s">
        <v>6</v>
      </c>
      <c r="AA2" s="94" t="s">
        <v>7</v>
      </c>
      <c r="AB2" s="93" t="s">
        <v>8</v>
      </c>
      <c r="AC2" s="95" t="s">
        <v>2</v>
      </c>
      <c r="AD2" s="96" t="s">
        <v>3</v>
      </c>
      <c r="AE2" s="93" t="s">
        <v>4</v>
      </c>
      <c r="AF2" s="93" t="s">
        <v>5</v>
      </c>
      <c r="AG2" s="144"/>
      <c r="AH2" s="144"/>
      <c r="AI2" s="144"/>
      <c r="AJ2" s="144"/>
      <c r="AK2" s="158"/>
    </row>
    <row r="3" spans="1:37" x14ac:dyDescent="0.3">
      <c r="A3" s="11">
        <v>1</v>
      </c>
      <c r="B3" s="15" t="s">
        <v>38</v>
      </c>
      <c r="C3" s="89"/>
      <c r="D3" s="67"/>
      <c r="E3" s="67"/>
      <c r="F3" s="67"/>
      <c r="G3" s="67"/>
      <c r="H3" s="90">
        <v>1</v>
      </c>
      <c r="I3" s="63"/>
      <c r="J3" s="67"/>
      <c r="K3" s="67"/>
      <c r="L3" s="67"/>
      <c r="M3" s="67"/>
      <c r="N3" s="67"/>
      <c r="O3" s="90"/>
      <c r="P3" s="63"/>
      <c r="Q3" s="67"/>
      <c r="R3" s="67">
        <v>2</v>
      </c>
      <c r="S3" s="67"/>
      <c r="T3" s="67"/>
      <c r="U3" s="67"/>
      <c r="V3" s="90"/>
      <c r="W3" s="63"/>
      <c r="X3" s="67"/>
      <c r="Y3" s="67"/>
      <c r="Z3" s="89"/>
      <c r="AA3" s="67"/>
      <c r="AB3" s="67"/>
      <c r="AC3" s="90"/>
      <c r="AD3" s="63"/>
      <c r="AE3" s="67"/>
      <c r="AF3" s="89"/>
      <c r="AG3" s="98">
        <f t="shared" ref="AG3:AG50" si="0">COUNTIF(C3:AF3,1)</f>
        <v>1</v>
      </c>
      <c r="AH3" s="99">
        <f>Январь!AH46+Февраль!AE46+Март!AH46+Апрель!AG46+AG3+Май!AH46+Июнь!AG3+Июль!AH3+Август!AH3</f>
        <v>10</v>
      </c>
      <c r="AI3" s="99">
        <f>COUNTIF(C3:AF3,2)</f>
        <v>1</v>
      </c>
      <c r="AJ3" s="99">
        <f>Январь!AJ46+Февраль!AG46+Март!AJ46+Апрель!AI46+AI3+Июнь!AI3+Июнь!AI3+Июль!AJ3+Август!AJ3</f>
        <v>8</v>
      </c>
      <c r="AK3" s="97" t="s">
        <v>92</v>
      </c>
    </row>
    <row r="4" spans="1:37" x14ac:dyDescent="0.3">
      <c r="A4" s="2">
        <v>2</v>
      </c>
      <c r="B4" s="15" t="s">
        <v>83</v>
      </c>
      <c r="C4" s="67"/>
      <c r="D4" s="89"/>
      <c r="E4" s="89"/>
      <c r="F4" s="67"/>
      <c r="G4" s="67"/>
      <c r="H4" s="90"/>
      <c r="I4" s="63"/>
      <c r="J4" s="67"/>
      <c r="K4" s="67"/>
      <c r="L4" s="67"/>
      <c r="M4" s="67"/>
      <c r="N4" s="67"/>
      <c r="O4" s="90">
        <v>1</v>
      </c>
      <c r="P4" s="63"/>
      <c r="Q4" s="67">
        <v>2</v>
      </c>
      <c r="R4" s="67"/>
      <c r="S4" s="67"/>
      <c r="T4" s="67"/>
      <c r="U4" s="67"/>
      <c r="V4" s="90"/>
      <c r="W4" s="63"/>
      <c r="X4" s="67"/>
      <c r="Y4" s="89"/>
      <c r="Z4" s="89"/>
      <c r="AA4" s="67"/>
      <c r="AB4" s="67"/>
      <c r="AC4" s="90"/>
      <c r="AD4" s="63"/>
      <c r="AE4" s="67"/>
      <c r="AF4" s="89"/>
      <c r="AG4" s="98">
        <f t="shared" si="0"/>
        <v>1</v>
      </c>
      <c r="AH4" s="99">
        <f>Январь!AH47+Февраль!AE47+Март!AH47+Апрель!AG47+AG4+Май!AH47+Июнь!AG4+Июль!AH4+Август!AH4</f>
        <v>10</v>
      </c>
      <c r="AI4" s="99">
        <f t="shared" ref="AI4:AI50" si="1">COUNTIF(C4:AF4,2)</f>
        <v>1</v>
      </c>
      <c r="AJ4" s="99">
        <f>Январь!AJ47+Февраль!AG47+Март!AJ47+Апрель!AI47+AI4+Июнь!AI4+Июнь!AI4+Июль!AJ4+Август!AJ4</f>
        <v>8</v>
      </c>
      <c r="AK4" s="97" t="s">
        <v>92</v>
      </c>
    </row>
    <row r="5" spans="1:37" x14ac:dyDescent="0.3">
      <c r="A5" s="11">
        <v>3</v>
      </c>
      <c r="B5" s="15" t="s">
        <v>84</v>
      </c>
      <c r="C5" s="67"/>
      <c r="D5" s="89"/>
      <c r="E5" s="89"/>
      <c r="F5" s="67"/>
      <c r="G5" s="67"/>
      <c r="H5" s="90"/>
      <c r="I5" s="63"/>
      <c r="J5" s="67"/>
      <c r="K5" s="89"/>
      <c r="L5" s="89"/>
      <c r="M5" s="67"/>
      <c r="N5" s="67"/>
      <c r="O5" s="90"/>
      <c r="P5" s="63"/>
      <c r="Q5" s="67"/>
      <c r="R5" s="89"/>
      <c r="S5" s="89"/>
      <c r="T5" s="67">
        <v>2</v>
      </c>
      <c r="U5" s="67"/>
      <c r="V5" s="90"/>
      <c r="W5" s="63"/>
      <c r="X5" s="67"/>
      <c r="Y5" s="89"/>
      <c r="Z5" s="89"/>
      <c r="AA5" s="67"/>
      <c r="AB5" s="67"/>
      <c r="AC5" s="90">
        <v>1</v>
      </c>
      <c r="AD5" s="63"/>
      <c r="AE5" s="67"/>
      <c r="AF5" s="89"/>
      <c r="AG5" s="98">
        <f t="shared" si="0"/>
        <v>1</v>
      </c>
      <c r="AH5" s="99">
        <f>Январь!AH48+Февраль!AE48+Март!AH48+Апрель!AG48+AG5+Май!AH48+Июнь!AG5+Июль!AH5+Август!AH5</f>
        <v>11</v>
      </c>
      <c r="AI5" s="99">
        <f t="shared" si="1"/>
        <v>1</v>
      </c>
      <c r="AJ5" s="99">
        <f>Январь!AJ48+Февраль!AG48+Март!AJ48+Апрель!AI48+AI5+Июнь!AI5+Июнь!AI5+Июль!AJ5+Август!AJ5</f>
        <v>8</v>
      </c>
      <c r="AK5" s="97" t="s">
        <v>92</v>
      </c>
    </row>
    <row r="6" spans="1:37" x14ac:dyDescent="0.3">
      <c r="A6" s="11">
        <v>4</v>
      </c>
      <c r="B6" s="15" t="s">
        <v>100</v>
      </c>
      <c r="C6" s="67"/>
      <c r="D6" s="92"/>
      <c r="E6" s="67"/>
      <c r="F6" s="67"/>
      <c r="G6" s="67"/>
      <c r="H6" s="90"/>
      <c r="I6" s="63"/>
      <c r="J6" s="67"/>
      <c r="K6" s="67"/>
      <c r="L6" s="67"/>
      <c r="M6" s="67"/>
      <c r="N6" s="67"/>
      <c r="O6" s="90"/>
      <c r="P6" s="63"/>
      <c r="Q6" s="67"/>
      <c r="R6" s="89"/>
      <c r="S6" s="89"/>
      <c r="T6" s="67"/>
      <c r="U6" s="67"/>
      <c r="V6" s="90">
        <v>1</v>
      </c>
      <c r="W6" s="63"/>
      <c r="X6" s="67"/>
      <c r="Y6" s="89"/>
      <c r="Z6" s="89"/>
      <c r="AA6" s="67"/>
      <c r="AB6" s="67"/>
      <c r="AC6" s="90"/>
      <c r="AD6" s="63"/>
      <c r="AE6" s="67"/>
      <c r="AF6" s="89"/>
      <c r="AG6" s="98">
        <f t="shared" si="0"/>
        <v>1</v>
      </c>
      <c r="AH6" s="99">
        <f>Январь!AH49+Февраль!AE49+Март!AH49+Апрель!AG49+AG6+Май!AH49+Июнь!AG6+Июль!AH6+Август!AH6</f>
        <v>9</v>
      </c>
      <c r="AI6" s="99">
        <f t="shared" si="1"/>
        <v>0</v>
      </c>
      <c r="AJ6" s="99">
        <f>Январь!AJ49+Февраль!AG49+Март!AJ49+Апрель!AI49+AI6+Июнь!AI6+Июнь!AI6+Июль!AJ6+Август!AJ6</f>
        <v>7</v>
      </c>
      <c r="AK6" s="97" t="s">
        <v>92</v>
      </c>
    </row>
    <row r="7" spans="1:37" x14ac:dyDescent="0.3">
      <c r="A7" s="2">
        <v>5</v>
      </c>
      <c r="B7" s="15" t="s">
        <v>68</v>
      </c>
      <c r="C7" s="67"/>
      <c r="D7" s="89"/>
      <c r="E7" s="89"/>
      <c r="F7" s="67"/>
      <c r="G7" s="67"/>
      <c r="H7" s="90"/>
      <c r="I7" s="63"/>
      <c r="J7" s="67"/>
      <c r="K7" s="89"/>
      <c r="L7" s="89"/>
      <c r="M7" s="67"/>
      <c r="N7" s="67"/>
      <c r="O7" s="90"/>
      <c r="P7" s="63"/>
      <c r="Q7" s="67"/>
      <c r="R7" s="89"/>
      <c r="S7" s="89">
        <v>1</v>
      </c>
      <c r="T7" s="67"/>
      <c r="U7" s="67"/>
      <c r="V7" s="90"/>
      <c r="W7" s="63"/>
      <c r="X7" s="67"/>
      <c r="Y7" s="89"/>
      <c r="Z7" s="89">
        <v>2</v>
      </c>
      <c r="AA7" s="67"/>
      <c r="AB7" s="67"/>
      <c r="AC7" s="90"/>
      <c r="AD7" s="63"/>
      <c r="AE7" s="67"/>
      <c r="AF7" s="89"/>
      <c r="AG7" s="98">
        <f t="shared" si="0"/>
        <v>1</v>
      </c>
      <c r="AH7" s="99">
        <f>Январь!AH50+Февраль!AE50+Март!AH50+Апрель!AG50+AG7+Май!AH50+Июнь!AG7+Июль!AH7+Август!AH7</f>
        <v>10</v>
      </c>
      <c r="AI7" s="99">
        <f t="shared" si="1"/>
        <v>1</v>
      </c>
      <c r="AJ7" s="99">
        <f>Январь!AJ50+Февраль!AG50+Март!AJ50+Апрель!AI50+AI7+Июнь!AI7+Июнь!AI7+Июль!AJ7+Август!AJ7</f>
        <v>3</v>
      </c>
      <c r="AK7" s="97" t="s">
        <v>93</v>
      </c>
    </row>
    <row r="8" spans="1:37" x14ac:dyDescent="0.3">
      <c r="A8" s="11">
        <v>6</v>
      </c>
      <c r="B8" s="15" t="s">
        <v>85</v>
      </c>
      <c r="C8" s="143" t="s">
        <v>126</v>
      </c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90"/>
      <c r="W8" s="63"/>
      <c r="X8" s="67"/>
      <c r="Y8" s="89"/>
      <c r="Z8" s="89"/>
      <c r="AA8" s="67"/>
      <c r="AB8" s="67"/>
      <c r="AC8" s="90"/>
      <c r="AD8" s="63">
        <v>1</v>
      </c>
      <c r="AE8" s="67"/>
      <c r="AF8" s="89"/>
      <c r="AG8" s="98">
        <f t="shared" si="0"/>
        <v>1</v>
      </c>
      <c r="AH8" s="99">
        <f>Январь!AH51+Февраль!AE51+Март!AH51+Апрель!AG51+AG8+Май!AH51+Июнь!AH8++Июль!AH8+Август!AH9</f>
        <v>10</v>
      </c>
      <c r="AI8" s="99">
        <f t="shared" si="1"/>
        <v>0</v>
      </c>
      <c r="AJ8" s="99">
        <f>Январь!AJ51+Февраль!AG51+Март!AJ51+Апрель!AI51+AI8+Июнь!AI8+Июнь!AI8+Июль!AJ8+Август!AJ8</f>
        <v>5</v>
      </c>
      <c r="AK8" s="97" t="s">
        <v>93</v>
      </c>
    </row>
    <row r="9" spans="1:37" x14ac:dyDescent="0.3">
      <c r="A9" s="11">
        <v>7</v>
      </c>
      <c r="B9" s="15" t="s">
        <v>103</v>
      </c>
      <c r="C9" s="67"/>
      <c r="D9" s="89"/>
      <c r="E9" s="89">
        <v>1</v>
      </c>
      <c r="F9" s="67"/>
      <c r="G9" s="67"/>
      <c r="H9" s="90"/>
      <c r="I9" s="63"/>
      <c r="J9" s="67"/>
      <c r="K9" s="89"/>
      <c r="L9" s="89"/>
      <c r="M9" s="67">
        <v>1</v>
      </c>
      <c r="N9" s="67"/>
      <c r="O9" s="90"/>
      <c r="P9" s="63"/>
      <c r="Q9" s="67"/>
      <c r="R9" s="89"/>
      <c r="S9" s="89"/>
      <c r="T9" s="67"/>
      <c r="U9" s="67"/>
      <c r="V9" s="90"/>
      <c r="W9" s="63"/>
      <c r="X9" s="67"/>
      <c r="Y9" s="89"/>
      <c r="Z9" s="89"/>
      <c r="AA9" s="67"/>
      <c r="AB9" s="67"/>
      <c r="AC9" s="90"/>
      <c r="AD9" s="63"/>
      <c r="AE9" s="67"/>
      <c r="AF9" s="89"/>
      <c r="AG9" s="98">
        <f t="shared" si="0"/>
        <v>2</v>
      </c>
      <c r="AH9" s="99">
        <f>Январь!AH52+Февраль!AE52+Март!AH52+Апрель!AG52+AG9+Май!AH52+Июнь!AH9++Июль!AH9+Август!AH10</f>
        <v>10</v>
      </c>
      <c r="AI9" s="99">
        <f t="shared" si="1"/>
        <v>0</v>
      </c>
      <c r="AJ9" s="99">
        <f>Январь!AJ52+Февраль!AG52+Март!AJ52+Апрель!AI52+AI9+Июнь!AI9+Июнь!AI9+Июль!AJ9+Август!AJ9</f>
        <v>4</v>
      </c>
      <c r="AK9" s="97" t="s">
        <v>93</v>
      </c>
    </row>
    <row r="10" spans="1:37" x14ac:dyDescent="0.3">
      <c r="A10" s="2">
        <v>8</v>
      </c>
      <c r="B10" s="15" t="s">
        <v>72</v>
      </c>
      <c r="C10" s="143" t="s">
        <v>126</v>
      </c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90"/>
      <c r="P10" s="63"/>
      <c r="Q10" s="67"/>
      <c r="R10" s="67"/>
      <c r="S10" s="89"/>
      <c r="T10" s="67"/>
      <c r="U10" s="92">
        <v>1</v>
      </c>
      <c r="V10" s="90"/>
      <c r="W10" s="63"/>
      <c r="X10" s="67"/>
      <c r="Y10" s="89"/>
      <c r="Z10" s="89"/>
      <c r="AA10" s="67"/>
      <c r="AB10" s="67"/>
      <c r="AC10" s="90"/>
      <c r="AD10" s="63"/>
      <c r="AE10" s="67"/>
      <c r="AF10" s="89">
        <v>2</v>
      </c>
      <c r="AG10" s="98">
        <f t="shared" si="0"/>
        <v>1</v>
      </c>
      <c r="AH10" s="99">
        <f>Январь!AH53+Февраль!AE53+Март!AH53+Апрель!AG53+AG10+Май!AH53+Июнь!AH10++Июль!AH10+Август!AH11</f>
        <v>11</v>
      </c>
      <c r="AI10" s="99">
        <f t="shared" si="1"/>
        <v>1</v>
      </c>
      <c r="AJ10" s="99">
        <f>Январь!AJ53+Февраль!AG53+Март!AJ53+Апрель!AI53+AI10+Июнь!AI10+Июнь!AJ10+Июль!AJ10+Август!AJ10</f>
        <v>7</v>
      </c>
      <c r="AK10" s="97" t="s">
        <v>93</v>
      </c>
    </row>
    <row r="11" spans="1:37" x14ac:dyDescent="0.3">
      <c r="A11" s="11">
        <v>9</v>
      </c>
      <c r="B11" s="15" t="s">
        <v>122</v>
      </c>
      <c r="C11" s="67">
        <v>1</v>
      </c>
      <c r="D11" s="89"/>
      <c r="E11" s="89"/>
      <c r="F11" s="67"/>
      <c r="G11" s="67"/>
      <c r="H11" s="90"/>
      <c r="I11" s="63"/>
      <c r="J11" s="67"/>
      <c r="K11" s="89">
        <v>2</v>
      </c>
      <c r="L11" s="89"/>
      <c r="M11" s="67"/>
      <c r="N11" s="67"/>
      <c r="O11" s="90"/>
      <c r="P11" s="63"/>
      <c r="Q11" s="67"/>
      <c r="R11" s="89"/>
      <c r="S11" s="89"/>
      <c r="T11" s="67"/>
      <c r="U11" s="67">
        <v>2</v>
      </c>
      <c r="V11" s="90"/>
      <c r="W11" s="63"/>
      <c r="X11" s="67"/>
      <c r="Y11" s="154" t="s">
        <v>127</v>
      </c>
      <c r="Z11" s="155"/>
      <c r="AA11" s="155"/>
      <c r="AB11" s="155"/>
      <c r="AC11" s="155"/>
      <c r="AD11" s="155"/>
      <c r="AE11" s="155"/>
      <c r="AF11" s="156"/>
      <c r="AG11" s="98">
        <f t="shared" si="0"/>
        <v>1</v>
      </c>
      <c r="AH11" s="99">
        <f>Январь!AH54+Февраль!AE54+Март!AH54+Апрель!AG54+AG11+Май!AH54+Июнь!AH11++Июль!AH11+Август!AH12</f>
        <v>10</v>
      </c>
      <c r="AI11" s="99">
        <f t="shared" si="1"/>
        <v>2</v>
      </c>
      <c r="AJ11" s="99">
        <f>Январь!AJ55+Февраль!AG55+Март!AJ55+Апрель!AI55+AI11+Июнь!AI12+Июнь!AJ12+Июль!AJ12+Август!AJ12</f>
        <v>8</v>
      </c>
      <c r="AK11" s="97" t="s">
        <v>93</v>
      </c>
    </row>
    <row r="12" spans="1:37" x14ac:dyDescent="0.3">
      <c r="A12" s="11">
        <v>10</v>
      </c>
      <c r="B12" s="15" t="s">
        <v>56</v>
      </c>
      <c r="C12" s="67"/>
      <c r="D12" s="89"/>
      <c r="E12" s="89">
        <v>2</v>
      </c>
      <c r="F12" s="67"/>
      <c r="G12" s="67"/>
      <c r="H12" s="90"/>
      <c r="I12" s="63"/>
      <c r="J12" s="67"/>
      <c r="K12" s="89"/>
      <c r="L12" s="89"/>
      <c r="M12" s="67"/>
      <c r="N12" s="67"/>
      <c r="O12" s="90"/>
      <c r="P12" s="63"/>
      <c r="Q12" s="67">
        <v>1</v>
      </c>
      <c r="R12" s="89"/>
      <c r="S12" s="89"/>
      <c r="T12" s="67"/>
      <c r="U12" s="92"/>
      <c r="V12" s="90"/>
      <c r="W12" s="63"/>
      <c r="X12" s="67"/>
      <c r="Y12" s="89"/>
      <c r="Z12" s="89">
        <v>1</v>
      </c>
      <c r="AA12" s="67"/>
      <c r="AB12" s="67"/>
      <c r="AC12" s="90"/>
      <c r="AD12" s="63"/>
      <c r="AE12" s="67"/>
      <c r="AF12" s="89"/>
      <c r="AG12" s="98">
        <f t="shared" si="0"/>
        <v>2</v>
      </c>
      <c r="AH12" s="99">
        <f>Январь!AH55+Февраль!AE55+Март!AH55+Апрель!AG55+AG12+Май!AH55+Июнь!AH12++Июль!AH12+Август!AH13</f>
        <v>10</v>
      </c>
      <c r="AI12" s="99">
        <f t="shared" si="1"/>
        <v>1</v>
      </c>
      <c r="AJ12" s="99">
        <f>Январь!AJ56+Февраль!AG56+Март!AJ56+Апрель!AI56+AI12+Июнь!AI13+Июнь!AJ13+Июль!AJ13+Август!AJ13</f>
        <v>7</v>
      </c>
      <c r="AK12" s="97" t="s">
        <v>93</v>
      </c>
    </row>
    <row r="13" spans="1:37" x14ac:dyDescent="0.3">
      <c r="A13" s="2">
        <v>11</v>
      </c>
      <c r="B13" s="15" t="s">
        <v>79</v>
      </c>
      <c r="C13" s="67"/>
      <c r="D13" s="89"/>
      <c r="E13" s="89"/>
      <c r="F13" s="67"/>
      <c r="G13" s="67">
        <v>2</v>
      </c>
      <c r="H13" s="90"/>
      <c r="I13" s="63">
        <v>1</v>
      </c>
      <c r="J13" s="67"/>
      <c r="K13" s="89"/>
      <c r="L13" s="89"/>
      <c r="M13" s="67"/>
      <c r="N13" s="67"/>
      <c r="O13" s="90"/>
      <c r="P13" s="63"/>
      <c r="Q13" s="67"/>
      <c r="R13" s="67"/>
      <c r="S13" s="67">
        <v>2</v>
      </c>
      <c r="T13" s="67"/>
      <c r="U13" s="67"/>
      <c r="V13" s="90"/>
      <c r="W13" s="63"/>
      <c r="X13" s="67"/>
      <c r="Y13" s="67"/>
      <c r="Z13" s="67"/>
      <c r="AA13" s="67"/>
      <c r="AB13" s="67"/>
      <c r="AC13" s="90"/>
      <c r="AD13" s="63"/>
      <c r="AE13" s="67"/>
      <c r="AF13" s="89"/>
      <c r="AG13" s="98">
        <f t="shared" si="0"/>
        <v>1</v>
      </c>
      <c r="AH13" s="99">
        <f>Январь!AH56+Февраль!AE56+Март!AH56+Апрель!AG56+AG13+Май!AH56+Июнь!AH13++Июль!AH13+Август!AH14</f>
        <v>10</v>
      </c>
      <c r="AI13" s="99">
        <f t="shared" si="1"/>
        <v>2</v>
      </c>
      <c r="AJ13" s="99">
        <f>Январь!AJ57+Февраль!AG57+Март!AJ57+Апрель!AI57+AI13+Июнь!AI14+Июнь!AJ14+Июль!AJ14+Август!AJ14</f>
        <v>9</v>
      </c>
      <c r="AK13" s="97" t="s">
        <v>94</v>
      </c>
    </row>
    <row r="14" spans="1:37" x14ac:dyDescent="0.3">
      <c r="A14" s="11">
        <v>12</v>
      </c>
      <c r="B14" s="15" t="s">
        <v>104</v>
      </c>
      <c r="C14" s="67"/>
      <c r="D14" s="89"/>
      <c r="E14" s="89"/>
      <c r="F14" s="67">
        <v>2</v>
      </c>
      <c r="G14" s="67"/>
      <c r="H14" s="90"/>
      <c r="I14" s="63"/>
      <c r="J14" s="67"/>
      <c r="K14" s="89"/>
      <c r="L14" s="89"/>
      <c r="M14" s="67"/>
      <c r="N14" s="67"/>
      <c r="O14" s="90"/>
      <c r="P14" s="63"/>
      <c r="Q14" s="67"/>
      <c r="R14" s="89"/>
      <c r="S14" s="89"/>
      <c r="T14" s="67"/>
      <c r="U14" s="67"/>
      <c r="V14" s="90"/>
      <c r="W14" s="63"/>
      <c r="X14" s="67"/>
      <c r="Y14" s="89"/>
      <c r="Z14" s="89"/>
      <c r="AA14" s="67"/>
      <c r="AB14" s="67"/>
      <c r="AC14" s="90"/>
      <c r="AD14" s="63"/>
      <c r="AE14" s="67"/>
      <c r="AF14" s="89"/>
      <c r="AG14" s="98">
        <f t="shared" si="0"/>
        <v>0</v>
      </c>
      <c r="AH14" s="99">
        <f>Январь!AH57+Февраль!AE57+Март!AH57+Апрель!AG57+AG14+Май!AH57+Июнь!AH14++Июль!AH14+Август!AH15</f>
        <v>9</v>
      </c>
      <c r="AI14" s="99">
        <f t="shared" si="1"/>
        <v>1</v>
      </c>
      <c r="AJ14" s="99">
        <f>Январь!AJ58+Февраль!AG58+Март!AJ58+Апрель!AI58+AI14+Июнь!AI15+Июнь!AJ15+Июль!AJ15+Август!AJ15</f>
        <v>9</v>
      </c>
      <c r="AK14" s="97" t="s">
        <v>94</v>
      </c>
    </row>
    <row r="15" spans="1:37" x14ac:dyDescent="0.3">
      <c r="A15" s="11">
        <v>13</v>
      </c>
      <c r="B15" s="15" t="s">
        <v>105</v>
      </c>
      <c r="C15" s="67"/>
      <c r="D15" s="89"/>
      <c r="E15" s="89"/>
      <c r="F15" s="67"/>
      <c r="G15" s="67"/>
      <c r="H15" s="90"/>
      <c r="I15" s="63"/>
      <c r="J15" s="67"/>
      <c r="K15" s="89"/>
      <c r="L15" s="89"/>
      <c r="M15" s="67"/>
      <c r="N15" s="147" t="s">
        <v>127</v>
      </c>
      <c r="O15" s="148"/>
      <c r="P15" s="148"/>
      <c r="Q15" s="148"/>
      <c r="R15" s="148"/>
      <c r="S15" s="148"/>
      <c r="T15" s="149"/>
      <c r="U15" s="67"/>
      <c r="V15" s="90"/>
      <c r="W15" s="63">
        <v>1</v>
      </c>
      <c r="X15" s="67"/>
      <c r="Y15" s="67"/>
      <c r="Z15" s="67"/>
      <c r="AA15" s="67">
        <v>1</v>
      </c>
      <c r="AB15" s="67"/>
      <c r="AC15" s="90"/>
      <c r="AD15" s="63"/>
      <c r="AE15" s="67"/>
      <c r="AF15" s="67"/>
      <c r="AG15" s="98">
        <f t="shared" si="0"/>
        <v>2</v>
      </c>
      <c r="AH15" s="99">
        <f>Январь!AH58+Февраль!AE58+Март!AH58+Апрель!AG58+AG15+Май!AH58+Июнь!AH15++Июль!AH15+Август!AH16</f>
        <v>11</v>
      </c>
      <c r="AI15" s="99">
        <f t="shared" si="1"/>
        <v>0</v>
      </c>
      <c r="AJ15" s="99">
        <f>Январь!AJ59+Февраль!AG59+Март!AJ59+Апрель!AI59+AI15+Июнь!AI16+Июнь!AJ16+Июль!AJ16+Август!AJ16</f>
        <v>6</v>
      </c>
      <c r="AK15" s="97" t="s">
        <v>94</v>
      </c>
    </row>
    <row r="16" spans="1:37" x14ac:dyDescent="0.3">
      <c r="A16" s="2">
        <v>14</v>
      </c>
      <c r="B16" s="15" t="s">
        <v>60</v>
      </c>
      <c r="C16" s="67"/>
      <c r="D16" s="89"/>
      <c r="E16" s="89"/>
      <c r="F16" s="67"/>
      <c r="G16" s="67"/>
      <c r="H16" s="90"/>
      <c r="I16" s="63"/>
      <c r="J16" s="67"/>
      <c r="K16" s="89"/>
      <c r="L16" s="89"/>
      <c r="M16" s="67"/>
      <c r="N16" s="67"/>
      <c r="O16" s="90"/>
      <c r="P16" s="63"/>
      <c r="Q16" s="67"/>
      <c r="R16" s="89"/>
      <c r="S16" s="89"/>
      <c r="T16" s="67"/>
      <c r="U16" s="67"/>
      <c r="V16" s="90"/>
      <c r="W16" s="63"/>
      <c r="X16" s="67">
        <v>2</v>
      </c>
      <c r="Y16" s="89"/>
      <c r="Z16" s="89"/>
      <c r="AA16" s="67"/>
      <c r="AB16" s="67"/>
      <c r="AC16" s="90"/>
      <c r="AD16" s="63"/>
      <c r="AE16" s="67"/>
      <c r="AF16" s="89"/>
      <c r="AG16" s="98">
        <f t="shared" si="0"/>
        <v>0</v>
      </c>
      <c r="AH16" s="99">
        <f>Январь!AH59+Февраль!AE59+Март!AH59+Апрель!AG59+AG16+Май!AH59+Июнь!AH16++Июль!AH16+Август!AH17</f>
        <v>9</v>
      </c>
      <c r="AI16" s="99">
        <f t="shared" si="1"/>
        <v>1</v>
      </c>
      <c r="AJ16" s="99">
        <f>Январь!AJ60+Февраль!AG60+Март!AJ60+Апрель!AI60+AI16+Июнь!AI17+Июнь!AJ17+Июль!AJ17+Август!AJ17</f>
        <v>5</v>
      </c>
      <c r="AK16" s="97" t="s">
        <v>94</v>
      </c>
    </row>
    <row r="17" spans="1:37" x14ac:dyDescent="0.3">
      <c r="A17" s="11">
        <v>15</v>
      </c>
      <c r="B17" s="15" t="s">
        <v>113</v>
      </c>
      <c r="C17" s="67"/>
      <c r="D17" s="89">
        <v>1</v>
      </c>
      <c r="E17" s="89"/>
      <c r="F17" s="67"/>
      <c r="G17" s="67"/>
      <c r="H17" s="90"/>
      <c r="I17" s="63"/>
      <c r="J17" s="67"/>
      <c r="K17" s="89"/>
      <c r="L17" s="89"/>
      <c r="M17" s="67"/>
      <c r="N17" s="67"/>
      <c r="O17" s="90"/>
      <c r="P17" s="63"/>
      <c r="Q17" s="67"/>
      <c r="R17" s="89"/>
      <c r="S17" s="89"/>
      <c r="T17" s="67"/>
      <c r="U17" s="67"/>
      <c r="V17" s="90"/>
      <c r="W17" s="63"/>
      <c r="X17" s="67"/>
      <c r="Y17" s="89"/>
      <c r="Z17" s="89"/>
      <c r="AA17" s="67"/>
      <c r="AB17" s="67"/>
      <c r="AC17" s="90"/>
      <c r="AD17" s="63"/>
      <c r="AE17" s="67"/>
      <c r="AF17" s="89"/>
      <c r="AG17" s="98">
        <f t="shared" si="0"/>
        <v>1</v>
      </c>
      <c r="AH17" s="99">
        <f>Январь!AH60+Февраль!AE60+Март!AH60+Апрель!AG60+AG17+Май!AH60+Июнь!AH17++Июль!AH17+Август!AH18</f>
        <v>9</v>
      </c>
      <c r="AI17" s="99">
        <f t="shared" si="1"/>
        <v>0</v>
      </c>
      <c r="AJ17" s="99">
        <f>Январь!AJ61+Февраль!AG61+Март!AJ61+Апрель!AI61+AI17+Июнь!AI18+Июнь!AJ18+Июль!AJ18+Август!AJ18</f>
        <v>7</v>
      </c>
      <c r="AK17" s="97" t="s">
        <v>95</v>
      </c>
    </row>
    <row r="18" spans="1:37" x14ac:dyDescent="0.3">
      <c r="A18" s="11">
        <v>16</v>
      </c>
      <c r="B18" s="15" t="s">
        <v>67</v>
      </c>
      <c r="C18" s="67"/>
      <c r="D18" s="67"/>
      <c r="E18" s="67"/>
      <c r="F18" s="67"/>
      <c r="G18" s="67"/>
      <c r="H18" s="90"/>
      <c r="I18" s="63"/>
      <c r="J18" s="67"/>
      <c r="K18" s="89"/>
      <c r="L18" s="67"/>
      <c r="M18" s="67"/>
      <c r="N18" s="67">
        <v>1</v>
      </c>
      <c r="O18" s="90"/>
      <c r="P18" s="63"/>
      <c r="Q18" s="67"/>
      <c r="R18" s="89"/>
      <c r="S18" s="89"/>
      <c r="T18" s="67"/>
      <c r="U18" s="67"/>
      <c r="V18" s="90"/>
      <c r="W18" s="63"/>
      <c r="X18" s="67"/>
      <c r="Y18" s="89"/>
      <c r="Z18" s="89"/>
      <c r="AA18" s="67"/>
      <c r="AB18" s="67">
        <v>2</v>
      </c>
      <c r="AC18" s="90"/>
      <c r="AD18" s="63"/>
      <c r="AE18" s="67"/>
      <c r="AF18" s="89"/>
      <c r="AG18" s="98">
        <f t="shared" si="0"/>
        <v>1</v>
      </c>
      <c r="AH18" s="99">
        <f>Январь!AH61+Февраль!AE61+Март!AH61+Апрель!AG61+AG18+Май!AH61+Июнь!AH18++Июль!AH18+Август!AH19</f>
        <v>11</v>
      </c>
      <c r="AI18" s="99">
        <f t="shared" si="1"/>
        <v>1</v>
      </c>
      <c r="AJ18" s="99">
        <f>Январь!AJ62+Февраль!AG62+Март!AJ62+Апрель!AI62+AI18+Июнь!AI19+Июнь!AJ19+Июль!AJ19+Август!AJ19</f>
        <v>8</v>
      </c>
      <c r="AK18" s="97" t="s">
        <v>95</v>
      </c>
    </row>
    <row r="19" spans="1:37" x14ac:dyDescent="0.3">
      <c r="A19" s="2">
        <v>17</v>
      </c>
      <c r="B19" s="15" t="s">
        <v>106</v>
      </c>
      <c r="C19" s="67"/>
      <c r="D19" s="89"/>
      <c r="E19" s="89"/>
      <c r="F19" s="67">
        <v>1</v>
      </c>
      <c r="G19" s="67"/>
      <c r="H19" s="90"/>
      <c r="I19" s="63"/>
      <c r="J19" s="67"/>
      <c r="K19" s="67"/>
      <c r="L19" s="89">
        <v>2</v>
      </c>
      <c r="M19" s="67"/>
      <c r="N19" s="67"/>
      <c r="O19" s="90"/>
      <c r="P19" s="63"/>
      <c r="Q19" s="67"/>
      <c r="R19" s="67"/>
      <c r="S19" s="67"/>
      <c r="T19" s="67"/>
      <c r="U19" s="67"/>
      <c r="V19" s="90"/>
      <c r="W19" s="63"/>
      <c r="X19" s="67"/>
      <c r="Y19" s="67"/>
      <c r="Z19" s="67"/>
      <c r="AA19" s="67">
        <v>2</v>
      </c>
      <c r="AB19" s="67"/>
      <c r="AC19" s="90"/>
      <c r="AD19" s="63"/>
      <c r="AE19" s="67"/>
      <c r="AF19" s="89">
        <v>1</v>
      </c>
      <c r="AG19" s="98">
        <f t="shared" si="0"/>
        <v>2</v>
      </c>
      <c r="AH19" s="99">
        <f>Январь!AH62+Февраль!AE62+Март!AH62+Апрель!AG62+AG19+Май!AH62+Июнь!AH19++Июль!AH19+Август!AH20</f>
        <v>11</v>
      </c>
      <c r="AI19" s="99">
        <f t="shared" si="1"/>
        <v>2</v>
      </c>
      <c r="AJ19" s="99">
        <f>Январь!AJ63+Февраль!AG63+Март!AJ63+Апрель!AI63+AI19+Июнь!AI20+Июнь!AJ20+Июль!AJ20+Август!AJ20</f>
        <v>7</v>
      </c>
      <c r="AK19" s="97" t="s">
        <v>95</v>
      </c>
    </row>
    <row r="20" spans="1:37" x14ac:dyDescent="0.3">
      <c r="A20" s="11">
        <v>18</v>
      </c>
      <c r="B20" s="15" t="s">
        <v>74</v>
      </c>
      <c r="C20" s="67"/>
      <c r="D20" s="89"/>
      <c r="E20" s="89"/>
      <c r="F20" s="67"/>
      <c r="G20" s="67"/>
      <c r="H20" s="90"/>
      <c r="I20" s="63"/>
      <c r="J20" s="67">
        <v>2</v>
      </c>
      <c r="K20" s="89"/>
      <c r="L20" s="89"/>
      <c r="M20" s="67">
        <v>2</v>
      </c>
      <c r="N20" s="67"/>
      <c r="O20" s="90"/>
      <c r="P20" s="63">
        <v>1</v>
      </c>
      <c r="Q20" s="67"/>
      <c r="R20" s="143" t="s">
        <v>126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98">
        <f t="shared" si="0"/>
        <v>1</v>
      </c>
      <c r="AH20" s="99">
        <f>Январь!AH63+Февраль!AE63+Март!AH63+Апрель!AG63+AG20+Май!AH63+Июнь!AH20++Июль!AH20+Август!AH21</f>
        <v>11</v>
      </c>
      <c r="AI20" s="99">
        <f t="shared" si="1"/>
        <v>2</v>
      </c>
      <c r="AJ20" s="99">
        <f>Январь!AJ64+Февраль!AG64+Март!AJ64+Апрель!AI64+AI20+Июнь!AI21+Июнь!AJ21+Июль!AJ21+Август!AJ21</f>
        <v>7</v>
      </c>
      <c r="AK20" s="97" t="s">
        <v>96</v>
      </c>
    </row>
    <row r="21" spans="1:37" x14ac:dyDescent="0.3">
      <c r="A21" s="11">
        <v>19</v>
      </c>
      <c r="B21" s="15" t="s">
        <v>52</v>
      </c>
      <c r="C21" s="67"/>
      <c r="D21" s="89"/>
      <c r="E21" s="89"/>
      <c r="F21" s="67"/>
      <c r="G21" s="67"/>
      <c r="H21" s="90"/>
      <c r="I21" s="63"/>
      <c r="J21" s="67"/>
      <c r="K21" s="89"/>
      <c r="L21" s="89"/>
      <c r="M21" s="67"/>
      <c r="N21" s="67">
        <v>2</v>
      </c>
      <c r="O21" s="90"/>
      <c r="P21" s="63"/>
      <c r="Q21" s="67"/>
      <c r="R21" s="89"/>
      <c r="S21" s="89"/>
      <c r="T21" s="67"/>
      <c r="U21" s="67"/>
      <c r="V21" s="90"/>
      <c r="W21" s="63"/>
      <c r="X21" s="67"/>
      <c r="Y21" s="89">
        <v>2</v>
      </c>
      <c r="Z21" s="89"/>
      <c r="AA21" s="67"/>
      <c r="AB21" s="67">
        <v>1</v>
      </c>
      <c r="AC21" s="90"/>
      <c r="AD21" s="63"/>
      <c r="AE21" s="67"/>
      <c r="AF21" s="89"/>
      <c r="AG21" s="98">
        <f t="shared" si="0"/>
        <v>1</v>
      </c>
      <c r="AH21" s="99">
        <f>Январь!AH64+Февраль!AE64+Март!AH64+Апрель!AG64+AG21+Май!AH64+Июнь!AH21+Июль!AH21+Август!AH22</f>
        <v>9</v>
      </c>
      <c r="AI21" s="99">
        <f t="shared" si="1"/>
        <v>2</v>
      </c>
      <c r="AJ21" s="99">
        <f>Январь!AJ65+Февраль!AG65+Март!AJ65+Апрель!AI65+AI21+Июнь!AI22+Июнь!AJ22+Июль!AJ22+Август!AJ22</f>
        <v>8</v>
      </c>
      <c r="AK21" s="97" t="s">
        <v>96</v>
      </c>
    </row>
    <row r="22" spans="1:37" x14ac:dyDescent="0.3">
      <c r="A22" s="2">
        <v>20</v>
      </c>
      <c r="B22" s="15" t="s">
        <v>11</v>
      </c>
      <c r="C22" s="67"/>
      <c r="D22" s="89"/>
      <c r="E22" s="89"/>
      <c r="F22" s="67"/>
      <c r="G22" s="67">
        <v>1</v>
      </c>
      <c r="H22" s="90"/>
      <c r="I22" s="63"/>
      <c r="J22" s="67"/>
      <c r="K22" s="89"/>
      <c r="L22" s="89"/>
      <c r="M22" s="67"/>
      <c r="N22" s="67"/>
      <c r="O22" s="90"/>
      <c r="P22" s="63"/>
      <c r="Q22" s="67"/>
      <c r="R22" s="89"/>
      <c r="S22" s="89"/>
      <c r="T22" s="67"/>
      <c r="U22" s="67"/>
      <c r="V22" s="90"/>
      <c r="W22" s="63"/>
      <c r="X22" s="67"/>
      <c r="Y22" s="143" t="s">
        <v>126</v>
      </c>
      <c r="Z22" s="143"/>
      <c r="AA22" s="143"/>
      <c r="AB22" s="143"/>
      <c r="AC22" s="143"/>
      <c r="AD22" s="143"/>
      <c r="AE22" s="143"/>
      <c r="AF22" s="143"/>
      <c r="AG22" s="98">
        <f t="shared" si="0"/>
        <v>1</v>
      </c>
      <c r="AH22" s="99">
        <f>Январь!AH65+Февраль!AE65+Март!AH65+Апрель!AG65+AG22+Май!AH65+Июнь!AH22+Июль!AH22+Август!AH23</f>
        <v>10</v>
      </c>
      <c r="AI22" s="99">
        <f t="shared" si="1"/>
        <v>0</v>
      </c>
      <c r="AJ22" s="99">
        <f>Январь!AJ66+Февраль!AG66+Март!AJ66+Апрель!AI66+AI22+Июнь!AI23+Июнь!AJ23+Июль!AJ23+Август!AJ23</f>
        <v>6</v>
      </c>
      <c r="AK22" s="97" t="s">
        <v>96</v>
      </c>
    </row>
    <row r="23" spans="1:37" ht="12.6" customHeight="1" x14ac:dyDescent="0.3">
      <c r="A23" s="11">
        <v>21</v>
      </c>
      <c r="B23" s="15" t="s">
        <v>53</v>
      </c>
      <c r="C23" s="143" t="s">
        <v>126</v>
      </c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67"/>
      <c r="U23" s="67"/>
      <c r="V23" s="90"/>
      <c r="W23" s="63"/>
      <c r="X23" s="67"/>
      <c r="Y23" s="89"/>
      <c r="Z23" s="89"/>
      <c r="AA23" s="67"/>
      <c r="AB23" s="67"/>
      <c r="AC23" s="90"/>
      <c r="AD23" s="63"/>
      <c r="AE23" s="92">
        <v>1</v>
      </c>
      <c r="AF23" s="67"/>
      <c r="AG23" s="98">
        <f t="shared" si="0"/>
        <v>1</v>
      </c>
      <c r="AH23" s="99">
        <f>Январь!AH66+Февраль!AE66+Март!AH66+Апрель!AG66+AG23+Май!AH66+Июнь!AH23+Июль!AH23+Август!AH24</f>
        <v>10</v>
      </c>
      <c r="AI23" s="99">
        <f t="shared" si="1"/>
        <v>0</v>
      </c>
      <c r="AJ23" s="99">
        <f>Январь!AJ67+Февраль!AG67+Март!AJ67+Апрель!AI67+AI23+Июнь!AI24+Июнь!AJ24+Июль!AJ24+Август!AJ24</f>
        <v>6</v>
      </c>
      <c r="AK23" s="97" t="s">
        <v>97</v>
      </c>
    </row>
    <row r="24" spans="1:37" x14ac:dyDescent="0.3">
      <c r="A24" s="11">
        <v>22</v>
      </c>
      <c r="B24" s="15" t="s">
        <v>54</v>
      </c>
      <c r="C24" s="67">
        <v>2</v>
      </c>
      <c r="D24" s="89"/>
      <c r="E24" s="89"/>
      <c r="F24" s="67"/>
      <c r="G24" s="67"/>
      <c r="H24" s="90"/>
      <c r="I24" s="63"/>
      <c r="J24" s="67"/>
      <c r="K24" s="89"/>
      <c r="L24" s="89"/>
      <c r="M24" s="67"/>
      <c r="N24" s="147" t="s">
        <v>127</v>
      </c>
      <c r="O24" s="148"/>
      <c r="P24" s="148"/>
      <c r="Q24" s="148"/>
      <c r="R24" s="148"/>
      <c r="S24" s="148"/>
      <c r="T24" s="149"/>
      <c r="U24" s="67"/>
      <c r="V24" s="90"/>
      <c r="W24" s="63"/>
      <c r="X24" s="67">
        <v>1</v>
      </c>
      <c r="Y24" s="89"/>
      <c r="Z24" s="89"/>
      <c r="AA24" s="67"/>
      <c r="AB24" s="67"/>
      <c r="AC24" s="90"/>
      <c r="AD24" s="63"/>
      <c r="AE24" s="67"/>
      <c r="AF24" s="89"/>
      <c r="AG24" s="98">
        <f t="shared" si="0"/>
        <v>1</v>
      </c>
      <c r="AH24" s="99">
        <f>Январь!AH67+Февраль!AE67+Март!AH67+Апрель!AG67+AG24+Май!AH67+Июнь!AH24+Июль!AH24+Август!AH25</f>
        <v>11</v>
      </c>
      <c r="AI24" s="99">
        <f t="shared" si="1"/>
        <v>1</v>
      </c>
      <c r="AJ24" s="99">
        <f>Январь!AJ68+Февраль!AG68+Март!AJ68+Апрель!AI68+AI24+Июнь!AI25+Июнь!AJ25+Июль!AJ25+Август!AJ25</f>
        <v>6</v>
      </c>
      <c r="AK24" s="97" t="s">
        <v>97</v>
      </c>
    </row>
    <row r="25" spans="1:37" x14ac:dyDescent="0.3">
      <c r="A25" s="2">
        <v>23</v>
      </c>
      <c r="B25" s="15" t="s">
        <v>80</v>
      </c>
      <c r="C25" s="67"/>
      <c r="D25" s="89"/>
      <c r="E25" s="89"/>
      <c r="F25" s="67"/>
      <c r="G25" s="67"/>
      <c r="H25" s="90"/>
      <c r="I25" s="63"/>
      <c r="J25" s="67"/>
      <c r="K25" s="89">
        <v>1</v>
      </c>
      <c r="L25" s="89"/>
      <c r="M25" s="67"/>
      <c r="N25" s="67"/>
      <c r="O25" s="90"/>
      <c r="P25" s="63"/>
      <c r="Q25" s="67"/>
      <c r="R25" s="89"/>
      <c r="S25" s="89"/>
      <c r="T25" s="67"/>
      <c r="U25" s="67"/>
      <c r="V25" s="90"/>
      <c r="W25" s="63"/>
      <c r="X25" s="67"/>
      <c r="Y25" s="89"/>
      <c r="Z25" s="89"/>
      <c r="AA25" s="67"/>
      <c r="AB25" s="67"/>
      <c r="AC25" s="90"/>
      <c r="AD25" s="63"/>
      <c r="AE25" s="67">
        <v>2</v>
      </c>
      <c r="AF25" s="89"/>
      <c r="AG25" s="98">
        <f t="shared" si="0"/>
        <v>1</v>
      </c>
      <c r="AH25" s="99">
        <f>Январь!AH69+Февраль!AE69+Март!AH69+Апрель!AG69+AG25+Май!AH69+Июнь!AH26+Июль!AH26+Август!AH26</f>
        <v>10</v>
      </c>
      <c r="AI25" s="99">
        <f t="shared" si="1"/>
        <v>1</v>
      </c>
      <c r="AJ25" s="99">
        <f>Январь!AJ69+Февраль!AG69+Март!AJ69+Апрель!AI69+AI25+Июнь!AI26+Июнь!AJ26+Июль!AJ26+Август!AJ26</f>
        <v>6</v>
      </c>
      <c r="AK25" s="97" t="s">
        <v>97</v>
      </c>
    </row>
    <row r="26" spans="1:37" x14ac:dyDescent="0.3">
      <c r="A26" s="11">
        <v>24</v>
      </c>
      <c r="B26" s="15" t="s">
        <v>101</v>
      </c>
      <c r="C26" s="67"/>
      <c r="D26" s="89"/>
      <c r="E26" s="89"/>
      <c r="F26" s="67"/>
      <c r="G26" s="67"/>
      <c r="H26" s="90"/>
      <c r="I26" s="63"/>
      <c r="J26" s="67">
        <v>1</v>
      </c>
      <c r="K26" s="89"/>
      <c r="L26" s="89"/>
      <c r="M26" s="67"/>
      <c r="N26" s="67"/>
      <c r="O26" s="90"/>
      <c r="P26" s="63"/>
      <c r="Q26" s="67"/>
      <c r="R26" s="67"/>
      <c r="S26" s="67"/>
      <c r="T26" s="67"/>
      <c r="U26" s="67"/>
      <c r="V26" s="90"/>
      <c r="W26" s="63"/>
      <c r="X26" s="67"/>
      <c r="Y26" s="67">
        <v>1</v>
      </c>
      <c r="Z26" s="67"/>
      <c r="AA26" s="67"/>
      <c r="AB26" s="67"/>
      <c r="AC26" s="90"/>
      <c r="AD26" s="63"/>
      <c r="AE26" s="67"/>
      <c r="AF26" s="89"/>
      <c r="AG26" s="98">
        <f t="shared" si="0"/>
        <v>2</v>
      </c>
      <c r="AH26" s="99">
        <f>Январь!AH70+Февраль!AE70+Март!AH70+Апрель!AG70+AG26+Май!AH70+Июнь!AH27+Июль!AH27+Август!AH27</f>
        <v>11</v>
      </c>
      <c r="AI26" s="99">
        <f t="shared" si="1"/>
        <v>0</v>
      </c>
      <c r="AJ26" s="99">
        <f>Январь!AJ70+Февраль!AG70+Март!AJ70+Апрель!AI70+AI26+Июнь!AI27+Июнь!AJ27+Июль!AJ27+Август!AJ27</f>
        <v>5</v>
      </c>
      <c r="AK26" s="97" t="s">
        <v>97</v>
      </c>
    </row>
    <row r="27" spans="1:37" x14ac:dyDescent="0.3">
      <c r="A27" s="11">
        <v>25</v>
      </c>
      <c r="B27" s="15" t="s">
        <v>115</v>
      </c>
      <c r="C27" s="67"/>
      <c r="D27" s="89"/>
      <c r="E27" s="89"/>
      <c r="F27" s="67"/>
      <c r="G27" s="67"/>
      <c r="H27" s="90"/>
      <c r="I27" s="63"/>
      <c r="J27" s="67"/>
      <c r="K27" s="89"/>
      <c r="L27" s="89">
        <v>1</v>
      </c>
      <c r="M27" s="67"/>
      <c r="N27" s="67"/>
      <c r="O27" s="90"/>
      <c r="P27" s="63"/>
      <c r="Q27" s="92"/>
      <c r="R27" s="67">
        <v>1</v>
      </c>
      <c r="S27" s="89"/>
      <c r="T27" s="67"/>
      <c r="U27" s="92"/>
      <c r="V27" s="90"/>
      <c r="W27" s="63"/>
      <c r="X27" s="67"/>
      <c r="Y27" s="89"/>
      <c r="Z27" s="89"/>
      <c r="AA27" s="67"/>
      <c r="AB27" s="67"/>
      <c r="AC27" s="90"/>
      <c r="AD27" s="63"/>
      <c r="AE27" s="67"/>
      <c r="AF27" s="92"/>
      <c r="AG27" s="98">
        <f t="shared" si="0"/>
        <v>2</v>
      </c>
      <c r="AH27" s="99">
        <f>Январь!AH80+Февраль!AE80+Март!AH80+Апрель!AG80+AG27+Май!AH80+Июнь!AH37+Июль!AH37+Август!AH28</f>
        <v>9</v>
      </c>
      <c r="AI27" s="99">
        <f t="shared" si="1"/>
        <v>0</v>
      </c>
      <c r="AJ27" s="99">
        <f>Январь!AJ80+Февраль!AG80+Март!AJ80+Апрель!AI80+AI27+Июнь!AI37+Июнь!AJ37+Август!AJ28</f>
        <v>2</v>
      </c>
      <c r="AK27" s="97" t="s">
        <v>97</v>
      </c>
    </row>
    <row r="28" spans="1:37" x14ac:dyDescent="0.3">
      <c r="A28" s="2">
        <v>26</v>
      </c>
      <c r="B28" s="15" t="s">
        <v>112</v>
      </c>
      <c r="C28" s="67"/>
      <c r="D28" s="89">
        <v>2</v>
      </c>
      <c r="E28" s="89"/>
      <c r="F28" s="67"/>
      <c r="G28" s="67"/>
      <c r="H28" s="90"/>
      <c r="I28" s="63"/>
      <c r="J28" s="67"/>
      <c r="K28" s="89"/>
      <c r="L28" s="89"/>
      <c r="M28" s="67"/>
      <c r="N28" s="67"/>
      <c r="O28" s="90"/>
      <c r="P28" s="63"/>
      <c r="Q28" s="67"/>
      <c r="R28" s="89"/>
      <c r="S28" s="89"/>
      <c r="T28" s="67">
        <v>1</v>
      </c>
      <c r="U28" s="67"/>
      <c r="V28" s="90"/>
      <c r="W28" s="63"/>
      <c r="X28" s="67"/>
      <c r="Y28" s="154" t="s">
        <v>127</v>
      </c>
      <c r="Z28" s="155"/>
      <c r="AA28" s="155"/>
      <c r="AB28" s="155"/>
      <c r="AC28" s="155"/>
      <c r="AD28" s="155"/>
      <c r="AE28" s="155"/>
      <c r="AF28" s="156"/>
      <c r="AG28" s="98">
        <f t="shared" si="0"/>
        <v>1</v>
      </c>
      <c r="AH28" s="99">
        <f>Июль!AH28+AG28+Август!AH29</f>
        <v>3</v>
      </c>
      <c r="AI28" s="99">
        <f t="shared" si="1"/>
        <v>1</v>
      </c>
      <c r="AJ28" s="99">
        <f>Июль!AJ28+Сентябрь!AI28+Август!AJ29</f>
        <v>4</v>
      </c>
      <c r="AK28" s="97" t="s">
        <v>93</v>
      </c>
    </row>
    <row r="29" spans="1:37" x14ac:dyDescent="0.3">
      <c r="A29" s="11">
        <v>27</v>
      </c>
      <c r="B29" s="15" t="s">
        <v>119</v>
      </c>
      <c r="C29" s="67"/>
      <c r="D29" s="89"/>
      <c r="E29" s="89"/>
      <c r="F29" s="67"/>
      <c r="G29" s="67"/>
      <c r="H29" s="90"/>
      <c r="I29" s="63"/>
      <c r="J29" s="67"/>
      <c r="K29" s="89"/>
      <c r="L29" s="89"/>
      <c r="M29" s="67"/>
      <c r="N29" s="67"/>
      <c r="O29" s="90"/>
      <c r="P29" s="63"/>
      <c r="Q29" s="67"/>
      <c r="R29" s="89"/>
      <c r="S29" s="89"/>
      <c r="T29" s="67"/>
      <c r="U29" s="67"/>
      <c r="V29" s="90"/>
      <c r="W29" s="63"/>
      <c r="X29" s="67"/>
      <c r="Y29" s="89"/>
      <c r="Z29" s="89"/>
      <c r="AA29" s="67"/>
      <c r="AB29" s="67"/>
      <c r="AC29" s="90"/>
      <c r="AD29" s="63"/>
      <c r="AE29" s="67"/>
      <c r="AF29" s="89"/>
      <c r="AG29" s="98">
        <f t="shared" si="0"/>
        <v>0</v>
      </c>
      <c r="AH29" s="99">
        <f>Январь!AH38+Февраль!AE38+Март!AH38+Апрель!AG38+Май!AH38+Июнь!AG46+Июль!AH47+AG29+Август!AH30</f>
        <v>6</v>
      </c>
      <c r="AI29" s="99">
        <f t="shared" si="1"/>
        <v>0</v>
      </c>
      <c r="AJ29" s="99">
        <f>Январь!AJ38+Февраль!AG38+Март!AJ38+Апрель!AI38+Май!AJ38+Июнь!AI46+Июль!AJ47+Сентябрь!AI29+Август!AJ30</f>
        <v>5</v>
      </c>
      <c r="AK29" s="97" t="s">
        <v>94</v>
      </c>
    </row>
    <row r="30" spans="1:37" x14ac:dyDescent="0.3">
      <c r="A30" s="11">
        <v>28</v>
      </c>
      <c r="B30" s="15" t="s">
        <v>121</v>
      </c>
      <c r="C30" s="142" t="s">
        <v>127</v>
      </c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98">
        <f t="shared" si="0"/>
        <v>0</v>
      </c>
      <c r="AH30" s="99">
        <f t="shared" ref="AH30" si="2">AG30</f>
        <v>0</v>
      </c>
      <c r="AI30" s="99">
        <f t="shared" si="1"/>
        <v>0</v>
      </c>
      <c r="AJ30" s="99">
        <f>AI30</f>
        <v>0</v>
      </c>
      <c r="AK30" s="97" t="s">
        <v>98</v>
      </c>
    </row>
    <row r="31" spans="1:37" x14ac:dyDescent="0.3">
      <c r="A31" s="2">
        <v>29</v>
      </c>
      <c r="B31" s="15" t="s">
        <v>66</v>
      </c>
      <c r="C31" s="143" t="s">
        <v>126</v>
      </c>
      <c r="D31" s="143"/>
      <c r="E31" s="143"/>
      <c r="F31" s="142" t="s">
        <v>127</v>
      </c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98">
        <f t="shared" si="0"/>
        <v>0</v>
      </c>
      <c r="AH31" s="99">
        <f>Январь!AH72+Февраль!AE72+Март!AH72+Апрель!AG72+AG31+Май!AH72+Июнь!AH29+Июль!AH29</f>
        <v>0</v>
      </c>
      <c r="AI31" s="99">
        <f t="shared" si="1"/>
        <v>0</v>
      </c>
      <c r="AJ31" s="99">
        <f>Январь!AJ72+Февраль!AG72+Март!AJ72+Апрель!AI72+AI31+Июнь!AI29+Июнь!AJ29</f>
        <v>0</v>
      </c>
      <c r="AK31" s="97" t="s">
        <v>98</v>
      </c>
    </row>
    <row r="32" spans="1:37" x14ac:dyDescent="0.3">
      <c r="A32" s="11">
        <v>30</v>
      </c>
      <c r="B32" s="15" t="s">
        <v>69</v>
      </c>
      <c r="C32" s="142" t="s">
        <v>127</v>
      </c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98">
        <f t="shared" si="0"/>
        <v>0</v>
      </c>
      <c r="AH32" s="99">
        <f>Январь!AH73+Февраль!AE73+Март!AH73+Апрель!AG73+AG32+Май!AH73+Июнь!AH30+Июль!AH30</f>
        <v>0</v>
      </c>
      <c r="AI32" s="99">
        <f t="shared" si="1"/>
        <v>0</v>
      </c>
      <c r="AJ32" s="99">
        <f>Январь!AJ73+Февраль!AG73+Март!AJ73+Апрель!AI73+AI32+Июнь!AI30+Июнь!AJ30</f>
        <v>0</v>
      </c>
      <c r="AK32" s="97" t="s">
        <v>98</v>
      </c>
    </row>
    <row r="33" spans="1:37" x14ac:dyDescent="0.3">
      <c r="A33" s="11">
        <v>31</v>
      </c>
      <c r="B33" s="15" t="s">
        <v>91</v>
      </c>
      <c r="C33" s="142" t="s">
        <v>127</v>
      </c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98">
        <f t="shared" si="0"/>
        <v>0</v>
      </c>
      <c r="AH33" s="99">
        <f>Январь!AH74+Февраль!AE74+Март!AH74+Апрель!AG74+AG33+Май!AH74+Июнь!AH31+Июль!AH31</f>
        <v>0</v>
      </c>
      <c r="AI33" s="99">
        <f t="shared" si="1"/>
        <v>0</v>
      </c>
      <c r="AJ33" s="99">
        <f>Январь!AJ74+Февраль!AG74+Март!AJ74+Апрель!AI74+AI33+Июнь!AI31+Июнь!AJ31</f>
        <v>0</v>
      </c>
      <c r="AK33" s="97" t="s">
        <v>98</v>
      </c>
    </row>
    <row r="34" spans="1:37" x14ac:dyDescent="0.3">
      <c r="A34" s="2">
        <v>32</v>
      </c>
      <c r="B34" s="15" t="s">
        <v>70</v>
      </c>
      <c r="C34" s="142" t="s">
        <v>127</v>
      </c>
      <c r="D34" s="142"/>
      <c r="E34" s="142"/>
      <c r="F34" s="142"/>
      <c r="G34" s="142"/>
      <c r="H34" s="142"/>
      <c r="I34" s="142"/>
      <c r="J34" s="143" t="s">
        <v>126</v>
      </c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2" t="s">
        <v>127</v>
      </c>
      <c r="AA34" s="142"/>
      <c r="AB34" s="142"/>
      <c r="AC34" s="142"/>
      <c r="AD34" s="142"/>
      <c r="AE34" s="142"/>
      <c r="AF34" s="142"/>
      <c r="AG34" s="98">
        <f t="shared" si="0"/>
        <v>0</v>
      </c>
      <c r="AH34" s="99">
        <f>Январь!AH75+Февраль!AE75+Март!AH75+Апрель!AG75+AG34+Май!AH75+Июнь!AH32+Июль!AH32</f>
        <v>0</v>
      </c>
      <c r="AI34" s="99">
        <f t="shared" si="1"/>
        <v>0</v>
      </c>
      <c r="AJ34" s="99">
        <f>Январь!AJ75+Февраль!AG75+Март!AJ75+Апрель!AI75+AI34+Июнь!AI32+Июнь!AJ32</f>
        <v>0</v>
      </c>
      <c r="AK34" s="97" t="s">
        <v>98</v>
      </c>
    </row>
    <row r="35" spans="1:37" x14ac:dyDescent="0.3">
      <c r="A35" s="11">
        <v>33</v>
      </c>
      <c r="B35" s="15" t="s">
        <v>71</v>
      </c>
      <c r="C35" s="142" t="s">
        <v>127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98">
        <f t="shared" si="0"/>
        <v>0</v>
      </c>
      <c r="AH35" s="99">
        <f>Январь!AH76+Февраль!AE76+Март!AH76+Апрель!AG76+AG35+Май!AH76+Июнь!AH33+Июль!AH33</f>
        <v>0</v>
      </c>
      <c r="AI35" s="99">
        <f t="shared" si="1"/>
        <v>0</v>
      </c>
      <c r="AJ35" s="99">
        <f>Январь!AJ76+Февраль!AG76+Март!AJ76+Апрель!AI76+AI35+Июнь!AI33+Июнь!AJ33</f>
        <v>0</v>
      </c>
      <c r="AK35" s="97" t="s">
        <v>98</v>
      </c>
    </row>
    <row r="36" spans="1:37" x14ac:dyDescent="0.3">
      <c r="A36" s="11">
        <v>34</v>
      </c>
      <c r="B36" s="15" t="s">
        <v>114</v>
      </c>
      <c r="C36" s="142" t="s">
        <v>127</v>
      </c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98">
        <f t="shared" si="0"/>
        <v>0</v>
      </c>
      <c r="AH36" s="99">
        <f>Январь!AH77+Февраль!AE77+Март!AH77+Апрель!AG77+AG36+Май!AH77+Июнь!AH34+Июль!AH34</f>
        <v>1</v>
      </c>
      <c r="AI36" s="99">
        <f t="shared" si="1"/>
        <v>0</v>
      </c>
      <c r="AJ36" s="99">
        <f>Январь!AJ77+Февраль!AG77+Март!AJ77+Апрель!AI77+AI36+Июнь!AI34+Июнь!AJ34</f>
        <v>0</v>
      </c>
      <c r="AK36" s="97" t="s">
        <v>98</v>
      </c>
    </row>
    <row r="37" spans="1:37" x14ac:dyDescent="0.3">
      <c r="A37" s="2">
        <v>35</v>
      </c>
      <c r="B37" s="15" t="s">
        <v>109</v>
      </c>
      <c r="C37" s="142" t="s">
        <v>127</v>
      </c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98">
        <f t="shared" si="0"/>
        <v>0</v>
      </c>
      <c r="AH37" s="99">
        <f>Январь!AH78+Февраль!AE78+Март!AH78+Апрель!AG78+AG37+Май!AH78+Июнь!AH35+Июль!AH35</f>
        <v>0</v>
      </c>
      <c r="AI37" s="99">
        <f t="shared" si="1"/>
        <v>0</v>
      </c>
      <c r="AJ37" s="99">
        <f>Январь!AJ78+Февраль!AG78+Март!AJ78+Апрель!AI78+AI37+Июнь!AI35+Июнь!AJ35</f>
        <v>0</v>
      </c>
      <c r="AK37" s="97" t="s">
        <v>98</v>
      </c>
    </row>
    <row r="38" spans="1:37" x14ac:dyDescent="0.3">
      <c r="A38" s="11">
        <v>36</v>
      </c>
      <c r="B38" s="15" t="s">
        <v>73</v>
      </c>
      <c r="C38" s="142" t="s">
        <v>127</v>
      </c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98">
        <f t="shared" si="0"/>
        <v>0</v>
      </c>
      <c r="AH38" s="99">
        <f>Январь!AH79+Февраль!AE79+Март!AH79+Апрель!AG79+AG38+Май!AH79+Июнь!AH36+Июль!AH36</f>
        <v>0</v>
      </c>
      <c r="AI38" s="99">
        <f t="shared" si="1"/>
        <v>0</v>
      </c>
      <c r="AJ38" s="99">
        <f>Январь!AJ79+Февраль!AG79+Март!AJ79+Апрель!AI79+AI38+Июнь!AI36+Июнь!AJ36</f>
        <v>0</v>
      </c>
      <c r="AK38" s="97" t="s">
        <v>98</v>
      </c>
    </row>
    <row r="39" spans="1:37" x14ac:dyDescent="0.3">
      <c r="A39" s="11">
        <v>37</v>
      </c>
      <c r="B39" s="15" t="s">
        <v>75</v>
      </c>
      <c r="C39" s="142" t="s">
        <v>127</v>
      </c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98">
        <f t="shared" si="0"/>
        <v>0</v>
      </c>
      <c r="AH39" s="99">
        <f>Январь!AH81+Февраль!AE81+Март!AH81+Апрель!AG81+AG39+Май!AH81+Июнь!AH38+Июль!AH38</f>
        <v>0</v>
      </c>
      <c r="AI39" s="99">
        <f t="shared" si="1"/>
        <v>0</v>
      </c>
      <c r="AJ39" s="99">
        <f>Январь!AJ81+Февраль!AG81+Март!AJ81+Апрель!AI81+AI39+Июнь!AI38+Июнь!AJ38</f>
        <v>0</v>
      </c>
      <c r="AK39" s="97" t="s">
        <v>98</v>
      </c>
    </row>
    <row r="40" spans="1:37" x14ac:dyDescent="0.3">
      <c r="A40" s="2">
        <v>38</v>
      </c>
      <c r="B40" s="15" t="s">
        <v>76</v>
      </c>
      <c r="C40" s="157" t="s">
        <v>126</v>
      </c>
      <c r="D40" s="157"/>
      <c r="E40" s="157"/>
      <c r="F40" s="157"/>
      <c r="G40" s="142" t="s">
        <v>127</v>
      </c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98">
        <f t="shared" si="0"/>
        <v>0</v>
      </c>
      <c r="AH40" s="99">
        <f>Январь!AH82+Февраль!AE82+Март!AH82+Апрель!AG82+AG40+Май!AH82+Июнь!AH39+Июль!AH39</f>
        <v>0</v>
      </c>
      <c r="AI40" s="99">
        <f t="shared" si="1"/>
        <v>0</v>
      </c>
      <c r="AJ40" s="99">
        <f>Январь!AJ82+Февраль!AG82+Март!AJ82+Апрель!AI82+AI40+Июнь!AI39+Июнь!AJ39</f>
        <v>0</v>
      </c>
      <c r="AK40" s="97" t="s">
        <v>98</v>
      </c>
    </row>
    <row r="41" spans="1:37" x14ac:dyDescent="0.3">
      <c r="A41" s="11">
        <v>39</v>
      </c>
      <c r="B41" s="15" t="s">
        <v>77</v>
      </c>
      <c r="C41" s="143" t="s">
        <v>126</v>
      </c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2" t="s">
        <v>127</v>
      </c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98">
        <f t="shared" si="0"/>
        <v>0</v>
      </c>
      <c r="AH41" s="99">
        <f>Январь!AH83+Февраль!AE83+Март!AH83+Апрель!AG83+AG41+Май!AH83+Июнь!AH40+Июль!AH40</f>
        <v>3</v>
      </c>
      <c r="AI41" s="99">
        <f t="shared" si="1"/>
        <v>0</v>
      </c>
      <c r="AJ41" s="99">
        <f>Январь!AJ83+Февраль!AG83+Март!AJ83+Апрель!AI83+AI41+Июнь!AI40+Июнь!AJ40</f>
        <v>0</v>
      </c>
      <c r="AK41" s="97" t="s">
        <v>98</v>
      </c>
    </row>
    <row r="42" spans="1:37" x14ac:dyDescent="0.3">
      <c r="A42" s="11">
        <v>40</v>
      </c>
      <c r="B42" s="15" t="s">
        <v>78</v>
      </c>
      <c r="C42" s="142" t="s">
        <v>127</v>
      </c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98">
        <f t="shared" si="0"/>
        <v>0</v>
      </c>
      <c r="AH42" s="99">
        <f>Январь!AH84+Февраль!AE84+Март!AH84+Апрель!AG84+AG42+Май!AH84+Июнь!AH41+Июль!AH41</f>
        <v>0</v>
      </c>
      <c r="AI42" s="99">
        <f t="shared" si="1"/>
        <v>0</v>
      </c>
      <c r="AJ42" s="99">
        <f>Январь!AJ84+Февраль!AG84+Март!AJ84+Апрель!AI84+AI42+Июнь!AI41+Июнь!AJ41</f>
        <v>0</v>
      </c>
      <c r="AK42" s="97" t="s">
        <v>98</v>
      </c>
    </row>
    <row r="43" spans="1:37" x14ac:dyDescent="0.3">
      <c r="A43" s="2">
        <v>41</v>
      </c>
      <c r="B43" s="15" t="s">
        <v>110</v>
      </c>
      <c r="C43" s="143" t="s">
        <v>126</v>
      </c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2" t="s">
        <v>127</v>
      </c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98">
        <f t="shared" si="0"/>
        <v>0</v>
      </c>
      <c r="AH43" s="99">
        <f>Январь!AH85+Февраль!AE85+Март!AH85+Апрель!AG85+AG43+Май!AH85+Июнь!AH42+Июль!AH42</f>
        <v>1</v>
      </c>
      <c r="AI43" s="99">
        <f t="shared" si="1"/>
        <v>0</v>
      </c>
      <c r="AJ43" s="99">
        <f>Январь!AJ85+Февраль!AG85+Март!AJ85+Апрель!AI85+AI43+Июнь!AI42+Июнь!AJ42</f>
        <v>2</v>
      </c>
      <c r="AK43" s="97" t="s">
        <v>98</v>
      </c>
    </row>
    <row r="44" spans="1:37" x14ac:dyDescent="0.3">
      <c r="A44" s="11">
        <v>42</v>
      </c>
      <c r="B44" s="15" t="s">
        <v>116</v>
      </c>
      <c r="C44" s="142" t="s">
        <v>127</v>
      </c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98">
        <f t="shared" si="0"/>
        <v>0</v>
      </c>
      <c r="AH44" s="99">
        <f>Январь!AH86+Февраль!AE86+Март!AH86+Апрель!AG86+AG44+Май!AH86+Июнь!AH43+Июль!AH43</f>
        <v>0</v>
      </c>
      <c r="AI44" s="99">
        <f t="shared" si="1"/>
        <v>0</v>
      </c>
      <c r="AJ44" s="99">
        <f>Январь!AJ86+Февраль!AG86+Март!AJ86+Апрель!AI86+AI44+Июнь!AI43+Июнь!AJ43</f>
        <v>0</v>
      </c>
      <c r="AK44" s="97" t="s">
        <v>98</v>
      </c>
    </row>
    <row r="45" spans="1:37" x14ac:dyDescent="0.3">
      <c r="A45" s="11">
        <v>43</v>
      </c>
      <c r="B45" s="15" t="s">
        <v>117</v>
      </c>
      <c r="C45" s="142" t="s">
        <v>127</v>
      </c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98">
        <f t="shared" si="0"/>
        <v>0</v>
      </c>
      <c r="AH45" s="99">
        <f>Январь!AH87+Февраль!AE87+Март!AH87+Апрель!AG87+AG45+Май!AH87+Июнь!AH44+Июль!AH44</f>
        <v>0</v>
      </c>
      <c r="AI45" s="99">
        <f t="shared" si="1"/>
        <v>0</v>
      </c>
      <c r="AJ45" s="99">
        <f>Январь!AJ87+Февраль!AG87+Март!AJ87+Апрель!AI87+AI45+Июнь!AI44+Июнь!AJ44</f>
        <v>0</v>
      </c>
      <c r="AK45" s="97" t="s">
        <v>98</v>
      </c>
    </row>
    <row r="46" spans="1:37" x14ac:dyDescent="0.3">
      <c r="A46" s="2">
        <v>44</v>
      </c>
      <c r="B46" s="15" t="s">
        <v>118</v>
      </c>
      <c r="C46" s="143" t="s">
        <v>126</v>
      </c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2" t="s">
        <v>127</v>
      </c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98">
        <f t="shared" si="0"/>
        <v>0</v>
      </c>
      <c r="AH46" s="99">
        <f>Январь!AH88+Февраль!AE88+Март!AH88+Апрель!AG88+AG46+Май!AH88+Июнь!AH45+Июль!AH45</f>
        <v>0</v>
      </c>
      <c r="AI46" s="99">
        <f t="shared" si="1"/>
        <v>0</v>
      </c>
      <c r="AJ46" s="99">
        <f>Январь!AJ88+Февраль!AG88+Март!AJ88+Апрель!AI88+AI46+Июнь!AI45+Июнь!AJ45</f>
        <v>0</v>
      </c>
      <c r="AK46" s="97" t="s">
        <v>98</v>
      </c>
    </row>
    <row r="47" spans="1:37" x14ac:dyDescent="0.3">
      <c r="A47" s="11">
        <v>45</v>
      </c>
      <c r="B47" s="15" t="s">
        <v>125</v>
      </c>
      <c r="C47" s="142" t="s">
        <v>127</v>
      </c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98">
        <f t="shared" si="0"/>
        <v>0</v>
      </c>
      <c r="AH47" s="99">
        <f>Январь!AH90+Февраль!AE90+Март!AH90+Апрель!AG90+AG47+Май!AH90+Июнь!AH47+Июль!AH47</f>
        <v>0</v>
      </c>
      <c r="AI47" s="99">
        <f t="shared" si="1"/>
        <v>0</v>
      </c>
      <c r="AJ47" s="99">
        <f>Январь!AJ90+Февраль!AG90+Март!AJ90+Апрель!AI90+AI47+Июнь!AI47+Июнь!AJ47</f>
        <v>0</v>
      </c>
      <c r="AK47" s="97" t="s">
        <v>98</v>
      </c>
    </row>
    <row r="48" spans="1:37" x14ac:dyDescent="0.3">
      <c r="A48" s="11">
        <v>46</v>
      </c>
      <c r="B48" s="15" t="s">
        <v>82</v>
      </c>
      <c r="C48" s="142" t="s">
        <v>127</v>
      </c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98">
        <f t="shared" si="0"/>
        <v>0</v>
      </c>
      <c r="AH48" s="99">
        <f>Январь!AH91+Февраль!AE91+Март!AH91+Апрель!AG91+AG48+Май!AH91+Июнь!AH48+Июль!AH48</f>
        <v>0</v>
      </c>
      <c r="AI48" s="99">
        <f t="shared" si="1"/>
        <v>0</v>
      </c>
      <c r="AJ48" s="99">
        <f>Январь!AJ92+Февраль!AG92+Март!AJ92+Апрель!AI92+AI48+Июнь!AI49+Июнь!AJ49</f>
        <v>0</v>
      </c>
      <c r="AK48" s="97" t="s">
        <v>98</v>
      </c>
    </row>
    <row r="49" spans="1:37" x14ac:dyDescent="0.3">
      <c r="A49" s="2">
        <v>47</v>
      </c>
      <c r="B49" s="15" t="s">
        <v>120</v>
      </c>
      <c r="C49" s="142" t="s">
        <v>127</v>
      </c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98">
        <f t="shared" si="0"/>
        <v>0</v>
      </c>
      <c r="AH49" s="99">
        <f>Январь!AH92+Февраль!AE92+Март!AH92+Апрель!AG92+AG49+Май!AH92+Июнь!AH49+Июль!AH49</f>
        <v>0</v>
      </c>
      <c r="AI49" s="99">
        <f t="shared" si="1"/>
        <v>0</v>
      </c>
      <c r="AJ49" s="99">
        <f>Январь!AJ93+Февраль!AG93+Март!AJ93+Апрель!AI93+AI49+Июнь!AI50+Июнь!AJ50</f>
        <v>0</v>
      </c>
      <c r="AK49" s="97" t="s">
        <v>98</v>
      </c>
    </row>
    <row r="50" spans="1:37" x14ac:dyDescent="0.3">
      <c r="A50" s="11">
        <v>48</v>
      </c>
      <c r="B50" s="15" t="s">
        <v>128</v>
      </c>
      <c r="C50" s="142" t="s">
        <v>127</v>
      </c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98">
        <f t="shared" si="0"/>
        <v>0</v>
      </c>
      <c r="AH50" s="99">
        <f>Январь!AH93+Февраль!AE93+Март!AH93+Апрель!AG93+AG50+Май!AH93+Июнь!AH50+Июль!AH50</f>
        <v>0</v>
      </c>
      <c r="AI50" s="99">
        <f t="shared" si="1"/>
        <v>0</v>
      </c>
      <c r="AJ50" s="99">
        <f>Январь!AJ94+Февраль!AG94+Март!AJ94+Апрель!AI94+AI50+Июнь!AI51+Июнь!AJ51</f>
        <v>0</v>
      </c>
      <c r="AK50" s="97" t="s">
        <v>98</v>
      </c>
    </row>
    <row r="51" spans="1:37" x14ac:dyDescent="0.3">
      <c r="A51" s="6"/>
      <c r="B51" s="6"/>
      <c r="C51" s="6">
        <v>1</v>
      </c>
      <c r="D51" s="6">
        <v>1</v>
      </c>
      <c r="E51" s="6">
        <v>1</v>
      </c>
      <c r="F51" s="6">
        <v>1</v>
      </c>
      <c r="G51" s="6">
        <v>1</v>
      </c>
      <c r="H51" s="6">
        <v>1</v>
      </c>
      <c r="I51" s="6">
        <v>1</v>
      </c>
      <c r="J51" s="6">
        <v>1</v>
      </c>
      <c r="K51" s="6">
        <v>1</v>
      </c>
      <c r="L51" s="6">
        <v>1</v>
      </c>
      <c r="M51" s="6">
        <v>1</v>
      </c>
      <c r="N51" s="6">
        <v>1</v>
      </c>
      <c r="O51" s="6">
        <v>1</v>
      </c>
      <c r="P51" s="7" t="s">
        <v>123</v>
      </c>
      <c r="Q51" s="7" t="s">
        <v>123</v>
      </c>
      <c r="R51" s="7" t="s">
        <v>123</v>
      </c>
      <c r="S51" s="7" t="s">
        <v>123</v>
      </c>
      <c r="T51" s="7" t="s">
        <v>123</v>
      </c>
      <c r="U51" s="7" t="s">
        <v>123</v>
      </c>
      <c r="V51" s="7" t="s">
        <v>123</v>
      </c>
      <c r="W51" s="41" t="s">
        <v>123</v>
      </c>
      <c r="X51" s="6">
        <v>1</v>
      </c>
      <c r="Y51" s="34">
        <v>1</v>
      </c>
      <c r="Z51" s="6">
        <v>1</v>
      </c>
      <c r="AA51" s="34">
        <v>1</v>
      </c>
      <c r="AB51" s="6">
        <v>1</v>
      </c>
      <c r="AC51" s="34">
        <v>1</v>
      </c>
      <c r="AD51" s="6">
        <v>1</v>
      </c>
      <c r="AE51" s="34">
        <v>1</v>
      </c>
      <c r="AF51" s="34">
        <v>1</v>
      </c>
      <c r="AG51" s="6"/>
      <c r="AH51" s="6"/>
    </row>
    <row r="52" spans="1:37" x14ac:dyDescent="0.3">
      <c r="A52" s="6"/>
      <c r="B52" s="6"/>
      <c r="C52" s="6">
        <v>2</v>
      </c>
      <c r="E52" s="6"/>
      <c r="F52" s="6">
        <v>2</v>
      </c>
      <c r="G52" s="6">
        <v>2</v>
      </c>
      <c r="H52" s="6">
        <v>2</v>
      </c>
      <c r="I52" s="6">
        <v>2</v>
      </c>
      <c r="J52" s="6">
        <v>2</v>
      </c>
      <c r="L52" s="6"/>
      <c r="M52" s="6">
        <v>2</v>
      </c>
      <c r="N52" s="6">
        <v>2</v>
      </c>
      <c r="O52" s="6">
        <v>2</v>
      </c>
      <c r="P52" s="7" t="s">
        <v>124</v>
      </c>
      <c r="Q52" s="7" t="s">
        <v>124</v>
      </c>
      <c r="R52" s="7"/>
      <c r="S52" s="7"/>
      <c r="T52" s="7" t="s">
        <v>124</v>
      </c>
      <c r="U52" s="7" t="s">
        <v>124</v>
      </c>
      <c r="V52" s="7" t="s">
        <v>124</v>
      </c>
      <c r="W52" s="7" t="s">
        <v>124</v>
      </c>
      <c r="X52" s="6">
        <v>2</v>
      </c>
      <c r="Y52" s="34"/>
      <c r="Z52" s="6"/>
      <c r="AA52" s="6">
        <v>2</v>
      </c>
      <c r="AB52" s="6">
        <v>2</v>
      </c>
      <c r="AC52" s="6">
        <v>2</v>
      </c>
      <c r="AD52" s="6">
        <v>2</v>
      </c>
      <c r="AE52" s="6">
        <v>2</v>
      </c>
      <c r="AF52" s="6"/>
      <c r="AG52" s="6"/>
      <c r="AH52" s="6"/>
    </row>
    <row r="53" spans="1:37" x14ac:dyDescent="0.3">
      <c r="A53" s="6"/>
      <c r="B53" s="6"/>
      <c r="E53" s="6"/>
      <c r="F53" s="6"/>
      <c r="G53" s="6"/>
      <c r="L53" s="6"/>
      <c r="M53" s="6"/>
      <c r="N53" s="6"/>
      <c r="O53" s="6"/>
      <c r="P53" s="7"/>
      <c r="Q53" s="7"/>
      <c r="R53" s="7"/>
      <c r="S53" s="6"/>
      <c r="T53" s="7"/>
      <c r="U53" s="7"/>
      <c r="V53" s="7"/>
      <c r="W53" s="7"/>
      <c r="Z53" s="6"/>
      <c r="AA53" s="6"/>
      <c r="AB53" s="6"/>
      <c r="AC53" s="6"/>
      <c r="AD53" s="6"/>
      <c r="AE53" s="6"/>
      <c r="AF53" s="6"/>
      <c r="AG53" s="6"/>
      <c r="AH53" s="6"/>
    </row>
    <row r="54" spans="1:37" x14ac:dyDescent="0.3">
      <c r="A54" s="6"/>
      <c r="B54" s="6"/>
      <c r="E54" s="6"/>
      <c r="F54" s="6"/>
      <c r="G54" s="6"/>
      <c r="L54" s="6"/>
      <c r="M54" s="6"/>
      <c r="N54" s="6"/>
      <c r="O54" s="6"/>
      <c r="P54" s="6"/>
      <c r="S54" s="6"/>
      <c r="T54" s="6"/>
      <c r="U54" s="6"/>
      <c r="V54" s="6"/>
      <c r="W54" s="6"/>
      <c r="Z54" s="6"/>
      <c r="AA54" s="6"/>
      <c r="AB54" s="6"/>
      <c r="AC54" s="6"/>
      <c r="AD54" s="6"/>
      <c r="AE54" s="6"/>
      <c r="AF54" s="6"/>
      <c r="AG54" s="6"/>
      <c r="AH54" s="6"/>
    </row>
    <row r="55" spans="1:37" x14ac:dyDescent="0.3">
      <c r="A55" s="6"/>
      <c r="B55" s="6"/>
      <c r="E55" s="6"/>
      <c r="F55" s="6"/>
      <c r="G55" s="6"/>
      <c r="L55" s="6"/>
      <c r="M55" s="6"/>
      <c r="N55" s="6"/>
      <c r="O55" s="6"/>
      <c r="P55" s="6"/>
      <c r="S55" s="8"/>
      <c r="T55" s="6"/>
      <c r="U55" s="6"/>
      <c r="V55" s="6"/>
      <c r="W55" s="6"/>
      <c r="Z55" s="6"/>
      <c r="AA55" s="6"/>
      <c r="AB55" s="6"/>
      <c r="AC55" s="6"/>
      <c r="AD55" s="6"/>
      <c r="AE55" s="6"/>
      <c r="AF55" s="6"/>
      <c r="AG55" s="6"/>
      <c r="AH55" s="6"/>
    </row>
    <row r="56" spans="1:37" x14ac:dyDescent="0.3">
      <c r="A56" s="6"/>
      <c r="B56" s="6"/>
      <c r="E56" s="6"/>
      <c r="F56" s="6"/>
      <c r="G56" s="6"/>
      <c r="L56" s="6"/>
      <c r="M56" s="6"/>
      <c r="N56" s="6"/>
      <c r="O56" s="6"/>
      <c r="P56" s="6"/>
      <c r="S56" s="8"/>
      <c r="T56" s="6"/>
      <c r="U56" s="6"/>
      <c r="V56" s="6"/>
      <c r="W56" s="6"/>
      <c r="Z56" s="6"/>
      <c r="AA56" s="6"/>
      <c r="AB56" s="6"/>
      <c r="AC56" s="6"/>
      <c r="AD56" s="6"/>
      <c r="AE56" s="6"/>
      <c r="AF56" s="6"/>
      <c r="AG56" s="6"/>
      <c r="AH56" s="6"/>
    </row>
    <row r="57" spans="1:37" x14ac:dyDescent="0.3">
      <c r="A57" s="6"/>
      <c r="B57" s="6"/>
      <c r="E57" s="6"/>
      <c r="F57" s="6"/>
      <c r="G57" s="6"/>
      <c r="L57" s="6"/>
      <c r="M57" s="6"/>
      <c r="N57" s="6"/>
      <c r="O57" s="6"/>
      <c r="P57" s="6"/>
      <c r="S57" s="6"/>
      <c r="T57" s="6"/>
      <c r="U57" s="6"/>
      <c r="V57" s="6"/>
      <c r="W57" s="6"/>
      <c r="Z57" s="6"/>
      <c r="AA57" s="6"/>
      <c r="AB57" s="6"/>
      <c r="AC57" s="6"/>
      <c r="AD57" s="6"/>
      <c r="AE57" s="6"/>
      <c r="AF57" s="6"/>
      <c r="AG57" s="6"/>
      <c r="AH57" s="6"/>
    </row>
    <row r="58" spans="1:37" x14ac:dyDescent="0.3">
      <c r="A58" s="6"/>
      <c r="B58" s="6"/>
      <c r="E58" s="6"/>
      <c r="F58" s="6"/>
      <c r="G58" s="6"/>
      <c r="L58" s="6"/>
      <c r="M58" s="6"/>
      <c r="N58" s="6"/>
      <c r="O58" s="6"/>
      <c r="P58" s="6"/>
      <c r="S58" s="6"/>
      <c r="T58" s="6"/>
      <c r="U58" s="6"/>
      <c r="V58" s="6"/>
      <c r="W58" s="6"/>
      <c r="Z58" s="6"/>
      <c r="AA58" s="6"/>
      <c r="AB58" s="6"/>
      <c r="AC58" s="6"/>
      <c r="AD58" s="6"/>
      <c r="AE58" s="6"/>
      <c r="AF58" s="6"/>
      <c r="AG58" s="6"/>
      <c r="AH58" s="6"/>
    </row>
    <row r="59" spans="1:37" x14ac:dyDescent="0.3">
      <c r="A59" s="6"/>
      <c r="B59" s="6"/>
      <c r="E59" s="6"/>
      <c r="F59" s="6"/>
      <c r="G59" s="6"/>
      <c r="L59" s="6"/>
      <c r="M59" s="6"/>
      <c r="N59" s="6"/>
      <c r="O59" s="6"/>
      <c r="P59" s="6"/>
      <c r="S59" s="6"/>
      <c r="T59" s="6"/>
      <c r="U59" s="6"/>
      <c r="V59" s="6"/>
      <c r="W59" s="6"/>
      <c r="Z59" s="6"/>
      <c r="AA59" s="6"/>
      <c r="AB59" s="6"/>
      <c r="AC59" s="6"/>
      <c r="AD59" s="6"/>
      <c r="AE59" s="6"/>
      <c r="AF59" s="6"/>
      <c r="AG59" s="6"/>
      <c r="AH59" s="6"/>
    </row>
    <row r="60" spans="1:37" x14ac:dyDescent="0.3">
      <c r="A60" s="6"/>
      <c r="B60" s="6"/>
      <c r="E60" s="6"/>
      <c r="F60" s="6"/>
      <c r="G60" s="6"/>
      <c r="L60" s="6"/>
      <c r="M60" s="6"/>
      <c r="N60" s="6"/>
      <c r="O60" s="6"/>
      <c r="P60" s="6"/>
      <c r="S60" s="6"/>
      <c r="T60" s="6"/>
      <c r="U60" s="6"/>
      <c r="V60" s="6"/>
      <c r="W60" s="6"/>
      <c r="Z60" s="6"/>
      <c r="AA60" s="6"/>
      <c r="AB60" s="6"/>
      <c r="AC60" s="6"/>
      <c r="AD60" s="6"/>
      <c r="AE60" s="6"/>
      <c r="AF60" s="6"/>
      <c r="AG60" s="6"/>
      <c r="AH60" s="6"/>
    </row>
    <row r="61" spans="1:37" x14ac:dyDescent="0.3">
      <c r="A61" s="6"/>
      <c r="B61" s="6"/>
      <c r="E61" s="6"/>
      <c r="F61" s="6"/>
      <c r="G61" s="6"/>
      <c r="L61" s="6"/>
      <c r="M61" s="6"/>
      <c r="N61" s="6"/>
      <c r="O61" s="6"/>
      <c r="P61" s="6"/>
      <c r="S61" s="6"/>
      <c r="T61" s="6"/>
      <c r="U61" s="6"/>
      <c r="V61" s="6"/>
      <c r="W61" s="6"/>
      <c r="Z61" s="6"/>
      <c r="AA61" s="6"/>
      <c r="AB61" s="6"/>
      <c r="AC61" s="6"/>
      <c r="AD61" s="6"/>
      <c r="AE61" s="6"/>
      <c r="AF61" s="6"/>
      <c r="AG61" s="6"/>
      <c r="AH61" s="6"/>
    </row>
    <row r="62" spans="1:37" x14ac:dyDescent="0.3">
      <c r="A62" s="6"/>
      <c r="B62" s="6"/>
      <c r="E62" s="6"/>
      <c r="F62" s="6"/>
      <c r="G62" s="6"/>
      <c r="L62" s="6"/>
      <c r="M62" s="6"/>
      <c r="N62" s="6"/>
      <c r="O62" s="6"/>
      <c r="P62" s="6"/>
      <c r="S62" s="6"/>
      <c r="T62" s="6"/>
      <c r="U62" s="6"/>
      <c r="V62" s="6"/>
      <c r="W62" s="6"/>
      <c r="Z62" s="6"/>
      <c r="AA62" s="6"/>
      <c r="AB62" s="6"/>
      <c r="AC62" s="6"/>
      <c r="AD62" s="6"/>
      <c r="AE62" s="6"/>
      <c r="AF62" s="6"/>
      <c r="AG62" s="6"/>
      <c r="AH62" s="6"/>
    </row>
    <row r="63" spans="1:37" s="4" customFormat="1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K63" s="34"/>
    </row>
    <row r="64" spans="1:37" s="4" customFormat="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K64" s="34"/>
    </row>
    <row r="65" spans="1:37" s="4" customFormat="1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K65" s="34"/>
    </row>
    <row r="66" spans="1:37" s="4" customFormat="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K66" s="34"/>
    </row>
    <row r="67" spans="1:37" s="4" customFormat="1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K67" s="34"/>
    </row>
    <row r="68" spans="1:37" s="4" customForma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K68" s="34"/>
    </row>
    <row r="69" spans="1:37" s="4" customFormat="1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K69" s="34"/>
    </row>
    <row r="70" spans="1:37" s="4" customFormat="1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K70" s="34"/>
    </row>
    <row r="71" spans="1:37" s="4" customFormat="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K71" s="34"/>
    </row>
    <row r="72" spans="1:37" s="4" customForma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K72" s="34"/>
    </row>
    <row r="73" spans="1:37" s="4" customFormat="1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K73" s="34"/>
    </row>
    <row r="74" spans="1:37" s="4" customFormat="1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K74" s="34"/>
    </row>
    <row r="75" spans="1:37" s="4" customFormat="1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K75" s="34"/>
    </row>
    <row r="76" spans="1:37" s="4" customFormat="1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K76" s="34"/>
    </row>
  </sheetData>
  <mergeCells count="44">
    <mergeCell ref="C50:AF50"/>
    <mergeCell ref="AK1:AK2"/>
    <mergeCell ref="AG1:AG2"/>
    <mergeCell ref="AH1:AH2"/>
    <mergeCell ref="AI1:AI2"/>
    <mergeCell ref="AJ1:AJ2"/>
    <mergeCell ref="C8:U8"/>
    <mergeCell ref="C35:AF35"/>
    <mergeCell ref="C30:AF30"/>
    <mergeCell ref="C23:S23"/>
    <mergeCell ref="C31:E31"/>
    <mergeCell ref="F31:AF31"/>
    <mergeCell ref="C32:AF32"/>
    <mergeCell ref="C34:I34"/>
    <mergeCell ref="J34:Y34"/>
    <mergeCell ref="C33:AF33"/>
    <mergeCell ref="C43:S43"/>
    <mergeCell ref="T43:AF43"/>
    <mergeCell ref="A1:A2"/>
    <mergeCell ref="B1:B2"/>
    <mergeCell ref="C10:N10"/>
    <mergeCell ref="R20:AF20"/>
    <mergeCell ref="Y22:AF22"/>
    <mergeCell ref="C40:F40"/>
    <mergeCell ref="G40:AF40"/>
    <mergeCell ref="C41:S41"/>
    <mergeCell ref="T41:AF41"/>
    <mergeCell ref="C42:AF42"/>
    <mergeCell ref="C49:AF49"/>
    <mergeCell ref="Y11:AF11"/>
    <mergeCell ref="Y28:AF28"/>
    <mergeCell ref="N24:T24"/>
    <mergeCell ref="N15:T15"/>
    <mergeCell ref="C45:AF45"/>
    <mergeCell ref="C47:AF47"/>
    <mergeCell ref="C46:Q46"/>
    <mergeCell ref="R46:AF46"/>
    <mergeCell ref="C48:AF48"/>
    <mergeCell ref="Z34:AF34"/>
    <mergeCell ref="C44:AF44"/>
    <mergeCell ref="C36:AF36"/>
    <mergeCell ref="C37:AF37"/>
    <mergeCell ref="C38:AF38"/>
    <mergeCell ref="C39:AF39"/>
  </mergeCells>
  <conditionalFormatting sqref="C21:AF21 C18 C19:F19 AF19 G18:AF18 C9:AF9 C8 V8:AF8 C10 C20:R20 C22:Y22 C23 C3:AF7 C11:Y11 C29:AF29 C28:Y28 C24:N24 U24:AF24 C16:AF17 C15:N15 U15:AF15 T23:AF23 C12:AF14 O10:AF10 C25:AF27">
    <cfRule type="cellIs" dxfId="71" priority="5" operator="equal">
      <formula>2</formula>
    </cfRule>
    <cfRule type="cellIs" dxfId="70" priority="6" operator="equal">
      <formula>1</formula>
    </cfRule>
  </conditionalFormatting>
  <conditionalFormatting sqref="L19">
    <cfRule type="cellIs" dxfId="69" priority="3" operator="equal">
      <formula>2</formula>
    </cfRule>
    <cfRule type="cellIs" dxfId="68" priority="4" operator="equal">
      <formula>1</formula>
    </cfRule>
  </conditionalFormatting>
  <conditionalFormatting sqref="AA19">
    <cfRule type="cellIs" dxfId="67" priority="1" operator="equal">
      <formula>2</formula>
    </cfRule>
    <cfRule type="cellIs" dxfId="66" priority="2" operator="equal">
      <formula>1</formula>
    </cfRule>
  </conditionalFormatting>
  <pageMargins left="0.31496062992125984" right="0.31496062992125984" top="0.55118110236220474" bottom="0.55118110236220474" header="0.31496062992125984" footer="0.31496062992125984"/>
  <pageSetup paperSize="9" scale="5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Лист2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Старший инструктор</dc:creator>
  <cp:lastModifiedBy>ADM</cp:lastModifiedBy>
  <cp:lastPrinted>2025-10-26T09:55:37Z</cp:lastPrinted>
  <dcterms:created xsi:type="dcterms:W3CDTF">2021-10-25T14:02:20Z</dcterms:created>
  <dcterms:modified xsi:type="dcterms:W3CDTF">2025-11-27T06:53:45Z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7fa2bfa9-28cc-40c3-8319-1fcdb8307dfa</vt:lpwstr>
  </property>
</Properties>
</file>